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9"/>
  <workbookPr filterPrivacy="1" defaultThemeVersion="124226"/>
  <xr:revisionPtr revIDLastSave="0" documentId="13_ncr:1_{BB3F5BAF-C01D-4BFB-A00C-98C578AFF1D4}" xr6:coauthVersionLast="36" xr6:coauthVersionMax="36" xr10:uidLastSave="{00000000-0000-0000-0000-000000000000}"/>
  <bookViews>
    <workbookView xWindow="0" yWindow="0" windowWidth="19425" windowHeight="11025" xr2:uid="{00000000-000D-0000-FFFF-FFFF00000000}"/>
  </bookViews>
  <sheets>
    <sheet name="Lab. Poznań" sheetId="8" r:id="rId1"/>
  </sheets>
  <calcPr calcId="191029" iterateDelta="1E-4"/>
</workbook>
</file>

<file path=xl/calcChain.xml><?xml version="1.0" encoding="utf-8"?>
<calcChain xmlns="http://schemas.openxmlformats.org/spreadsheetml/2006/main">
  <c r="A10" i="8" l="1"/>
  <c r="A74" i="8" l="1"/>
  <c r="A141" i="8" l="1"/>
  <c r="A190" i="8" s="1"/>
  <c r="A246" i="8" l="1"/>
  <c r="A253" i="8" l="1"/>
  <c r="A269" i="8" l="1"/>
  <c r="A276" i="8" l="1"/>
  <c r="A283" i="8" s="1"/>
  <c r="A292" i="8" l="1"/>
  <c r="A304" i="8" s="1"/>
  <c r="A311" i="8" s="1"/>
  <c r="A323" i="8" s="1"/>
  <c r="A330" i="8" s="1"/>
  <c r="A337" i="8" s="1"/>
  <c r="A344" i="8" s="1"/>
  <c r="A351" i="8" s="1"/>
  <c r="A358" i="8" s="1"/>
  <c r="A365" i="8" s="1"/>
  <c r="A372" i="8" s="1"/>
  <c r="A381" i="8" s="1"/>
  <c r="A389" i="8" s="1"/>
  <c r="A396" i="8" s="1"/>
  <c r="A409" i="8" s="1"/>
  <c r="A430" i="8" l="1"/>
  <c r="A454" i="8" s="1"/>
  <c r="A462" i="8" s="1"/>
  <c r="A469" i="8" s="1"/>
  <c r="A481" i="8" s="1"/>
  <c r="A491" i="8" s="1"/>
  <c r="A498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426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zmiana numeru katalogowego (mail z dnia 29.04.20r.)</t>
        </r>
      </text>
    </comment>
  </commentList>
</comments>
</file>

<file path=xl/sharedStrings.xml><?xml version="1.0" encoding="utf-8"?>
<sst xmlns="http://schemas.openxmlformats.org/spreadsheetml/2006/main" count="1545" uniqueCount="564">
  <si>
    <t>Lp.</t>
  </si>
  <si>
    <t>Nr
katologowy
producenta</t>
  </si>
  <si>
    <t>Nr CPV</t>
  </si>
  <si>
    <t xml:space="preserve">Szczegółowy opis przedmiotu zamówienia </t>
  </si>
  <si>
    <t>Wielkość opakowania</t>
  </si>
  <si>
    <t>Zamawiana ilość                    (szt./op.)</t>
  </si>
  <si>
    <t>Cena netto (zł)</t>
  </si>
  <si>
    <t>Wartość całkowita netto (zł)</t>
  </si>
  <si>
    <t>Stawka podatku VAT</t>
  </si>
  <si>
    <t>Wartość całkowita brutto (zł)</t>
  </si>
  <si>
    <t>Kaucja za odpady opakowaniowe odczynników niebezpiecznych</t>
  </si>
  <si>
    <t>RAZEM</t>
  </si>
  <si>
    <t>netto</t>
  </si>
  <si>
    <t>brutto</t>
  </si>
  <si>
    <t>FORMULARZ CENOWY ODCZYNNIKI CHEMICZNE</t>
  </si>
  <si>
    <t>*Wykonawca wypełnia kolumne nr 12 tylko wprzypadku gdy oferuje produkt równoważny w stosunku do wskazanego w kolumnie nr 4</t>
  </si>
  <si>
    <r>
      <t>Producent i nazwa produktu proponowanego przez Wykonawcę</t>
    </r>
    <r>
      <rPr>
        <b/>
        <sz val="10"/>
        <color indexed="10"/>
        <rFont val="Times New Roman"/>
        <family val="1"/>
        <charset val="238"/>
      </rPr>
      <t>*</t>
    </r>
  </si>
  <si>
    <t>Centralne Laboratorium GIJHARS w Poznaniu</t>
  </si>
  <si>
    <t>100731.2500</t>
  </si>
  <si>
    <t>33696300-8</t>
  </si>
  <si>
    <t>Kwas siarkowy 95-97%</t>
  </si>
  <si>
    <t>2,5 l</t>
  </si>
  <si>
    <t>109407.0500</t>
  </si>
  <si>
    <t xml:space="preserve">Roztwór buforowy pH 7,00 </t>
  </si>
  <si>
    <t>0,5 l</t>
  </si>
  <si>
    <t>109406.0500</t>
  </si>
  <si>
    <t>Roztwór buforowy pH 4,01</t>
  </si>
  <si>
    <t>Roztwór buforowy pH 9,00</t>
  </si>
  <si>
    <t>1 l</t>
  </si>
  <si>
    <t>Azotan srebra 0,1 N</t>
  </si>
  <si>
    <t>Kwas solny 0,1 N</t>
  </si>
  <si>
    <t>10 l</t>
  </si>
  <si>
    <t>Kwas solny 25%</t>
  </si>
  <si>
    <t>1l</t>
  </si>
  <si>
    <t xml:space="preserve"> di-potasu wodorofosforan trihydrat</t>
  </si>
  <si>
    <t>250g</t>
  </si>
  <si>
    <t>100 g</t>
  </si>
  <si>
    <t>119507.0500</t>
  </si>
  <si>
    <t>Standard sodu do ozn.</t>
  </si>
  <si>
    <t>500 ml</t>
  </si>
  <si>
    <t>4-dimetyloaminobenzaldehyd</t>
  </si>
  <si>
    <t>25 g</t>
  </si>
  <si>
    <t>115348.0250</t>
  </si>
  <si>
    <t>Tabletki Kiejdala</t>
  </si>
  <si>
    <t>250 szt.</t>
  </si>
  <si>
    <t xml:space="preserve">Sodu siarczyn bezwodny cz.d.a </t>
  </si>
  <si>
    <t>500 g</t>
  </si>
  <si>
    <t>Sodu octan bezwodny</t>
  </si>
  <si>
    <t>250 g</t>
  </si>
  <si>
    <t>Sodu siarczan bezwodny</t>
  </si>
  <si>
    <t xml:space="preserve">Sodu węglan bezwodny </t>
  </si>
  <si>
    <t>1 kg</t>
  </si>
  <si>
    <t>Rodanek amonu 0,1 N</t>
  </si>
  <si>
    <t>Azotan potasu roztwór wzorcowy</t>
  </si>
  <si>
    <t>Azotyn sodu roztwór wzorcowy</t>
  </si>
  <si>
    <t>Chlorek cezowy</t>
  </si>
  <si>
    <t>50 g</t>
  </si>
  <si>
    <t>Siarczan sodowy bezw. GR</t>
  </si>
  <si>
    <t xml:space="preserve">Roztwór Wijsa 0,1 </t>
  </si>
  <si>
    <t>Cykloheksan</t>
  </si>
  <si>
    <t xml:space="preserve">Chlorek lantanu </t>
  </si>
  <si>
    <t>100g</t>
  </si>
  <si>
    <t>Amonu żelaza (III)siarczan 12 hydrat cz.d.a</t>
  </si>
  <si>
    <t>6x500 ml</t>
  </si>
  <si>
    <t>Kwas solny 1 mol/l r-r (1N)</t>
  </si>
  <si>
    <t>Eter etylowy czda.</t>
  </si>
  <si>
    <t>6 x 1000 ml</t>
  </si>
  <si>
    <t>384690115 </t>
  </si>
  <si>
    <t>Eter naftowy</t>
  </si>
  <si>
    <t>Piasek morski, oczyszczany kwasem</t>
  </si>
  <si>
    <t>5 kg</t>
  </si>
  <si>
    <t>1,4-Fenylenodiamina</t>
  </si>
  <si>
    <t>Kwas borowy, czda.</t>
  </si>
  <si>
    <t>Wodorotlenek potasu cz.d.a.</t>
  </si>
  <si>
    <t>879832169 </t>
  </si>
  <si>
    <t>Wersenian dwusodowy r-r mianowany 0,01 mol/l</t>
  </si>
  <si>
    <t>2-Propanol</t>
  </si>
  <si>
    <t>Sodu diwodorofosforan 1 hydrat cz.d.a</t>
  </si>
  <si>
    <t>Kwas trichlorooctowy</t>
  </si>
  <si>
    <t>Sodu pirosiarczyn cz.d.a.</t>
  </si>
  <si>
    <t>Chloroform cz.d.a</t>
  </si>
  <si>
    <t>N-(1-Naftylo)etylenodiaminy chlorowodorek cz.d.a</t>
  </si>
  <si>
    <t>10 g</t>
  </si>
  <si>
    <t>Potasu jodek</t>
  </si>
  <si>
    <t>746834164 </t>
  </si>
  <si>
    <t>Potasu wodorotlenek (0,1N)r-r mianowany</t>
  </si>
  <si>
    <t>Kwasu fenoloftaleinodwufosforowy</t>
  </si>
  <si>
    <t>5g</t>
  </si>
  <si>
    <t>Sodu wodorotlenek  0,25 mol/l r-r mianowany</t>
  </si>
  <si>
    <t>Sodu wodorotlenek 1 mol/l</t>
  </si>
  <si>
    <t>Izooktan</t>
  </si>
  <si>
    <t>1 - Propanol</t>
  </si>
  <si>
    <t>1 L</t>
  </si>
  <si>
    <t>Płyn Lugola</t>
  </si>
  <si>
    <t>Di sodu wodorofosforan 12 hydrat</t>
  </si>
  <si>
    <t>Ołowiu II octan 3 hydrat</t>
  </si>
  <si>
    <t>Odczynnik Fehlinga r-r B</t>
  </si>
  <si>
    <t>Tiosiarczan sodu rozt.0,01 mol/l</t>
  </si>
  <si>
    <t>Odczynnik Fehlinga r-r A</t>
  </si>
  <si>
    <t>Wodorotlenek sodu rozt.32%</t>
  </si>
  <si>
    <t>5 l</t>
  </si>
  <si>
    <t>Potasu diwodorofosforan CZDA</t>
  </si>
  <si>
    <t>Wapnia tlenek cz.d.a</t>
  </si>
  <si>
    <t xml:space="preserve">Kwas wersenowy </t>
  </si>
  <si>
    <t>Błekit metylenowy</t>
  </si>
  <si>
    <t>Kwas nadchlorowy 60 %</t>
  </si>
  <si>
    <t>Amonu siarczan cz.d.a</t>
  </si>
  <si>
    <t>Kwa octowy lodowaty 99,5%-99,9%</t>
  </si>
  <si>
    <t>33801-250 -R</t>
  </si>
  <si>
    <t>Kwas winowy</t>
  </si>
  <si>
    <t>34400-1L</t>
  </si>
  <si>
    <t>Odczynnik Luffa -Schoorla</t>
  </si>
  <si>
    <t>A1625</t>
  </si>
  <si>
    <t>5 mg</t>
  </si>
  <si>
    <t>Kwas fosfomolibdenowy hydrat</t>
  </si>
  <si>
    <t>N 8129</t>
  </si>
  <si>
    <t>33696300-9</t>
  </si>
  <si>
    <t>Di nukleotyd adeninowy</t>
  </si>
  <si>
    <t>Amoniak 25 %</t>
  </si>
  <si>
    <t>250 ml</t>
  </si>
  <si>
    <t>Sodu octan 3 hydrat</t>
  </si>
  <si>
    <t>di-sodu szczawian</t>
  </si>
  <si>
    <t>Kwas sulfanilowy</t>
  </si>
  <si>
    <t>Fenoloftaleina r-r 2%</t>
  </si>
  <si>
    <t>di - sodu wersenian 0,005 mol/l</t>
  </si>
  <si>
    <t xml:space="preserve">Sodu azotyn </t>
  </si>
  <si>
    <t>Potasu azotan</t>
  </si>
  <si>
    <t>Octan cynku 2 hydrat</t>
  </si>
  <si>
    <t xml:space="preserve">Potasu di-wodorofosforan </t>
  </si>
  <si>
    <t>di- potasu wodorofosforan cz.d.a</t>
  </si>
  <si>
    <t>Czterochlorek węgla cz.d.a</t>
  </si>
  <si>
    <t>Siarczan magnezu 7 hydrat</t>
  </si>
  <si>
    <t>Sodu heksametafosforan cz</t>
  </si>
  <si>
    <t>Rtęci jodek</t>
  </si>
  <si>
    <t>5 g</t>
  </si>
  <si>
    <t>Amoniak 1 N</t>
  </si>
  <si>
    <t>Amonu chlorek 0,2 M</t>
  </si>
  <si>
    <t>Potasu wodorotlenek 0,5 N</t>
  </si>
  <si>
    <t>Wodorotlenek sodu 6 N</t>
  </si>
  <si>
    <t>Wodorotlenek sodu 4 N</t>
  </si>
  <si>
    <t>Wodorotlenek potasu 1 N w etanolu</t>
  </si>
  <si>
    <t>`1 l</t>
  </si>
  <si>
    <t>Kwas solny 0,01 N</t>
  </si>
  <si>
    <t>Winian sodowo potasowy 4 hydrat</t>
  </si>
  <si>
    <t>Błękit tymolowy</t>
  </si>
  <si>
    <t>Błekit bromotymolowy</t>
  </si>
  <si>
    <t>Kwas nadchlorowy 1M</t>
  </si>
  <si>
    <t>Wodorotlenek potasu 2 M</t>
  </si>
  <si>
    <t>Oranż metylowy</t>
  </si>
  <si>
    <t>Czerwień metylowa</t>
  </si>
  <si>
    <t>Szczawian amonu bezwodny</t>
  </si>
  <si>
    <t>Kwas trichlorooctowy 20%</t>
  </si>
  <si>
    <t>Nadmanganian potasu 0,004 mol/l rozt.mian.</t>
  </si>
  <si>
    <t>Jodan potasu</t>
  </si>
  <si>
    <t>Wodorotlenek potasu 0,5 N w etanolu</t>
  </si>
  <si>
    <t>Wzorzec gęstości - woda</t>
  </si>
  <si>
    <t>5 x 10 ml</t>
  </si>
  <si>
    <t>Test kwas L- glutaminowy Data ważności testu min. 1 rok</t>
  </si>
  <si>
    <t>op.(3x13 )</t>
  </si>
  <si>
    <t>Test  enzymatyczny do ilościowego oznaczania azotynów i azotanów.Termin ważności min. 6 mcy od daty dostawy</t>
  </si>
  <si>
    <t xml:space="preserve">3 x13 sztuk </t>
  </si>
  <si>
    <t xml:space="preserve">Antypieniacz </t>
  </si>
  <si>
    <t>100 ml</t>
  </si>
  <si>
    <t>Tlenek ołowiu</t>
  </si>
  <si>
    <t>LGC7103</t>
  </si>
  <si>
    <t>Herbatniki</t>
  </si>
  <si>
    <t>48 g</t>
  </si>
  <si>
    <t>BLS 099.070</t>
  </si>
  <si>
    <t xml:space="preserve">Wzorzec pH 7,00 fosforanowy(min.ważność 1 rok) </t>
  </si>
  <si>
    <t>BLS 099.040</t>
  </si>
  <si>
    <t xml:space="preserve">Wzorzec pH 4,01 ftalanowy(min.ważność 1 rok) </t>
  </si>
  <si>
    <t>BLS 099.090</t>
  </si>
  <si>
    <t xml:space="preserve">Wzorzec pH  9 (min.ważność 1 rok) </t>
  </si>
  <si>
    <t xml:space="preserve">Chlorek wapnia bezwodny cz.d.a. </t>
  </si>
  <si>
    <t>2500 ml</t>
  </si>
  <si>
    <t>2.5 l</t>
  </si>
  <si>
    <t>1000 ml</t>
  </si>
  <si>
    <t>4 szt</t>
  </si>
  <si>
    <t>1.08337.1000</t>
  </si>
  <si>
    <t>Glukoza D</t>
  </si>
  <si>
    <t>1000 g</t>
  </si>
  <si>
    <t>1.04390.2500</t>
  </si>
  <si>
    <t>Heptan do HPLC</t>
  </si>
  <si>
    <t>1.06007-2500</t>
  </si>
  <si>
    <t>Metanol do HPLC</t>
  </si>
  <si>
    <t>1.05614.2500</t>
  </si>
  <si>
    <t>Wodorotlenek sodu na nośniku</t>
  </si>
  <si>
    <t>Boraks (di sodu tetraboran x10 H2O)</t>
  </si>
  <si>
    <t>1.09407.0500</t>
  </si>
  <si>
    <t>1.09406.1000</t>
  </si>
  <si>
    <t>1 ml</t>
  </si>
  <si>
    <t>D6665</t>
  </si>
  <si>
    <t>PHR1072</t>
  </si>
  <si>
    <t>3x1.2 ml</t>
  </si>
  <si>
    <t>PHR1208</t>
  </si>
  <si>
    <t>C8003</t>
  </si>
  <si>
    <t>100 mg</t>
  </si>
  <si>
    <t>C97458</t>
  </si>
  <si>
    <t>Cyklododekanon ≥99 %</t>
  </si>
  <si>
    <t>2-Monopalmitynian glicerolu wzorzec z certyfikatem ISO 17034</t>
  </si>
  <si>
    <t>25 mg</t>
  </si>
  <si>
    <t>Heptadekanian metylu wzorzec z certyfikatem ISO 17034</t>
  </si>
  <si>
    <t>Olej sojowy wzorzec z certyfikatem ISO 17034</t>
  </si>
  <si>
    <t>1 g</t>
  </si>
  <si>
    <t>Y0001615</t>
  </si>
  <si>
    <t>700174P</t>
  </si>
  <si>
    <t>700121P</t>
  </si>
  <si>
    <t>125 mg</t>
  </si>
  <si>
    <t>Sacharoza- CZYSTOŚĆ BIOULTRA min.≥99 %(HPLC) z certyfikatem jakości</t>
  </si>
  <si>
    <t>S1626-100G</t>
  </si>
  <si>
    <t>Kwas sorbowy ≥99 %</t>
  </si>
  <si>
    <t>04054-25G</t>
  </si>
  <si>
    <t>Acesulfam K</t>
  </si>
  <si>
    <t>S6047-250G</t>
  </si>
  <si>
    <t>Sacharynian sodu</t>
  </si>
  <si>
    <t>71440-250G</t>
  </si>
  <si>
    <t>Cyklaminian Sodu</t>
  </si>
  <si>
    <t>A5139-1G</t>
  </si>
  <si>
    <t>Aspartam ≥98 %</t>
  </si>
  <si>
    <t>H40807</t>
  </si>
  <si>
    <t>HMF ≥99 % wzorzec</t>
  </si>
  <si>
    <t>48280-25G-F</t>
  </si>
  <si>
    <t>Kwas Galakturonowy</t>
  </si>
  <si>
    <t>T400-25G</t>
  </si>
  <si>
    <t>Kwas winowy wzorzec</t>
  </si>
  <si>
    <t>69293-100G</t>
  </si>
  <si>
    <t>Sukraloza</t>
  </si>
  <si>
    <t>Kwas L-askorbinowy</t>
  </si>
  <si>
    <t>ED2SC-500G</t>
  </si>
  <si>
    <t>CaEDTA</t>
  </si>
  <si>
    <t>Tlenek magnezu</t>
  </si>
  <si>
    <t>PHR1563-3X1.2ML</t>
  </si>
  <si>
    <t>3x1,2 ml</t>
  </si>
  <si>
    <t>PHR1219-3X1.5ML</t>
  </si>
  <si>
    <t>3x1,5 ml</t>
  </si>
  <si>
    <t>71945-250G</t>
  </si>
  <si>
    <t>Salicylan sodu czda</t>
  </si>
  <si>
    <t xml:space="preserve">Kwas benzoesowy </t>
  </si>
  <si>
    <t>119814-5G</t>
  </si>
  <si>
    <t>2,6-dichloroindofenolan sodu hydrat czda</t>
  </si>
  <si>
    <t>G5502-100G</t>
  </si>
  <si>
    <t>HMF standard analityczny</t>
  </si>
  <si>
    <t>Glinu potasu siarczan 12.hydrat</t>
  </si>
  <si>
    <t>Sodu wodorotlenek 0,1 mol/l r-r mianowany</t>
  </si>
  <si>
    <t>Sodu wodorotlenek mikrogranulki czda</t>
  </si>
  <si>
    <t>Amoniak r-r 25% czda</t>
  </si>
  <si>
    <t>Aceton do HPLC</t>
  </si>
  <si>
    <t>Acetonitryl do HPLC</t>
  </si>
  <si>
    <t>Srebra azotan 0,1 mol/l (0,1N) r-r mianowany</t>
  </si>
  <si>
    <t>Potasu chlorek czda</t>
  </si>
  <si>
    <t>Sodu chlorek czda</t>
  </si>
  <si>
    <t>1 szt</t>
  </si>
  <si>
    <t>Potasu jodek czda</t>
  </si>
  <si>
    <t>Kwas solny 0,1 mol/l (0,1N) r-r mianowany</t>
  </si>
  <si>
    <t xml:space="preserve">Kwas solny 35-38% czda </t>
  </si>
  <si>
    <t xml:space="preserve">1 l </t>
  </si>
  <si>
    <t>Kwas L(+) winowy czda</t>
  </si>
  <si>
    <t>Wodoru nadtlenek 30% czda</t>
  </si>
  <si>
    <t>N-butylu octan czda</t>
  </si>
  <si>
    <t>2-propanol HPLC</t>
  </si>
  <si>
    <t>Tanina czda</t>
  </si>
  <si>
    <t>Sodu tiosiarczan 0,1 mol/l r-r mianowany</t>
  </si>
  <si>
    <t>di-sodu wersenian 2. hydrat czda</t>
  </si>
  <si>
    <t>di-sodu wodorofosforan 12. hydrat czda</t>
  </si>
  <si>
    <t>op. (30 oznaczeń)</t>
  </si>
  <si>
    <t>op. (3x12 oznaczeń)</t>
  </si>
  <si>
    <t>op. (33 oznaczenia)</t>
  </si>
  <si>
    <t>R 7001</t>
  </si>
  <si>
    <t>op. (96 oznaczeń)</t>
  </si>
  <si>
    <t>517BKCM</t>
  </si>
  <si>
    <t>op. (31 oznaczeń)</t>
  </si>
  <si>
    <t>R7003</t>
  </si>
  <si>
    <t>op. (25 oznaczeń)</t>
  </si>
  <si>
    <t>IRMM-801</t>
  </si>
  <si>
    <t>1 ampułka</t>
  </si>
  <si>
    <t>34-3020-7</t>
  </si>
  <si>
    <t>60-1003-7</t>
  </si>
  <si>
    <t>PRG 7.21</t>
  </si>
  <si>
    <t>10 ml</t>
  </si>
  <si>
    <t>DRE-C11755000</t>
  </si>
  <si>
    <t>5 ml</t>
  </si>
  <si>
    <t>DRE-C12370000</t>
  </si>
  <si>
    <t>BCR-656</t>
  </si>
  <si>
    <t>25 ml</t>
  </si>
  <si>
    <t>Pirogalol</t>
  </si>
  <si>
    <t>BLS 009K.001</t>
  </si>
  <si>
    <t>1 opak.</t>
  </si>
  <si>
    <t>SOJ-EO1</t>
  </si>
  <si>
    <t>Soy-ELISA - test immunoenzymatyczny do oznaczania zawartości soi w żywności. Test zawiera 96 mikrokuwet w formacie paskowym i umożliwia wykrycie STI na poziomie 16ppb. Minimalny termin przydatności zestawu to 10 miesięcy</t>
  </si>
  <si>
    <t>E002-405</t>
  </si>
  <si>
    <t>Zestaw do sprawdzania spektrofotometru mikropłytkowego przy długości fali 405 nm; minimalny termin ważności zestawu 12 miesięcy</t>
  </si>
  <si>
    <t>E002-450</t>
  </si>
  <si>
    <t>Zestaw do sprawdzania spektrofotometru mikropłytkowego przy długości fali 450 nm; minimalny termin ważności zestawu 12 miesięcy</t>
  </si>
  <si>
    <t>Phadebas: nr 1321</t>
  </si>
  <si>
    <t>Tabletki do oznaczania liczby diastazowej Phadebas® Honey Diastase Test, 50 tabletek, minimalny termin ważności 12 miesięcy</t>
  </si>
  <si>
    <t>1 opak x 50 tabletek</t>
  </si>
  <si>
    <t>BCR 632</t>
  </si>
  <si>
    <t>2 ampułki</t>
  </si>
  <si>
    <t>KG0-7166</t>
  </si>
  <si>
    <t>1 zestaw</t>
  </si>
  <si>
    <t>470302-446</t>
  </si>
  <si>
    <t>P466311155-2500</t>
  </si>
  <si>
    <t>n-Heksan do HPLC</t>
  </si>
  <si>
    <t>P628408152-2500</t>
  </si>
  <si>
    <t>Dichlorometan do HPLC</t>
  </si>
  <si>
    <t>P278200157-2500</t>
  </si>
  <si>
    <t>Tetrahydrofuran do HPLC</t>
  </si>
  <si>
    <t>Bezwodny siarczan sodowy cz.d.a</t>
  </si>
  <si>
    <t>P396483150-2500</t>
  </si>
  <si>
    <t>Etanol do HPLC</t>
  </si>
  <si>
    <t>P746800113-2500</t>
  </si>
  <si>
    <t>Potasu wodorotlenek cz.d.a</t>
  </si>
  <si>
    <t>P384690115-1000</t>
  </si>
  <si>
    <t>Eter naftowy cz.d.a</t>
  </si>
  <si>
    <t>P568760114-1000</t>
  </si>
  <si>
    <t>Kwas octowy lodowaty cz.d.a</t>
  </si>
  <si>
    <t>P746940115-0250</t>
  </si>
  <si>
    <t>Heksacyjanożelazian potasu * 3H2O /Carrez</t>
  </si>
  <si>
    <t>P2657504250-0500</t>
  </si>
  <si>
    <t>Cynku siarczan 7 hydrat cz.</t>
  </si>
  <si>
    <t>Sodu węglan bezw.  (Na2CO3)</t>
  </si>
  <si>
    <t>P265490116-0500</t>
  </si>
  <si>
    <t>Cynku octan dwuwodny cz.d.a</t>
  </si>
  <si>
    <t>P569150111-1000</t>
  </si>
  <si>
    <t>Kwas ortofosforowy</t>
  </si>
  <si>
    <t>Odczynnik Luff-Schoorla minimalny termin ważności 12 miesięcy</t>
  </si>
  <si>
    <t>Węglan potasu cz.d.a.</t>
  </si>
  <si>
    <t>B-2775</t>
  </si>
  <si>
    <t>Roztwory kalibracyjne pH w saszetkach     z certyfikatem 9,18</t>
  </si>
  <si>
    <t>20 ml x 25 szt</t>
  </si>
  <si>
    <t>NEO9505</t>
  </si>
  <si>
    <t>Op. (38 oznaczeń)</t>
  </si>
  <si>
    <t>CSKC84</t>
  </si>
  <si>
    <t>CSKCS</t>
  </si>
  <si>
    <t>CSKC100</t>
  </si>
  <si>
    <t>FCQH1-HON2QC</t>
  </si>
  <si>
    <t>Certyfikowany materiał odniesienia - MIÓD; ze znanymi wartościami odniesienia dla fruktozy, glukozy, sacharozy, liczby diastazowej i pH</t>
  </si>
  <si>
    <t>FCOH2-DRA4QC</t>
  </si>
  <si>
    <t>Certyfikowany materiał odniesienia - BRANDY; ze znanymi wartościami odniesienia dla zawartości alkoholu, metanolu i fuzli</t>
  </si>
  <si>
    <t>200 ml</t>
  </si>
  <si>
    <t xml:space="preserve"> S-0818 </t>
  </si>
  <si>
    <t>Materiał referencyjny - Czekolada mleczna pełna, ze znanymi wartościami odniesienia dla tłuszczu mlecznego, laktozy i teobrominy</t>
  </si>
  <si>
    <t>1.09407.1000</t>
  </si>
  <si>
    <t>Roztwór buforowy pH 7,00 (diwodorofosforan potasu/wodorofosforan disodu)w odniesieniu do SRM z NIST i PTB pH 7.00 (25°C),każde opakowanie z inną serią, poza seriami: HC85451707, HC99676707</t>
  </si>
  <si>
    <t>Agar M-17 wg TERZAGHI Pożywka sucha. Skład (na 1 litr) :
- pepton z mąki sojowej 5,0 g
- pepton z mięsa 2,5 g
- pepton z kazeiny 2,5 g
- ekstrakt drożdżowy 2,5 g
- ekstrakt mięsny 5,0 g 
- laktoza jednowodna 5,0 g 
- kwas askorbinowy 0,5 g
- (3-glicerofosforan sodowy   19,0 g
- siarczan (VI) magnezu 0,25 g 
- agar 12,75 g 
Inne: pH 7,2 ± 0,2; certyfikat wystawiony na daną serię produkcyjną pożywki zawierający datę przydatności oraz wyniki kontroli jakości na co najmniej 4 szczepach wzorcowych drobnoustrojów</t>
  </si>
  <si>
    <t>1.16000.0500</t>
  </si>
  <si>
    <t>Agar z ekstraktem drożdżowym, glukozą i chloramfenikolem (do oznaczania pleśni i drożdży) Pożywka sucha. Skład (na 1 litr) : -    ekstrakt drożdżowy 5,0 g -    glukoza 20,0 g -    chloramfenikol 0,1 g -    agar 13,0 g Inne: -    pH 6,6 ± 0,2 -   certyfikat wystawiony na daną serię produkcyjną pożywki zawierający datę przydatności oraz wyniki kontroli jakości na co najmniej 4 szczepach wzorcowych drobnoustrojów.</t>
  </si>
  <si>
    <t>1.05878.0500</t>
  </si>
  <si>
    <t>1.10266.0500</t>
  </si>
  <si>
    <t>1.05454.0500</t>
  </si>
  <si>
    <t>1.15525.0001</t>
  </si>
  <si>
    <t xml:space="preserve"> 1 op. (100 tabletek)</t>
  </si>
  <si>
    <t>1.12535.0500</t>
  </si>
  <si>
    <t>Płyn fizjologiczny z peptonem (g/l): pepton 1,0; chlorek sodu 8,5; pH: 7,0 ± 0,2; certyfikat wystawiony na daną serię produkcyjną pożywki zawierający datę przydatności oraz wyniki kontroli jakości na co najmniej 2 szczepach wzorcowych drobnoustrojów</t>
  </si>
  <si>
    <t>1.00465.0500</t>
  </si>
  <si>
    <t>Agar DG 18 Pożywka sucha. Skład (na 1 litr) :
- pepton z kazeiny 5,0 g
- glukoza 10,0 g
- diwodorofosforan potasu 1,0 g
- dichloran 0,002 g
- siarczan magnezu 0,5 g
- chloramfenikol 0,1 g
- agar 15,00 g 
Inne : pH 5,6 ± 0,2; certyfikat wystawiony na daną serię produkcyjną pożywki zawierający datę przydatności oraz wyniki kontroli jakości na co najmniej 4 szczepach wzorcowych drobnoustrojów</t>
  </si>
  <si>
    <t>1.05287.0500</t>
  </si>
  <si>
    <t>Agar XLD Pożywka sucha. Skład na 1 litr: Ekstrakt drożdżowy 3,0g; chlorek sodu 5,0g; D(+)ksyloza 3,5g; laktoza 7,5g, sacharoza 7,5g; L(+)lizyna 5,0g; dezoksycholan sodu 2,5g; tiosiarczan sodu 6,8g; cytrynian żelazowo-amonowy 0,8g; czerwień fenolowa0,08g; agar ok.13,0 g. Inne :pH 7,4 ± 0,2; certyfikat wystawiony na daną serię produkcyjną pożywki zawierający datę przydatności oraz wyniki kontroli jakości na co najmniej 3 szczepach wzorcowych drobnoustrojów.</t>
  </si>
  <si>
    <t>1.11681.0500</t>
  </si>
  <si>
    <t xml:space="preserve"> Agar HEKTOEN Pożywka sucha. Skład (na 1 litr) :pepton 15,0 g chlorek sodu (NaCl) 5,0 g ekstrakt drożdżowy 3,0 g sacharoza 14,0 laktoza 14,0 g salicyna 2,0 g tiosiarczan sodu 5,0 g cytrynian amonowo-żelazowy(III) 1,5 g sole żółciowe 2,0 g błękit bromotymolowy 0,05 gfuksyna kwaśna 0,08g agar 13,5 g Inne : pH 7,7 ± 0,2 certyfikat wystawiony na daną serię produkcyjną pożywki zawierający datę przydatności oraz wyniki kontroli jakości na co najmniej 4 szczepach wzorcowych drobnoustrojów</t>
  </si>
  <si>
    <t>1.10660.0500</t>
  </si>
  <si>
    <t>Agar MRS (dla Lactobacillus wg DeMann, Rogosa i Sharpe) Pożywka sucha. Skład (na 1 litr) :
- pepton z kazeiny 10,0 g
- ekstrakt mięsny 8,0 g
- ekstrakt drożdżowy 4,0 g
- glukoza 20,0 g
- wodorofosforan dipotasowy (K2HPO4) 2,0 g
- Tween 80 1,0 ml 
- cytrynian diamonu [C6H6O7(NH4)2] 2,0 g
- octan sodowy 5,0 g
- siarczan (VI) magnezu 0,2 g
- siarczan (IV) manganu 0,04
- agar 14,0 g 
Inne: pH 5,7 ± 0,2; certyfikat wystawiony na daną serię produkcyjną pożywki zawierający datę przydatności oraz wyniki kontroli jakości na co najmniej 4 szczepach wzorcowych drobnoustrojów.</t>
  </si>
  <si>
    <t>1.13300.0001</t>
  </si>
  <si>
    <t>1 op = 50 szt.</t>
  </si>
  <si>
    <t>CM1092B</t>
  </si>
  <si>
    <t>S-0003</t>
  </si>
  <si>
    <t>I-002</t>
  </si>
  <si>
    <t xml:space="preserve"> 10 szt.</t>
  </si>
  <si>
    <t>I-001</t>
  </si>
  <si>
    <t>40 szt.</t>
  </si>
  <si>
    <t>PR 0090N</t>
  </si>
  <si>
    <t>Płytki odciskowe do ogólnej liczby drobnoustojów (z neutralizatorami) certyfikat wystawiony na daną serię produkcyjną pożywki zawierający datę przydatności oraz wyniki kontroli jakości na co najmniej 4 szczepach wzorcowych drobnoustrojów, ważność min. 5 miesięcy od daty dostawy</t>
  </si>
  <si>
    <t>20 szt.</t>
  </si>
  <si>
    <t>PR 0135N</t>
  </si>
  <si>
    <t>Płytki odciskowe do liczby pleśni i drożdży (z neutralizatorami) certyfikat wystawiony na daną serię produkcyjną pożywki zawierający datę przydatności oraz wyniki kontroli jakości na co najmniej 4 szczepach wzorcowych drobnoustrojów, ważność min. 5 miesięcy od daty dostawy</t>
  </si>
  <si>
    <t>D-058</t>
  </si>
  <si>
    <t>20 ml</t>
  </si>
  <si>
    <t>D-015</t>
  </si>
  <si>
    <t>Gliceryna bezw cz.d.a.(glicerol)</t>
  </si>
  <si>
    <t>C-074</t>
  </si>
  <si>
    <t>Sodu chlorek cz.d.a</t>
  </si>
  <si>
    <t>1000g</t>
  </si>
  <si>
    <t>HDM3</t>
  </si>
  <si>
    <t>HDM2</t>
  </si>
  <si>
    <t>C-031</t>
  </si>
  <si>
    <t>25g</t>
  </si>
  <si>
    <t>I-004</t>
  </si>
  <si>
    <t>100 szt</t>
  </si>
  <si>
    <t>S-0009</t>
  </si>
  <si>
    <t>C-023</t>
  </si>
  <si>
    <t xml:space="preserve">di-Potasu wodorofosforan cz.d.a. </t>
  </si>
  <si>
    <t xml:space="preserve">C-033 </t>
  </si>
  <si>
    <t xml:space="preserve">Fiolet krystaliczny do barwienia </t>
  </si>
  <si>
    <t>C-034</t>
  </si>
  <si>
    <t>HDM1</t>
  </si>
  <si>
    <t>Chloramina T - środek dezynfekcyjny</t>
  </si>
  <si>
    <t>C-043</t>
  </si>
  <si>
    <t>Potasu wodorotlenek cz.d.a.</t>
  </si>
  <si>
    <t>B3883</t>
  </si>
  <si>
    <t>Chloralu wodzian [302-17-0]</t>
  </si>
  <si>
    <t>HI 70300L</t>
  </si>
  <si>
    <t>Standard konduktometryczny 5 µs/cm. Certyfikat wydany przez laboratorium akredytowane na pomiar przewodnictwa, wystawiony na daną serię produkcyjną zawierający datę ważności, data ważności       po 2022.07</t>
  </si>
  <si>
    <t>300 ml</t>
  </si>
  <si>
    <t>1 op. = 50 szt.</t>
  </si>
  <si>
    <t>API 20 E - test  biochemiczny do identyfikacji paleczek Gram(-)</t>
  </si>
  <si>
    <t>1 op. = 25 szt</t>
  </si>
  <si>
    <t>Zestaw odczynników do testu API 20E</t>
  </si>
  <si>
    <t>1 op. = 7 fiolek</t>
  </si>
  <si>
    <t>1 op. = 10 szt.</t>
  </si>
  <si>
    <t>P002</t>
  </si>
  <si>
    <t>24496500-3</t>
  </si>
  <si>
    <t>Surowica do aglutynacji szkiełkowej bakterii Salmonell, poliwalentna OMA, certyfikat wystawiony na daną serię produkcyjną zawierajacy datę przydatności,  ważność min. 15 miesięcy od daty dostawy</t>
  </si>
  <si>
    <t>1 op. = 3 ml</t>
  </si>
  <si>
    <t>P003</t>
  </si>
  <si>
    <t>24496500-2</t>
  </si>
  <si>
    <t>Surowica do aglutynacji szkiełkowej bakterii Salmonell, poliwalentna OMB, certyfikat wystawiony na daną serię produkcyjną zawierajacy datę przydatności,  ważność min. 15 miesięcy od daty dostawy</t>
  </si>
  <si>
    <t>P001</t>
  </si>
  <si>
    <t>Surowica do aglutynacji szkiełkowej bakterii Salmonella dla antygenu HM  certyfikat wystawiony na daną serię produkcyjną zawierajacy datę przydatności,  ważność min. 15 miesięcy od daty dostawy</t>
  </si>
  <si>
    <t>S060</t>
  </si>
  <si>
    <t>Surowica do aglutynacji szkiełkowej bakterii Salmonella dla antygenu Vi certyfikat wystawiony na daną serię produkcyjną zawierajacy datę przydatności,  ważność min. 15 miesięcy od daty dostawy</t>
  </si>
  <si>
    <t>Aceton cz.d.a.</t>
  </si>
  <si>
    <t>brak</t>
  </si>
  <si>
    <t>Bufor ftalanowy, pH 4,01 w 25 st. C ze świadectwem wzorcowania, niepewnosć max. 0,01, termin przydatności: min. 12 m-cy</t>
  </si>
  <si>
    <t>Bufor fosforanowy, pH 7,00 w 25 st. C, ze świadectwem wzorcowania, niepewnosć max. 0,01, termin przydatności: min. 12 m-cy</t>
  </si>
  <si>
    <t>Wzorzec konduktomeryczny uwierztelniony KCL 0,01483 s/m w 25 C (typ 0,001 D)</t>
  </si>
  <si>
    <t>MV-0026</t>
  </si>
  <si>
    <t>1 op. / 3 fiolki</t>
  </si>
  <si>
    <t>LGCMIC-RM69</t>
  </si>
  <si>
    <t>LGCMIC-RM54</t>
  </si>
  <si>
    <t>1 op.</t>
  </si>
  <si>
    <t>Chloroform do chromatografii gazowej GC FID</t>
  </si>
  <si>
    <t>Etanol 96% cz.d.a.</t>
  </si>
  <si>
    <t xml:space="preserve">Kwas siarkowy 95-97% cz.d.a. </t>
  </si>
  <si>
    <t>Tlenek glinowy 90 standaryzowany do chromatograficznej analizy adsorbcyjnej według Brockmanna</t>
  </si>
  <si>
    <t>n-Heksan do chromatografii gazowej ECD              i FID; minimalny termin ważności 12 miesięcy</t>
  </si>
  <si>
    <t>Wzorce Tokoferoli ( 4 szt ) minimalny termin ważności 9 miesięcy</t>
  </si>
  <si>
    <t>Podchloryn sodu 6-14% minimalny termin ważności 6 miesięcy</t>
  </si>
  <si>
    <t>Roztwór buforowy pH 7,00 (diwodorofosforan potasu/wodorofosforan disodu) w odniesieniu do SRM z NIST IiPT, minimalny termin ważności 12 miesięcy</t>
  </si>
  <si>
    <t>N-metyl-N-trimetylosiloheptafluorobutyramid MSHFBA ≥90% do chromatografii gazowej, do derywatyzacji</t>
  </si>
  <si>
    <t>2'.7'-dichlorofluoresceina do chromatografii cienkowarstwowej, kryształki</t>
  </si>
  <si>
    <t>Sudan I wskaźnik  ≥95%, forma: proszek</t>
  </si>
  <si>
    <t>2-propanol wzorzec referencyjny z certyfikatem ISO 17034</t>
  </si>
  <si>
    <t>1-propanol wzorzec referencyjny z certyfikatem ISO 17034</t>
  </si>
  <si>
    <t xml:space="preserve">5-α-cholestan 10 mg/ml w chloroformie; certyfikowany materiał odniesienia </t>
  </si>
  <si>
    <t>5-α-cholestan ≥97%, proszek</t>
  </si>
  <si>
    <t>Kumaryna certyfikowany materiał odniesienia zgdony z ISO 17034</t>
  </si>
  <si>
    <t>β-sitosterol wzorzec z certyfikatem ISO 17034</t>
  </si>
  <si>
    <t>Delta-5-avenasterol wzorzec z certyfikatem ISO 17034</t>
  </si>
  <si>
    <t>Sitostanol wzorzec z certyfikatem ISO 17034</t>
  </si>
  <si>
    <t>1-eikozanol wzorzec alkoholi alifatycznych z certyfikatem ISO 17034</t>
  </si>
  <si>
    <t>2-butanol, certyfikowany materiał odniesienia wraz z certyfikatem ISO17034</t>
  </si>
  <si>
    <t>Aceton, certyfikowany materiał odniesienia wraz z certyfikatem ISO17034</t>
  </si>
  <si>
    <t>Formaldehyd 36-38% czda, minimalny termin ważności 11miesięcy</t>
  </si>
  <si>
    <t>Roztwór buforowy pH 9.00±0.05 (20°C)</t>
  </si>
  <si>
    <t>Test kwas cytrynowy
Test składa się z:
1. 3 butelek: kazda ok.. 1,4 g liofilizatu zawierajaca bufor glicyloglicyny o pH = 7,8; 136 U dehydrogenazy L-jabłczanu, ok.. 280 U dehydrogenazy L-mleczanu, ok.. 5 mg NADH, stabilizatory
2. 3 butelek: każda po ok.. 50 mg liofilizatu liazy cytrynianu zawierajace ok. 12U
3. wzorcowy r-r kwasu cytrynowego do kontroli prób, nie rozwodniony, podana wartość stężenia wzorca
4. Instrukcje obsługi w języku angielskim i niemieckim
5. Data ważności testu min. 1 rok
6. Realizacja w ratach z zachowaniem terminu ważności min. 1 rok.</t>
  </si>
  <si>
    <t>Test kwas D-izocytrynowy
Test składa się z:
1. butelka 1: ok. 30ml r-ru zawierający bufor imizadolu o pH = 7,1; stabilizatory
2. butelka 2: ok. 60 mg liofilizatu zawierającego ok. 45 mg NADP; ok. 10 mg siarczanu manganu
3. butelka 3: liofilizatu ICDH zaiwrającego ok. 5U związku
4. instrukcje w języku angielskim i niemieckim  
5. data ważności testu: min 10 miesięcy
6. Realizacja w ratach z zachowaniem terminu ważności min. 4 miesiące</t>
  </si>
  <si>
    <t>RIDASCREEN Gliadin - test immunoenzymatyczny do ilościowego oznaczania gliadyn i odpowiadajacych prolamin zgodny z metodą AOAC, każdy zestaw zawiera:
1. mikropłytka na 96 dołków, pokrytych przeciwciałami swoistymi dla gliadyny
2. 6 roztworów standardowych po 1,3 ml każdy o stężeniach 0 ppb, 5 ppb, 10 ppb, 20 ppb, 40 ppb i 80 ppb gotowe do użycia
3. Koniugat - przeciwciało znakowane peroksydazą, koncentrat (czerwona nakrętka)
4. Substrat - zawiera nadtlenek mocznika (zielona nakretka)
5. Chromogen zawiera tetrametylobenzydynę (niebieska nakretka)
6. Odczynnik stopujący zawierający 1 N kwas siarkowy (żółta nakrętka)
7. Bufor do rozcieńczeń stężony 5 krotnie (biała nakretka)
8. Bufor do przemywań stężony 10 krotnie (Brązowa nakretka)
9. Instrukcja w języku polskim i angielskim
Realizacja w ratach z zachowaniem terminu ważności min. 6 miesięcy                                         Data ważności testu min. 12 miesięcy</t>
  </si>
  <si>
    <t>Europroxima Milk Fraud/Bovine ELISA Test immunoenzymatyczny do oznaczania obecności mleka krowiego w mleku innych gatunków na niskim poziomie 0,5%, Czas inkubacji: 1 godzina 30 minut. Minimalna data ważności testu 10 miesięcy</t>
  </si>
  <si>
    <t xml:space="preserve">Test kwas D,L-mlekowy
Test składa się z:
1. butelka 1: ok. 30 ml r-ru zawierającego bufor glicyloglicyny o pH = 10,0; ok. 440mg kwasu glutaminowego; stabilizatory
2. butelka 2: ok. 210mg liofilizatu NAD
3. butelka 3: ok. 0,7ml zawiesiny transaminazy glutaminate-piruvate: ok. 1100U enzymu
4. butelka 4: ok. 0,7 ml r-ru dehydrogenazy kw. D- mlekowego; ok. 3800U enzymu
5. butelka 5: ok. 0,7ml r-ru dehydrogenazy kw. L- mlekowego; ok. 3800U enzymu
6. wzorcowy r-r kw. D- mlekowego do kontroli analizy; nie rozwodniony podana wartość stężenia wzorca
7. wzorcowy r-r kw. L- mlekowego do kontroli analizy; nie rozwodniony, podana wartość stężenia wzorca
8. instrukcje w języku angielskim i niemieckim  
9. data ważności testu: min 8 miesięcy
10. Realizacja w ratach z zachowaniem terminu ważności min. 6 miesięcy </t>
  </si>
  <si>
    <t>Test do enzymatycznego oznaczania siarczynów w produktach żywności wymagający posiadania fotometru. Ilość oznaczeń: 31; minimalna data ważności testu: 10 miesięcy</t>
  </si>
  <si>
    <t>RidaQuick Gliadin - test immunochromatograficzny do oznaczania obecności prolamin w żywności i na powierzchniach. Czas inkubacji: 5 min.; Limit detekcji: 1,6 µg glutenu/100 cm2 powierzchni; Limit detekcji: ok 4,4 ppm glutenu w surowcach; ok. 6,3 ppm glutenu w żywności przetworzonej, zależne od matrycy AOAC-OMA; Minimalny termin ważności: 12 miesięcy</t>
  </si>
  <si>
    <t>Wzorzec konduktometryczny, przewodność elektryczna właściwa K w temperaturze 25° C 0,01 S/m ±0.4                                                  (minimalny termin ważności 12 mcy)</t>
  </si>
  <si>
    <t>ELISA-TEK zestaw do jakościowego oznaczania gatunków zwierząt w produktach mięsnych przetworzonych. Umożliwia identyfikację wołowiny. Granica detekcji 1%. Umożliwia analizę do 44 próbek w podwójnym powtórzeniu. Zestaw zawiera płytkę 96-dołkową w formacie paskowym. Minimalny termin przydatności zestawu to 10 miesięcy.</t>
  </si>
  <si>
    <t>ELISA-TEK zestaw do jakościowego oznaczania gatunków zwierząt w produktach mięsnych przetworzonych. Umożliwia identyfikację drobiu. Granica detekcji 1%. Umożliwia analizę do 44 próbek w podwójnym powtórzeniu. Zestaw zawiera płytkę 96-dołkową w formacie paskowym. Minimalny termin przydatności zestawu to 10 miesięcy.</t>
  </si>
  <si>
    <t>ELISA-TEK zestaw do jakościowego oznaczania gatunków zwierząt w produktach mięsnych przetworzonych. Umożliwia identyfikację wieprzowiny. Granica detekcji 1%. Umożliwia analizę do 44 próbek w podwójnym powtórzeniu. Zestaw zawiera płytkę 96-dołkową w formacie paskowym. Minimalny termin przydatności zestawu to 10 miesięcy.</t>
  </si>
  <si>
    <t>Certyfikowany materiał odniesienia – trójglicerydy i cholesterol (bezwodny tłuszcz mleczny czysty i zafałszowany)</t>
  </si>
  <si>
    <t>Zestaw do oznaczania wolnych aminokwasów za pomocą GC/MS. Zestaw zawiera wszystkie elementy (włącznie z kolumną chromatograficzna) potrzebne do wykonania analizy.</t>
  </si>
  <si>
    <t>Wodorosiarczan sodu bezwodny ~95% kryształki</t>
  </si>
  <si>
    <t>Veratox for histamine - test do ilościowego oznaczania histaminy</t>
  </si>
  <si>
    <t>Wzorzec konduktometryczny 84 μS/cm indentyfikowany wzgędem SRM NIST (minimalny termin ważności 12 mcy)</t>
  </si>
  <si>
    <t>Wzorzec konduktometryczny 147 μS/cm indentyfikowany wzgędem SRM NIST (minimalny termin ważności 12 mcy)</t>
  </si>
  <si>
    <t>Wzorzec konduktometryczny 100 μS/cm indentyfikowany wzgędem SRM NIST (minimalny termin ważności 12 mcy)</t>
  </si>
  <si>
    <t>Tłuszcz kakaowy certyfikowany materiał odniesienia (temp. przechowywania -20°C, wysyłka w suchym lodzie)</t>
  </si>
  <si>
    <t>1-Palmityno-2-Stearyno-3-Masłowy (PSB) wzorzec trójglicerydów; czystość &gt;99%</t>
  </si>
  <si>
    <t>Certyfikowany materiał odniesienia - mieszanka steroli roślinnych, czystość &gt;99%</t>
  </si>
  <si>
    <t>Wzorzec refraktometryczny                           CRM PRG 721 - woda</t>
  </si>
  <si>
    <t>Aldehyd krotonowy, certyfikowany materiał odniesienia wraz z uwzględnieniem kosztów specjalnego transportu</t>
  </si>
  <si>
    <t>1,2-dichlorobenzen, certyfikowany materiał odniesienia zgodny z normą ISO 17034</t>
  </si>
  <si>
    <t>Certyfikowany materiał odniesienia alkohol etylowy absolutny (o znanjej zawartości stosunku izotopowego węgla δ13C do badań IRMS)</t>
  </si>
  <si>
    <t>Ekstrakt drożdżowy, seria inna niż S003110917, data ważności od 04.2021 r.</t>
  </si>
  <si>
    <t>Test kwas L-jabłkowy
Test składa się z:
1. butelka 1: 30 ml r-ru zawierającego bufor glicyloglicyny  o pH =10,0; 440mg kw. L- glutaminowy; stabilizatory
2. butelka 2: ok. 210 mg liofilizatu NAD
3. butelka 3: ok. 0,4ml zawiesiny transaminazy glutamate-oxaloacetate; ok. 160U enzymu
4. butelka 4: ok. 0,4ml roztworu dehydrogenazy kw. L- jabłkowego; ok. 2400U enzymu
5. wzorcowy r-r kwasu L- jabłkowego do kontroli analizy: nie rozwodniony, podana wartość stężenia wzorca
6. instrukcje w języku angielskim i niemieckim
7. data ważności testu: min. 1 rok
8. Realizacja w ratach z zachowaniem terminu ważności min. 1 roku</t>
  </si>
  <si>
    <t>Wzorzec konduktometryczny 84 μS/cm indentyfikowany wzgędem SRM NIST, dwie różne serie (minimalny termin ważności 12mcy)</t>
  </si>
  <si>
    <t>Odważka analityczna jod 0,05 mol/l (0,1 N) (ciecz)</t>
  </si>
  <si>
    <t>Alkohol etylowy 96% cz.d.a.</t>
  </si>
  <si>
    <t>Bulion Muller-Kauffmann z czterotionianem i nowobiocyną (MKTTn)
Pożywka sucha.
Skład (na 1 litr) :
- ekstrakt miesny 4,3 g
- enzymatyczny hydrolizat kazeiny 8,6 g
- chlorek sodu 2,6 g
- weglan wapnia (CaCO3) 38,7 g
- tiosiarczan sodu bezwodny 30,5 g
- żółć bydlęca 4,78 g
- zieleń brylantowa 9,6 mg
- nowobiocyna 0,04 g
Inne :
- pH 8,0 ± 0,2w 25ºC
certyfikat wystawiony na daną serię produkcyjną pożywki zawierający datę przydatności oraz wyniki kontroli jakości na co najmniej 2 szczepach wzorcowych drobnoustrojów</t>
  </si>
  <si>
    <t>1op. = 10szt.</t>
  </si>
  <si>
    <t>0229P</t>
  </si>
  <si>
    <t>1 op. = 2 szt</t>
  </si>
  <si>
    <t>Bulion Brila z żółcią i zielenią brylantową. Skład na 1 litr pozywki: - pepton 10,0 g, laktoza 10,0 g, Sucha żółć wołowa 20,0 g, Zielen brylantowa 0,0133 g. Inne: pH 7,2 ± 0,2; certyfikat wystawiony na daną serię produkcyjną pożywki zawierający datę przydatności oraz wyniki kontroli jakości na co najmniej 4 szczepach wzorcowych drobnoustrojów.</t>
  </si>
  <si>
    <t>Roztwór buforowy pH 4,01 (wodoroftalan potasu), w odniesieniu do SRM z NIST i PTB pH 4.01 (25°C),  inna seria niż HC74112906, HC86697606</t>
  </si>
  <si>
    <t>Bulion z siarczanem laurylu. Pożywka selektywnie-namnażająca, pożywka sucha. Skład (na 1 litr dla pożywki o pojedyńczym stężeniu):
- Enzymatyczny hydrolizat mleka i tkanek zwierzęcych - 20 g
- Laktoza - 5 g
- Wodoroortofosforan (V) dipotasu - 2,75 g
- Diwodoroortofosforan (V) potasu - 2,75 g
- Chlorek sodu - 5 g 
- Siarczan sodowo-laurylowy 0,1 g
Inne: pH po sterylizacji: 6,8 ± 0,2 ; certyfikat wystawiony na daną serię produkcyjną pożywki zawierający datę przydatności oraz wyniki kontroli jakości na co najmniej 4 szczepach wzorcowych drobnoustrojów</t>
  </si>
  <si>
    <r>
      <t>Mikrobiologiczny materiał odniesienia w analizach żywności, zawiera ok. 2,0 x 10</t>
    </r>
    <r>
      <rPr>
        <vertAlign val="superscript"/>
        <sz val="10"/>
        <rFont val="Times New Roman"/>
        <family val="1"/>
        <charset val="238"/>
      </rPr>
      <t>1</t>
    </r>
    <r>
      <rPr>
        <sz val="10"/>
        <rFont val="Times New Roman"/>
        <family val="1"/>
        <charset val="238"/>
      </rPr>
      <t xml:space="preserve"> jtk/RM Salmonella ser. Typhimurium ATCC 14028/WDCM 00031</t>
    </r>
  </si>
  <si>
    <t>Błękit metylenowy, data ważności powyżej 2023 roku.</t>
  </si>
  <si>
    <t>Potasu telluryn roztwór 1% do mikrobiologii, sterylny, data ważności minimum 6 miesięcy od daty zakupu</t>
  </si>
  <si>
    <t>Roztwór konserwujący do elektrody, świadectwo jakości dla danej serii zawierający datę ważności</t>
  </si>
  <si>
    <t>1op.= 20 kpl.</t>
  </si>
  <si>
    <t>Zestaw generatorów do hodowli w warunkach beztlenowych w torebkach ( 1 generator na pojemnik wielkości 2,5l)</t>
  </si>
  <si>
    <t>1op. =6 but.x100 ml</t>
  </si>
  <si>
    <t>Zestaw generatorów do hodowli w warunkach beztlenowych w torebkach ( 1 generator na torebkę max do 5 x 90 mm płytek)</t>
  </si>
  <si>
    <t xml:space="preserve">Certyfikowany materiał  odniesienia  - certyfikowany materiał referencyjny  przeznaczony  do stosowania w celu wykazania spójności pomiarowej laboratorium zgodnie z PN-EN ISO/IEC 17025 zawierający:
Bacillus cereus  Enterococcus faecalis  Pseudomonas aeruginosa  Aeromonas hydrophila  Escherichia coli  Enterobacter aerogenes  Clostridium perfringens </t>
  </si>
  <si>
    <t>115338.0500</t>
  </si>
  <si>
    <t>Agar do oznaczania ogólnej liczby drobnoustrojów w mleku i produktach mlecznych; Pożywka sucha. Skład (na 1 litr) : -   pepton z kazeiny 5,0 g -   ekstrakt drożdżowy 2,5 g -   glukoza 1,0 g -   agar 10,5 - odtłuszczone mleko w proszku bez inhibitorów 1,0 g;  Inne: -    pH 7,0 ± 0,2 -    certyfikat wystawiony na daną serię produkcyjną pożywki zawierający datę przydatności oraz wyniki kontroli jakości na co najmniej 4 szczepach wzorcowych drobnoustrojów</t>
  </si>
  <si>
    <t>Agar Saborauda z dekstrozą, pożywka gotowa na płytkach 90 mm z certyfikatem</t>
  </si>
  <si>
    <t>1op. = 20 szt.</t>
  </si>
  <si>
    <t>0318P</t>
  </si>
  <si>
    <t>0699P</t>
  </si>
  <si>
    <t>PB5039A</t>
  </si>
  <si>
    <t>Agar Columbia z krwią baranią, gotowa pożywka na płytkach Petriego z certyfikatem, ważność min 4 tygodnie od dostarczenia produktu</t>
  </si>
  <si>
    <t>1 op. = 10 szt</t>
  </si>
  <si>
    <t>PB5034A</t>
  </si>
  <si>
    <t>Agar dla beztlenowców Schaedlera z krwią, gotowa pożywka na płytkach Petriego z certyfikatem, ważność min 4 tygodnie od dostarczenia produktu</t>
  </si>
  <si>
    <t>0392E3-CRM</t>
  </si>
  <si>
    <t>0486E3-CRM</t>
  </si>
  <si>
    <t>0443E3-CRM</t>
  </si>
  <si>
    <t>0363E3-CRM</t>
  </si>
  <si>
    <t>0360E3-CRM</t>
  </si>
  <si>
    <t>0485E7-CRM</t>
  </si>
  <si>
    <t>HF 0543</t>
  </si>
  <si>
    <t>1 op.=10 x 2 ml</t>
  </si>
  <si>
    <t>CM0359B</t>
  </si>
  <si>
    <t>Bulion MRS, pożywka sypka z certyfikatem</t>
  </si>
  <si>
    <t>1 op. = 500g</t>
  </si>
  <si>
    <t>Columbia CNA , gotowa pożywka na płytkach Petriego z certyfikatem, ważność min 4 tygodnie od dostarczenia produktu</t>
  </si>
  <si>
    <t>PB5049A</t>
  </si>
  <si>
    <t>GI-BAD-231-4/20</t>
  </si>
  <si>
    <t>załącznik nr 2d do SIWZ</t>
  </si>
  <si>
    <t>Rozdział 4</t>
  </si>
  <si>
    <t>Adres: ul. Reymona 11/13, 60-791 Poznań tel. 61/867 90 34, fax. 61/8679019</t>
  </si>
  <si>
    <t>P405030115-2500</t>
  </si>
  <si>
    <t>Octan etylu cz.d.a.</t>
  </si>
  <si>
    <t>Agar do oznaczania ogólnej liczby drobnoustrojów. Pożywka sucha. Skład (na 1 litr) : -   pepton z kazeiny  5,0 g -   ekstrakt drożdżowy 2,5 g -   glukoza 1,0 g -   agar 14,0 Inne: -    pH 7,0 ± 0,2 -    certyfikat wystawiony na daną serię produkcyjną pożywki zawierający datę przydatności oraz wyniki kontroli jakości na co najmniej 4 szczepach wzorcowych drobnoustrojów</t>
  </si>
  <si>
    <t>Tabletki do przygotowania rozcieńczalnika typu Ringer. Inne: pH 6,8 - 7,2; Certyfikat wystawiony na dana serię produkcyjną zawierający datę przydatności.</t>
  </si>
  <si>
    <t>Sterylna matryca, sterylna owsianka, 25 g</t>
  </si>
  <si>
    <t xml:space="preserve">Citrobacter freundii WDCM 00006 ATCC® 43864; typu KWIK-STIK™; op. 2 wymazówki; </t>
  </si>
  <si>
    <t xml:space="preserve">Clostridium perfringens WDCM 00007 ATCC® 13124; typu KWIK-STIK™; op. 2 wymazówki; </t>
  </si>
  <si>
    <t xml:space="preserve">Sacharomyces cerevisiae WDCM 00058 ATCC® 9763; typu KWIK-STIK™; op. 2 wymazówki; </t>
  </si>
  <si>
    <r>
      <t>Certyfikowany materiał referencyjny (CRM)  - liofilizowany, ilościowy preparat drobnoustrojów Aspergillus brasiliensis WDCM 00053 ATCC® 16404; zawierający 10</t>
    </r>
    <r>
      <rPr>
        <vertAlign val="superscript"/>
        <sz val="10"/>
        <rFont val="Times New Roman"/>
        <family val="1"/>
        <charset val="238"/>
      </rPr>
      <t>3</t>
    </r>
    <r>
      <rPr>
        <sz val="10"/>
        <rFont val="Times New Roman"/>
        <family val="1"/>
        <charset val="238"/>
      </rPr>
      <t xml:space="preserve"> jtk na peletkę,   10 peletów w 1 fiolce</t>
    </r>
  </si>
  <si>
    <r>
      <t>Certyfikowany materiał referencyjny (CRM)  - liofilizowany, ilościowy preparat drobnoustrojów Bacillus subtilis subsp. spizizenii WDCM 00003 ATCC® 6633; zawierający 10</t>
    </r>
    <r>
      <rPr>
        <vertAlign val="superscript"/>
        <sz val="10"/>
        <rFont val="Times New Roman"/>
        <family val="1"/>
        <charset val="238"/>
      </rPr>
      <t xml:space="preserve">3 </t>
    </r>
    <r>
      <rPr>
        <sz val="10"/>
        <rFont val="Times New Roman"/>
        <family val="1"/>
        <charset val="238"/>
      </rPr>
      <t>jtk na peletkę,   10 peletów w 1 fiolce</t>
    </r>
  </si>
  <si>
    <r>
      <t>Certyfikowany materiał referencyjny (CRM)  - liofilizowany, ilościowy preparat drobnoustrojów Candida albicans WDCM 00054 ATCC 10231; zawierający 10</t>
    </r>
    <r>
      <rPr>
        <vertAlign val="superscript"/>
        <sz val="10"/>
        <rFont val="Times New Roman"/>
        <family val="1"/>
        <charset val="238"/>
      </rPr>
      <t>3</t>
    </r>
    <r>
      <rPr>
        <sz val="10"/>
        <rFont val="Times New Roman"/>
        <family val="1"/>
        <charset val="238"/>
      </rPr>
      <t xml:space="preserve"> jtk na peletkę,   10 peletów w 1 fiolce</t>
    </r>
  </si>
  <si>
    <r>
      <t>Certyfikowany materiał referencyjny (CRM)  - liofilizowany, ilościowy preparat drobnoustrojów Salmonella enterica subsp. enterica serovar Typhimurium WDCM 00031
ATCC® 14028; zawierający 10</t>
    </r>
    <r>
      <rPr>
        <vertAlign val="superscript"/>
        <sz val="10"/>
        <rFont val="Times New Roman"/>
        <family val="1"/>
        <charset val="238"/>
      </rPr>
      <t>3</t>
    </r>
    <r>
      <rPr>
        <sz val="10"/>
        <rFont val="Times New Roman"/>
        <family val="1"/>
        <charset val="238"/>
      </rPr>
      <t xml:space="preserve"> jtk na peletkę,   10 peletów w 1 fiolce</t>
    </r>
  </si>
  <si>
    <r>
      <t>Certyfikowany materiał referencyjny (CRM)  - liofilizowany, ilościowy preparat drobnoustrojów Staphylococcus aureus subsp. aureus WDCM 00034 ATCC® 25923; zawierający 10</t>
    </r>
    <r>
      <rPr>
        <vertAlign val="superscript"/>
        <sz val="10"/>
        <rFont val="Times New Roman"/>
        <family val="1"/>
        <charset val="238"/>
      </rPr>
      <t>3</t>
    </r>
    <r>
      <rPr>
        <sz val="10"/>
        <rFont val="Times New Roman"/>
        <family val="1"/>
        <charset val="238"/>
      </rPr>
      <t xml:space="preserve"> jtk na peletkę,   10 peletów w 1 fiolce</t>
    </r>
  </si>
  <si>
    <r>
      <t>Certyfikowany materiał referencyjny (CRM)  - liofilizowany, ilościowy preparat drobnoustrojów Staphylococcus aureus WDCM 00032 ATCC 6538;; zawierający 10</t>
    </r>
    <r>
      <rPr>
        <vertAlign val="superscript"/>
        <sz val="10"/>
        <rFont val="Times New Roman"/>
        <family val="1"/>
        <charset val="238"/>
      </rPr>
      <t>7</t>
    </r>
    <r>
      <rPr>
        <sz val="10"/>
        <rFont val="Times New Roman"/>
        <family val="1"/>
        <charset val="238"/>
      </rPr>
      <t xml:space="preserve"> jtk na peletkę,   10 peletów w 1 fiolce</t>
    </r>
  </si>
  <si>
    <t>Płyn uwadniający do CRM</t>
  </si>
  <si>
    <t>Płyn dezynfekcyjny i myjący typu trilux</t>
  </si>
  <si>
    <t>Płyn do  dezynfekcji i czyszczenia powierzchni typu mikrozid, bez zawartości aldehydów. Skład: w 100 g roztworu  25g etanol-94%, 35 g propan-1-ol.</t>
  </si>
  <si>
    <r>
      <t>Testy do biologicznej kontroli skuteczności procesu sterylizacji w suchym gorącym powietrzu typu Sporal S. Krążki bibułowe w opakowaniu foliowo-papierowym, zawierające od 10</t>
    </r>
    <r>
      <rPr>
        <vertAlign val="superscript"/>
        <sz val="10"/>
        <rFont val="Times New Roman"/>
        <family val="1"/>
        <charset val="238"/>
      </rPr>
      <t>8</t>
    </r>
    <r>
      <rPr>
        <sz val="10"/>
        <rFont val="Times New Roman"/>
        <family val="1"/>
        <charset val="238"/>
      </rPr>
      <t xml:space="preserve"> do 10</t>
    </r>
    <r>
      <rPr>
        <vertAlign val="superscript"/>
        <sz val="10"/>
        <rFont val="Times New Roman"/>
        <family val="1"/>
        <charset val="238"/>
      </rPr>
      <t>9</t>
    </r>
    <r>
      <rPr>
        <sz val="10"/>
        <rFont val="Times New Roman"/>
        <family val="1"/>
        <charset val="238"/>
      </rPr>
      <t xml:space="preserve"> przetrwalników Bacillus subtilis. Krążki testowe powinny ulegać wyjałowieniu po co najmniej 2 godzinach prawidłowo wykonanej sterylizacji w 160°C. Data ważności min 12 miesiecy od daty zakupu.</t>
    </r>
  </si>
  <si>
    <r>
      <t>Testy do biologicznej kontroli skuteczności procesu sterylizacji parą wodną w autoklawie typu Sporal A. Paski bibułowe w opakowaniu foliowo-papierowym, zawierające około 10</t>
    </r>
    <r>
      <rPr>
        <vertAlign val="superscript"/>
        <sz val="10"/>
        <rFont val="Times New Roman"/>
        <family val="1"/>
        <charset val="238"/>
      </rPr>
      <t>5</t>
    </r>
    <r>
      <rPr>
        <sz val="10"/>
        <rFont val="Times New Roman"/>
        <family val="1"/>
        <charset val="238"/>
      </rPr>
      <t xml:space="preserve"> przetrwalników Bacillus stearothermophilus ATCC 7953 + certyfikat wystawiony na daną serię produkcyjną zawierający datę ważności, data ważności nie wcześniej niż 01.11.2020 roku.</t>
    </r>
  </si>
  <si>
    <t>Testy chemiczne do kontroli skuteczności procesu sterylizacji parą wodną w autoklawie Paski papierowo-foliowe z naniesioną substancją chemiczną zmieniającą barwę pod wpływem działania temperatury oraz wzorem koloru wyniku prawidłowego. Test do stosowania w następujących warunkach sterylizacji : -   121°C , 15 minut 134°C , 5,3 minuty</t>
  </si>
  <si>
    <t>Enzymatyczny hydrolizat wyselekcjonowanej tkanki zwierzecej z certyfikatem wystawionym na daną serię produkcyjną zawierający datę przydatności</t>
  </si>
  <si>
    <t>Paski wskaźnikowe dla hodowli w atmosferze beztlenowej</t>
  </si>
  <si>
    <t>Pożywka  agarowa Baird-Parker  RPF. Do oceny ilościowej , bez potwierdzenia, koagulazo-dodatnich gronkowców w żywności.  Gotowa pożywka agarowa w butelkach po 100 ml w komplecie z liofilizowanym suplementem RPF zawierającym osocze królicze i fibrynogen pozwalający na wykrycie aktywności koagulazy
Inne:
certyfikat wystawiony na daną serię produkcyjną pożywki zawierający datę przydatności oraz wyniki kontroli jakości na co najmniej 4 szczepach wzorcowych drobnoustrojów, ważność min. 6 miesięcy od daty dostawy</t>
  </si>
  <si>
    <t xml:space="preserve">p-Anizydyna </t>
  </si>
  <si>
    <t>Gwajakol czda</t>
  </si>
  <si>
    <t>Żółć wołowa, proszek, dodatek do pożywki do oznaczania Liczby przypuszczalnych Lactobacillus casei, certyfikat wystawiony na daną serię produkcyjną, zawierający datę przydatności.</t>
  </si>
  <si>
    <t>Bulion podstawowy wg Giolitti-Cantoni  z Tweenem do selektywnego namnażania gronkowców izolowanych z artykułów żywnościowych
Pożywka sucha.
Skład (na 1 litr) :
- pepton z kazeiny (Trypton) 10,0 g
- ekstrakt mięsny 5,0 g
- ekstrakt drożdżowy 5,0 g
- chlorek litu 5,0 g
- mannitol 20,0 g
- chlorek sodu (NaCl) 5,0 g
- glicyna 1,2 g
- pirogronian sodu 3,0 g
- Tween 80; 1 ml
Inne :
- pH 6,9 ± 0,2
- certyfikat wystawiony na daną serię produkcyjną pożywki zawierający datę przydatności oraz wyniki kontroli jakości na co najmniej 5 szczepach wzorcowych drobnoustrojów</t>
  </si>
  <si>
    <t>Test paskowy do wykrywania oksydazy cytochromowej u drobnoustrojów.</t>
  </si>
  <si>
    <t>Pożywka chromogenna podstawowa agarowa do wykrywania bakterii  Salmonella , pożywka sucha Inne: certyfikat wystawiony na daną serię produkcyjną pożywki zawierający datę przydatności oraz wyniki kontroli jakości na co najmniej 4 szczepach wzorcowych drobnoustrojów</t>
  </si>
  <si>
    <t>58.</t>
  </si>
  <si>
    <t>1.07734</t>
  </si>
  <si>
    <t>Żel krzemionkowy 60 (0,063-0,200 mm)</t>
  </si>
  <si>
    <t xml:space="preserve"> Razem Rozdział </t>
  </si>
  <si>
    <r>
      <t xml:space="preserve">Wodorotlenek potasowy roztwór w etanolu KOH =0,1 mol/l </t>
    </r>
    <r>
      <rPr>
        <sz val="10"/>
        <color rgb="FFFF0000"/>
        <rFont val="Times New Roman"/>
        <family val="1"/>
        <charset val="238"/>
      </rPr>
      <t xml:space="preserve">zamiennik z katalogu Carloroth nr katalogowy: P706 </t>
    </r>
  </si>
  <si>
    <r>
      <t xml:space="preserve">Acetylokoenzym A </t>
    </r>
    <r>
      <rPr>
        <sz val="10"/>
        <color rgb="FFFF0000"/>
        <rFont val="Times New Roman"/>
        <family val="1"/>
        <charset val="238"/>
      </rPr>
      <t>zamiennik z katalogu Cayman Chemical Company nr katalogowy: 21219</t>
    </r>
  </si>
  <si>
    <r>
      <t>50 g</t>
    </r>
    <r>
      <rPr>
        <sz val="10"/>
        <color rgb="FFFF0000"/>
        <rFont val="Times New Roman"/>
        <family val="1"/>
        <charset val="238"/>
      </rPr>
      <t xml:space="preserve">    </t>
    </r>
    <r>
      <rPr>
        <b/>
        <sz val="10"/>
        <color rgb="FFFF0000"/>
        <rFont val="Times New Roman"/>
        <family val="1"/>
        <charset val="238"/>
      </rPr>
      <t>50 mg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</si>
</sst>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#,##0.00_ ;[Red]\-#,##0.00\ ;[Red]0.00_ ;[Red]@"/>
    <numFmt numFmtId="165" formatCode="#,##0.00_ ;[Red]\-#,##0.00\ "/>
    <numFmt numFmtId="166" formatCode="General&quot; opak.&quot;;[Red]\-#,##0.######;;[Red]@"/>
  </numFmts>
  <fonts count="1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color indexed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2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theme="1"/>
      <name val="Times New Roman"/>
      <family val="1"/>
      <charset val="238"/>
    </font>
    <font>
      <sz val="11"/>
      <name val="Calibri"/>
      <family val="2"/>
      <scheme val="minor"/>
    </font>
    <font>
      <strike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5" fillId="0" borderId="0"/>
    <xf numFmtId="44" fontId="1" fillId="0" borderId="0" applyFont="0" applyFill="0" applyBorder="0" applyAlignment="0" applyProtection="0"/>
    <xf numFmtId="0" fontId="8" fillId="0" borderId="0"/>
    <xf numFmtId="0" fontId="9" fillId="0" borderId="0"/>
  </cellStyleXfs>
  <cellXfs count="8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164" fontId="3" fillId="0" borderId="0" xfId="0" applyNumberFormat="1" applyFont="1" applyBorder="1" applyAlignment="1">
      <alignment horizontal="center" vertical="top"/>
    </xf>
    <xf numFmtId="165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0" xfId="0" applyNumberFormat="1" applyFont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66" fontId="3" fillId="0" borderId="1" xfId="0" applyNumberFormat="1" applyFont="1" applyFill="1" applyBorder="1" applyAlignment="1">
      <alignment horizontal="center" vertical="center"/>
    </xf>
    <xf numFmtId="44" fontId="3" fillId="0" borderId="1" xfId="2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vertical="top" wrapText="1"/>
    </xf>
    <xf numFmtId="0" fontId="2" fillId="3" borderId="5" xfId="0" applyFont="1" applyFill="1" applyBorder="1" applyAlignment="1"/>
    <xf numFmtId="0" fontId="2" fillId="3" borderId="6" xfId="0" applyFont="1" applyFill="1" applyBorder="1" applyAlignment="1">
      <alignment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top" wrapText="1"/>
    </xf>
    <xf numFmtId="44" fontId="2" fillId="3" borderId="2" xfId="2" applyFont="1" applyFill="1" applyBorder="1" applyAlignment="1">
      <alignment horizontal="center"/>
    </xf>
    <xf numFmtId="4" fontId="2" fillId="3" borderId="2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0" fillId="2" borderId="0" xfId="0" applyFill="1"/>
    <xf numFmtId="0" fontId="2" fillId="4" borderId="1" xfId="0" applyFont="1" applyFill="1" applyBorder="1" applyAlignment="1">
      <alignment horizontal="center" wrapText="1"/>
    </xf>
    <xf numFmtId="165" fontId="2" fillId="4" borderId="1" xfId="0" applyNumberFormat="1" applyFont="1" applyFill="1" applyBorder="1" applyAlignment="1">
      <alignment horizontal="center" vertical="top"/>
    </xf>
    <xf numFmtId="0" fontId="0" fillId="5" borderId="0" xfId="0" applyFill="1" applyBorder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/>
    </xf>
    <xf numFmtId="166" fontId="3" fillId="0" borderId="7" xfId="0" applyNumberFormat="1" applyFont="1" applyFill="1" applyBorder="1" applyAlignment="1">
      <alignment horizontal="center" vertical="center"/>
    </xf>
    <xf numFmtId="44" fontId="3" fillId="0" borderId="7" xfId="2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 wrapText="1"/>
    </xf>
    <xf numFmtId="166" fontId="3" fillId="0" borderId="8" xfId="0" applyNumberFormat="1" applyFont="1" applyFill="1" applyBorder="1" applyAlignment="1">
      <alignment horizontal="center" vertical="center"/>
    </xf>
    <xf numFmtId="44" fontId="3" fillId="0" borderId="8" xfId="2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top"/>
    </xf>
    <xf numFmtId="0" fontId="2" fillId="3" borderId="4" xfId="0" applyFont="1" applyFill="1" applyBorder="1" applyAlignment="1">
      <alignment wrapText="1"/>
    </xf>
    <xf numFmtId="164" fontId="13" fillId="0" borderId="0" xfId="0" applyNumberFormat="1" applyFont="1" applyFill="1" applyBorder="1" applyAlignment="1">
      <alignment horizontal="center" vertical="top"/>
    </xf>
    <xf numFmtId="165" fontId="3" fillId="0" borderId="0" xfId="0" applyNumberFormat="1" applyFont="1" applyFill="1" applyBorder="1" applyAlignment="1">
      <alignment horizontal="center" vertical="top"/>
    </xf>
    <xf numFmtId="164" fontId="3" fillId="0" borderId="0" xfId="0" applyNumberFormat="1" applyFont="1" applyFill="1" applyBorder="1" applyAlignment="1">
      <alignment horizontal="center" vertical="top"/>
    </xf>
    <xf numFmtId="0" fontId="0" fillId="0" borderId="0" xfId="0" applyFill="1"/>
    <xf numFmtId="0" fontId="3" fillId="0" borderId="0" xfId="0" applyFont="1" applyFill="1" applyBorder="1" applyAlignment="1">
      <alignment vertical="top"/>
    </xf>
    <xf numFmtId="0" fontId="3" fillId="0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9" fontId="3" fillId="0" borderId="8" xfId="0" applyNumberFormat="1" applyFont="1" applyFill="1" applyBorder="1" applyAlignment="1">
      <alignment horizontal="center" vertical="center"/>
    </xf>
    <xf numFmtId="0" fontId="14" fillId="2" borderId="0" xfId="0" applyFont="1" applyFill="1" applyBorder="1"/>
    <xf numFmtId="0" fontId="14" fillId="2" borderId="0" xfId="0" applyFont="1" applyFill="1"/>
    <xf numFmtId="0" fontId="14" fillId="0" borderId="0" xfId="0" applyFont="1"/>
    <xf numFmtId="0" fontId="15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left" vertical="center" wrapText="1"/>
    </xf>
    <xf numFmtId="166" fontId="15" fillId="6" borderId="1" xfId="0" applyNumberFormat="1" applyFont="1" applyFill="1" applyBorder="1" applyAlignment="1">
      <alignment horizontal="center" vertical="center"/>
    </xf>
    <xf numFmtId="44" fontId="15" fillId="6" borderId="1" xfId="2" applyFont="1" applyFill="1" applyBorder="1" applyAlignment="1">
      <alignment horizontal="center" vertical="center"/>
    </xf>
    <xf numFmtId="9" fontId="15" fillId="6" borderId="1" xfId="0" applyNumberFormat="1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vertical="top"/>
    </xf>
    <xf numFmtId="0" fontId="16" fillId="0" borderId="1" xfId="0" applyFont="1" applyFill="1" applyBorder="1" applyAlignment="1">
      <alignment vertical="top" wrapText="1"/>
    </xf>
    <xf numFmtId="0" fontId="17" fillId="0" borderId="8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left" vertical="center" wrapText="1"/>
    </xf>
    <xf numFmtId="0" fontId="15" fillId="6" borderId="8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</cellXfs>
  <cellStyles count="5">
    <cellStyle name="Normalny" xfId="0" builtinId="0"/>
    <cellStyle name="Normalny 2" xfId="4" xr:uid="{00000000-0005-0000-0000-000001000000}"/>
    <cellStyle name="Normalny 2 2 2" xfId="3" xr:uid="{00000000-0005-0000-0000-000002000000}"/>
    <cellStyle name="Normalny 3" xfId="1" xr:uid="{00000000-0005-0000-0000-000003000000}"/>
    <cellStyle name="Walutowy" xfId="2" builtinId="4"/>
  </cellStyles>
  <dxfs count="0"/>
  <tableStyles count="0" defaultTableStyle="TableStyleMedium2" defaultPivotStyle="PivotStyleMedium9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allto:60%20(0,063-0,200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N508"/>
  <sheetViews>
    <sheetView tabSelected="1" topLeftCell="A169" zoomScaleNormal="100" zoomScalePageLayoutView="85" workbookViewId="0">
      <selection activeCell="F179" sqref="F179"/>
    </sheetView>
  </sheetViews>
  <sheetFormatPr defaultRowHeight="15"/>
  <cols>
    <col min="1" max="1" width="4.85546875" customWidth="1"/>
    <col min="2" max="2" width="17.85546875" customWidth="1"/>
    <col min="3" max="3" width="12.140625" customWidth="1"/>
    <col min="4" max="4" width="35.85546875" customWidth="1"/>
    <col min="5" max="5" width="15.85546875" customWidth="1"/>
    <col min="6" max="6" width="12.140625" customWidth="1"/>
    <col min="7" max="7" width="11.42578125" customWidth="1"/>
    <col min="8" max="8" width="16" customWidth="1"/>
    <col min="9" max="9" width="10.28515625" customWidth="1"/>
    <col min="10" max="10" width="13.28515625" customWidth="1"/>
    <col min="11" max="11" width="14.28515625" customWidth="1"/>
    <col min="12" max="12" width="16" customWidth="1"/>
    <col min="13" max="32" width="8.85546875" style="30" customWidth="1"/>
    <col min="33" max="92" width="8.85546875" style="31" customWidth="1"/>
  </cols>
  <sheetData>
    <row r="1" spans="1:92">
      <c r="A1" t="s">
        <v>524</v>
      </c>
      <c r="K1" s="75" t="s">
        <v>525</v>
      </c>
      <c r="L1" s="75"/>
    </row>
    <row r="3" spans="1:92">
      <c r="E3" t="s">
        <v>14</v>
      </c>
    </row>
    <row r="5" spans="1:92" ht="15" customHeight="1">
      <c r="A5" s="76" t="s">
        <v>526</v>
      </c>
      <c r="B5" s="76"/>
      <c r="C5" s="1"/>
      <c r="D5" s="35"/>
      <c r="E5" s="2"/>
      <c r="F5" s="2"/>
      <c r="G5" s="2"/>
      <c r="H5" s="3"/>
      <c r="I5" s="4"/>
      <c r="J5" s="4"/>
      <c r="K5" s="5"/>
      <c r="L5" s="5"/>
    </row>
    <row r="6" spans="1:92">
      <c r="A6" s="76"/>
      <c r="B6" s="76"/>
      <c r="C6" s="76"/>
      <c r="D6" s="76"/>
      <c r="E6" s="2"/>
      <c r="F6" s="2"/>
      <c r="G6" s="2"/>
      <c r="H6" s="3"/>
      <c r="I6" s="4"/>
      <c r="J6" s="4"/>
      <c r="K6" s="5"/>
      <c r="L6" s="5"/>
    </row>
    <row r="7" spans="1:92" ht="15" customHeight="1">
      <c r="A7" s="76" t="s">
        <v>17</v>
      </c>
      <c r="B7" s="76"/>
      <c r="C7" s="76"/>
      <c r="D7" s="76"/>
      <c r="E7" s="2"/>
      <c r="F7" s="2"/>
      <c r="G7" s="2"/>
      <c r="H7" s="3"/>
      <c r="I7" s="4"/>
      <c r="J7" s="4"/>
      <c r="K7" s="5"/>
      <c r="L7" s="5"/>
    </row>
    <row r="8" spans="1:92" ht="15" customHeight="1">
      <c r="A8" s="77" t="s">
        <v>527</v>
      </c>
      <c r="B8" s="77"/>
      <c r="C8" s="77"/>
      <c r="D8" s="77"/>
      <c r="E8" s="77"/>
      <c r="F8" s="77"/>
      <c r="G8" s="77"/>
      <c r="H8" s="3"/>
      <c r="I8" s="4"/>
      <c r="J8" s="4"/>
      <c r="K8" s="5"/>
      <c r="L8" s="5"/>
    </row>
    <row r="9" spans="1:92" s="30" customFormat="1">
      <c r="A9" s="2"/>
      <c r="B9" s="7"/>
      <c r="C9" s="2"/>
      <c r="D9" s="36"/>
      <c r="E9" s="2"/>
      <c r="F9" s="2"/>
      <c r="G9" s="2"/>
      <c r="H9" s="3"/>
      <c r="I9" s="4"/>
      <c r="J9" s="4"/>
      <c r="K9" s="5"/>
      <c r="L9" s="5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</row>
    <row r="10" spans="1:92" s="30" customFormat="1" ht="15" customHeight="1">
      <c r="A10" s="18" t="str">
        <f>CONCATENATE("Moduł ", SUM(COUNTIF(A$1:A9,"Lp."),1), " nie gorszy niż w katalogu ", "Merck")</f>
        <v>Moduł 1 nie gorszy niż w katalogu Merck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50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</row>
    <row r="11" spans="1:92" s="30" customFormat="1" ht="76.5" customHeight="1">
      <c r="A11" s="20" t="s">
        <v>0</v>
      </c>
      <c r="B11" s="21" t="s">
        <v>1</v>
      </c>
      <c r="C11" s="22" t="s">
        <v>2</v>
      </c>
      <c r="D11" s="22" t="s">
        <v>3</v>
      </c>
      <c r="E11" s="20" t="s">
        <v>4</v>
      </c>
      <c r="F11" s="22" t="s">
        <v>5</v>
      </c>
      <c r="G11" s="22" t="s">
        <v>6</v>
      </c>
      <c r="H11" s="22" t="s">
        <v>7</v>
      </c>
      <c r="I11" s="22" t="s">
        <v>8</v>
      </c>
      <c r="J11" s="22" t="s">
        <v>9</v>
      </c>
      <c r="K11" s="23" t="s">
        <v>10</v>
      </c>
      <c r="L11" s="23" t="s">
        <v>16</v>
      </c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</row>
    <row r="12" spans="1:92" s="30" customFormat="1">
      <c r="A12" s="23">
        <v>1</v>
      </c>
      <c r="B12" s="23">
        <v>2</v>
      </c>
      <c r="C12" s="24">
        <v>3</v>
      </c>
      <c r="D12" s="23">
        <v>4</v>
      </c>
      <c r="E12" s="23">
        <v>5</v>
      </c>
      <c r="F12" s="23">
        <v>6</v>
      </c>
      <c r="G12" s="23">
        <v>7</v>
      </c>
      <c r="H12" s="23">
        <v>8</v>
      </c>
      <c r="I12" s="23">
        <v>9</v>
      </c>
      <c r="J12" s="24">
        <v>10</v>
      </c>
      <c r="K12" s="24">
        <v>11</v>
      </c>
      <c r="L12" s="24">
        <v>12</v>
      </c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</row>
    <row r="13" spans="1:92" s="30" customFormat="1" ht="25.5">
      <c r="A13" s="8">
        <v>1</v>
      </c>
      <c r="B13" s="29">
        <v>613424</v>
      </c>
      <c r="C13" s="9" t="s">
        <v>19</v>
      </c>
      <c r="D13" s="10" t="s">
        <v>435</v>
      </c>
      <c r="E13" s="9" t="s">
        <v>177</v>
      </c>
      <c r="F13" s="11">
        <v>1</v>
      </c>
      <c r="G13" s="12"/>
      <c r="H13" s="12"/>
      <c r="I13" s="13"/>
      <c r="J13" s="12"/>
      <c r="K13" s="14"/>
      <c r="L13" s="14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</row>
    <row r="14" spans="1:92" s="30" customFormat="1">
      <c r="A14" s="8">
        <v>2</v>
      </c>
      <c r="B14" s="29">
        <v>102039005</v>
      </c>
      <c r="C14" s="9" t="s">
        <v>19</v>
      </c>
      <c r="D14" s="10" t="s">
        <v>55</v>
      </c>
      <c r="E14" s="9" t="s">
        <v>56</v>
      </c>
      <c r="F14" s="11">
        <v>1</v>
      </c>
      <c r="G14" s="12"/>
      <c r="H14" s="12"/>
      <c r="I14" s="13"/>
      <c r="J14" s="12"/>
      <c r="K14" s="14"/>
      <c r="L14" s="14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</row>
    <row r="15" spans="1:92" s="30" customFormat="1">
      <c r="A15" s="8">
        <v>3</v>
      </c>
      <c r="B15" s="29">
        <v>1003161000</v>
      </c>
      <c r="C15" s="9" t="s">
        <v>19</v>
      </c>
      <c r="D15" s="10" t="s">
        <v>32</v>
      </c>
      <c r="E15" s="9" t="s">
        <v>33</v>
      </c>
      <c r="F15" s="11">
        <v>1</v>
      </c>
      <c r="G15" s="12"/>
      <c r="H15" s="12"/>
      <c r="I15" s="13"/>
      <c r="J15" s="12"/>
      <c r="K15" s="14"/>
      <c r="L15" s="14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</row>
    <row r="16" spans="1:92" s="30" customFormat="1">
      <c r="A16" s="8">
        <v>4</v>
      </c>
      <c r="B16" s="29">
        <v>1007312500</v>
      </c>
      <c r="C16" s="9" t="s">
        <v>19</v>
      </c>
      <c r="D16" s="10" t="s">
        <v>432</v>
      </c>
      <c r="E16" s="9" t="s">
        <v>175</v>
      </c>
      <c r="F16" s="11">
        <v>2</v>
      </c>
      <c r="G16" s="12"/>
      <c r="H16" s="12"/>
      <c r="I16" s="13"/>
      <c r="J16" s="12"/>
      <c r="K16" s="14"/>
      <c r="L16" s="14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</row>
    <row r="17" spans="1:12" ht="38.25">
      <c r="A17" s="8">
        <v>5</v>
      </c>
      <c r="B17" s="29">
        <v>1007951000</v>
      </c>
      <c r="C17" s="9" t="s">
        <v>19</v>
      </c>
      <c r="D17" s="10" t="s">
        <v>434</v>
      </c>
      <c r="E17" s="9" t="s">
        <v>176</v>
      </c>
      <c r="F17" s="11">
        <v>10</v>
      </c>
      <c r="G17" s="12"/>
      <c r="H17" s="12"/>
      <c r="I17" s="13"/>
      <c r="J17" s="12"/>
      <c r="K17" s="14"/>
      <c r="L17" s="14"/>
    </row>
    <row r="18" spans="1:12" ht="38.25">
      <c r="A18" s="8">
        <v>6</v>
      </c>
      <c r="B18" s="29">
        <v>1010971000</v>
      </c>
      <c r="C18" s="9" t="s">
        <v>19</v>
      </c>
      <c r="D18" s="10" t="s">
        <v>433</v>
      </c>
      <c r="E18" s="9" t="s">
        <v>51</v>
      </c>
      <c r="F18" s="11">
        <v>1</v>
      </c>
      <c r="G18" s="12"/>
      <c r="H18" s="12"/>
      <c r="I18" s="13"/>
      <c r="J18" s="12"/>
      <c r="K18" s="14"/>
      <c r="L18" s="14"/>
    </row>
    <row r="19" spans="1:12">
      <c r="A19" s="8">
        <v>7</v>
      </c>
      <c r="B19" s="29">
        <v>1015670250</v>
      </c>
      <c r="C19" s="9" t="s">
        <v>19</v>
      </c>
      <c r="D19" s="10" t="s">
        <v>186</v>
      </c>
      <c r="E19" s="9" t="s">
        <v>48</v>
      </c>
      <c r="F19" s="11">
        <v>1</v>
      </c>
      <c r="G19" s="12"/>
      <c r="H19" s="12"/>
      <c r="I19" s="13"/>
      <c r="J19" s="12"/>
      <c r="K19" s="14"/>
      <c r="L19" s="14"/>
    </row>
    <row r="20" spans="1:12">
      <c r="A20" s="8">
        <v>8</v>
      </c>
      <c r="B20" s="29">
        <v>1023780500</v>
      </c>
      <c r="C20" s="9" t="s">
        <v>19</v>
      </c>
      <c r="D20" s="10" t="s">
        <v>173</v>
      </c>
      <c r="E20" s="9" t="s">
        <v>46</v>
      </c>
      <c r="F20" s="11">
        <v>1</v>
      </c>
      <c r="G20" s="12"/>
      <c r="H20" s="12"/>
      <c r="I20" s="13"/>
      <c r="J20" s="12"/>
      <c r="K20" s="14"/>
      <c r="L20" s="14"/>
    </row>
    <row r="21" spans="1:12" ht="25.5">
      <c r="A21" s="8">
        <v>9</v>
      </c>
      <c r="B21" s="29">
        <v>1024321000</v>
      </c>
      <c r="C21" s="9" t="s">
        <v>19</v>
      </c>
      <c r="D21" s="10" t="s">
        <v>430</v>
      </c>
      <c r="E21" s="9" t="s">
        <v>28</v>
      </c>
      <c r="F21" s="11">
        <v>1</v>
      </c>
      <c r="G21" s="12"/>
      <c r="H21" s="12"/>
      <c r="I21" s="13"/>
      <c r="J21" s="12"/>
      <c r="K21" s="14"/>
      <c r="L21" s="14"/>
    </row>
    <row r="22" spans="1:12">
      <c r="A22" s="8">
        <v>10</v>
      </c>
      <c r="B22" s="29">
        <v>1030580025</v>
      </c>
      <c r="C22" s="9" t="s">
        <v>19</v>
      </c>
      <c r="D22" s="10" t="s">
        <v>40</v>
      </c>
      <c r="E22" s="9" t="s">
        <v>41</v>
      </c>
      <c r="F22" s="11">
        <v>1</v>
      </c>
      <c r="G22" s="12"/>
      <c r="H22" s="12"/>
      <c r="I22" s="13"/>
      <c r="J22" s="12"/>
      <c r="K22" s="14"/>
      <c r="L22" s="14"/>
    </row>
    <row r="23" spans="1:12" ht="114.75">
      <c r="A23" s="8">
        <v>11</v>
      </c>
      <c r="B23" s="29">
        <v>1054630500</v>
      </c>
      <c r="C23" s="9" t="s">
        <v>19</v>
      </c>
      <c r="D23" s="46" t="s">
        <v>530</v>
      </c>
      <c r="E23" s="9" t="s">
        <v>46</v>
      </c>
      <c r="F23" s="11">
        <v>1</v>
      </c>
      <c r="G23" s="12"/>
      <c r="H23" s="12"/>
      <c r="I23" s="13"/>
      <c r="J23" s="12"/>
      <c r="K23" s="14"/>
      <c r="L23" s="14"/>
    </row>
    <row r="24" spans="1:12">
      <c r="A24" s="8">
        <v>12</v>
      </c>
      <c r="B24" s="29">
        <v>1062680250</v>
      </c>
      <c r="C24" s="9" t="s">
        <v>19</v>
      </c>
      <c r="D24" s="10" t="s">
        <v>47</v>
      </c>
      <c r="E24" s="9" t="s">
        <v>48</v>
      </c>
      <c r="F24" s="11">
        <v>1</v>
      </c>
      <c r="G24" s="12"/>
      <c r="H24" s="12"/>
      <c r="I24" s="13"/>
      <c r="J24" s="12"/>
      <c r="K24" s="14"/>
      <c r="L24" s="14"/>
    </row>
    <row r="25" spans="1:12">
      <c r="A25" s="8">
        <v>13</v>
      </c>
      <c r="B25" s="29">
        <v>1063031000</v>
      </c>
      <c r="C25" s="9" t="s">
        <v>19</v>
      </c>
      <c r="D25" s="10" t="s">
        <v>187</v>
      </c>
      <c r="E25" s="9" t="s">
        <v>51</v>
      </c>
      <c r="F25" s="11">
        <v>2</v>
      </c>
      <c r="G25" s="12"/>
      <c r="H25" s="12"/>
      <c r="I25" s="13"/>
      <c r="J25" s="12"/>
      <c r="K25" s="14"/>
      <c r="L25" s="14"/>
    </row>
    <row r="26" spans="1:12">
      <c r="A26" s="8">
        <v>14</v>
      </c>
      <c r="B26" s="29">
        <v>1063931000</v>
      </c>
      <c r="C26" s="9" t="s">
        <v>19</v>
      </c>
      <c r="D26" s="10" t="s">
        <v>50</v>
      </c>
      <c r="E26" s="9" t="s">
        <v>51</v>
      </c>
      <c r="F26" s="11">
        <v>1</v>
      </c>
      <c r="G26" s="12"/>
      <c r="H26" s="12"/>
      <c r="I26" s="13"/>
      <c r="J26" s="12"/>
      <c r="K26" s="14"/>
      <c r="L26" s="14"/>
    </row>
    <row r="27" spans="1:12">
      <c r="A27" s="8">
        <v>15</v>
      </c>
      <c r="B27" s="29">
        <v>1066370500</v>
      </c>
      <c r="C27" s="9" t="s">
        <v>19</v>
      </c>
      <c r="D27" s="10" t="s">
        <v>49</v>
      </c>
      <c r="E27" s="9" t="s">
        <v>46</v>
      </c>
      <c r="F27" s="11">
        <v>1</v>
      </c>
      <c r="G27" s="12"/>
      <c r="H27" s="12"/>
      <c r="I27" s="13"/>
      <c r="J27" s="12"/>
      <c r="K27" s="14"/>
      <c r="L27" s="14"/>
    </row>
    <row r="28" spans="1:12">
      <c r="A28" s="8">
        <v>16</v>
      </c>
      <c r="B28" s="29">
        <v>1066491000</v>
      </c>
      <c r="C28" s="9" t="s">
        <v>19</v>
      </c>
      <c r="D28" s="10" t="s">
        <v>57</v>
      </c>
      <c r="E28" s="9" t="s">
        <v>51</v>
      </c>
      <c r="F28" s="11">
        <v>1</v>
      </c>
      <c r="G28" s="12"/>
      <c r="H28" s="12"/>
      <c r="I28" s="13"/>
      <c r="J28" s="12"/>
      <c r="K28" s="14"/>
      <c r="L28" s="14"/>
    </row>
    <row r="29" spans="1:12">
      <c r="A29" s="8">
        <v>17</v>
      </c>
      <c r="B29" s="29">
        <v>1090609010</v>
      </c>
      <c r="C29" s="9" t="s">
        <v>19</v>
      </c>
      <c r="D29" s="10" t="s">
        <v>30</v>
      </c>
      <c r="E29" s="9" t="s">
        <v>31</v>
      </c>
      <c r="F29" s="11">
        <v>1</v>
      </c>
      <c r="G29" s="12"/>
      <c r="H29" s="12"/>
      <c r="I29" s="13"/>
      <c r="J29" s="12"/>
      <c r="K29" s="14"/>
      <c r="L29" s="14"/>
    </row>
    <row r="30" spans="1:12">
      <c r="A30" s="8">
        <v>18</v>
      </c>
      <c r="B30" s="29">
        <v>1090791000</v>
      </c>
      <c r="C30" s="9" t="s">
        <v>19</v>
      </c>
      <c r="D30" s="10" t="s">
        <v>52</v>
      </c>
      <c r="E30" s="9" t="s">
        <v>28</v>
      </c>
      <c r="F30" s="11">
        <v>1</v>
      </c>
      <c r="G30" s="12"/>
      <c r="H30" s="12"/>
      <c r="I30" s="13"/>
      <c r="J30" s="12"/>
      <c r="K30" s="14"/>
      <c r="L30" s="14"/>
    </row>
    <row r="31" spans="1:12">
      <c r="A31" s="8">
        <v>19</v>
      </c>
      <c r="B31" s="29">
        <v>1090812500</v>
      </c>
      <c r="C31" s="9" t="s">
        <v>19</v>
      </c>
      <c r="D31" s="10" t="s">
        <v>29</v>
      </c>
      <c r="E31" s="9" t="s">
        <v>21</v>
      </c>
      <c r="F31" s="11">
        <v>1</v>
      </c>
      <c r="G31" s="12"/>
      <c r="H31" s="12"/>
      <c r="I31" s="13"/>
      <c r="J31" s="12"/>
      <c r="K31" s="14"/>
      <c r="L31" s="14"/>
    </row>
    <row r="32" spans="1:12" ht="38.25">
      <c r="A32" s="8">
        <v>20</v>
      </c>
      <c r="B32" s="62">
        <v>1091151000</v>
      </c>
      <c r="C32" s="9" t="s">
        <v>19</v>
      </c>
      <c r="D32" s="71" t="s">
        <v>561</v>
      </c>
      <c r="E32" s="9" t="s">
        <v>28</v>
      </c>
      <c r="F32" s="11">
        <v>1</v>
      </c>
      <c r="G32" s="12"/>
      <c r="H32" s="12"/>
      <c r="I32" s="13"/>
      <c r="J32" s="12"/>
      <c r="K32" s="14"/>
      <c r="L32" s="69"/>
    </row>
    <row r="33" spans="1:12">
      <c r="A33" s="8">
        <v>21</v>
      </c>
      <c r="B33" s="29">
        <v>1091631000</v>
      </c>
      <c r="C33" s="9" t="s">
        <v>19</v>
      </c>
      <c r="D33" s="10" t="s">
        <v>58</v>
      </c>
      <c r="E33" s="9" t="s">
        <v>28</v>
      </c>
      <c r="F33" s="11">
        <v>1</v>
      </c>
      <c r="G33" s="12"/>
      <c r="H33" s="12"/>
      <c r="I33" s="13"/>
      <c r="J33" s="12"/>
      <c r="K33" s="14"/>
      <c r="L33" s="14"/>
    </row>
    <row r="34" spans="1:12">
      <c r="A34" s="8">
        <v>22</v>
      </c>
      <c r="B34" s="29">
        <v>1094081000</v>
      </c>
      <c r="C34" s="9" t="s">
        <v>19</v>
      </c>
      <c r="D34" s="10" t="s">
        <v>27</v>
      </c>
      <c r="E34" s="9" t="s">
        <v>28</v>
      </c>
      <c r="F34" s="11">
        <v>1</v>
      </c>
      <c r="G34" s="12"/>
      <c r="H34" s="12"/>
      <c r="I34" s="13"/>
      <c r="J34" s="12"/>
      <c r="K34" s="14"/>
      <c r="L34" s="14"/>
    </row>
    <row r="35" spans="1:12">
      <c r="A35" s="8">
        <v>23</v>
      </c>
      <c r="B35" s="29">
        <v>1096661000</v>
      </c>
      <c r="C35" s="9" t="s">
        <v>19</v>
      </c>
      <c r="D35" s="10" t="s">
        <v>59</v>
      </c>
      <c r="E35" s="9" t="s">
        <v>28</v>
      </c>
      <c r="F35" s="11">
        <v>1</v>
      </c>
      <c r="G35" s="12"/>
      <c r="H35" s="12"/>
      <c r="I35" s="13"/>
      <c r="J35" s="12"/>
      <c r="K35" s="14"/>
      <c r="L35" s="14"/>
    </row>
    <row r="36" spans="1:12" ht="280.5">
      <c r="A36" s="8">
        <v>24</v>
      </c>
      <c r="B36" s="29">
        <v>1106750500</v>
      </c>
      <c r="C36" s="9" t="s">
        <v>19</v>
      </c>
      <c r="D36" s="10" t="s">
        <v>554</v>
      </c>
      <c r="E36" s="9" t="s">
        <v>46</v>
      </c>
      <c r="F36" s="11">
        <v>1</v>
      </c>
      <c r="G36" s="12"/>
      <c r="H36" s="12"/>
      <c r="I36" s="13"/>
      <c r="J36" s="12"/>
      <c r="K36" s="14"/>
      <c r="L36" s="14"/>
    </row>
    <row r="37" spans="1:12">
      <c r="A37" s="8">
        <v>25</v>
      </c>
      <c r="B37" s="29">
        <v>1122190250</v>
      </c>
      <c r="C37" s="9" t="s">
        <v>19</v>
      </c>
      <c r="D37" s="10" t="s">
        <v>60</v>
      </c>
      <c r="E37" s="9" t="s">
        <v>61</v>
      </c>
      <c r="F37" s="11">
        <v>1</v>
      </c>
      <c r="G37" s="12"/>
      <c r="H37" s="12"/>
      <c r="I37" s="13"/>
      <c r="J37" s="12"/>
      <c r="K37" s="14"/>
      <c r="L37" s="14"/>
    </row>
    <row r="38" spans="1:12" ht="216.75">
      <c r="A38" s="8">
        <v>26</v>
      </c>
      <c r="B38" s="29">
        <v>1151080500</v>
      </c>
      <c r="C38" s="9" t="s">
        <v>19</v>
      </c>
      <c r="D38" s="10" t="s">
        <v>344</v>
      </c>
      <c r="E38" s="9" t="s">
        <v>46</v>
      </c>
      <c r="F38" s="11">
        <v>1</v>
      </c>
      <c r="G38" s="12"/>
      <c r="H38" s="12"/>
      <c r="I38" s="13"/>
      <c r="J38" s="12"/>
      <c r="K38" s="14"/>
      <c r="L38" s="14"/>
    </row>
    <row r="39" spans="1:12">
      <c r="A39" s="8">
        <v>27</v>
      </c>
      <c r="B39" s="29">
        <v>1197540250</v>
      </c>
      <c r="C39" s="9" t="s">
        <v>19</v>
      </c>
      <c r="D39" s="10" t="s">
        <v>34</v>
      </c>
      <c r="E39" s="9" t="s">
        <v>35</v>
      </c>
      <c r="F39" s="11">
        <v>1</v>
      </c>
      <c r="G39" s="12"/>
      <c r="H39" s="12"/>
      <c r="I39" s="13"/>
      <c r="J39" s="12"/>
      <c r="K39" s="14"/>
      <c r="L39" s="14"/>
    </row>
    <row r="40" spans="1:12">
      <c r="A40" s="8">
        <v>28</v>
      </c>
      <c r="B40" s="29">
        <v>1198110500</v>
      </c>
      <c r="C40" s="9" t="s">
        <v>19</v>
      </c>
      <c r="D40" s="10" t="s">
        <v>53</v>
      </c>
      <c r="E40" s="9" t="s">
        <v>39</v>
      </c>
      <c r="F40" s="11">
        <v>1</v>
      </c>
      <c r="G40" s="12"/>
      <c r="H40" s="12"/>
      <c r="I40" s="13"/>
      <c r="J40" s="12"/>
      <c r="K40" s="14"/>
      <c r="L40" s="14"/>
    </row>
    <row r="41" spans="1:12">
      <c r="A41" s="8">
        <v>29</v>
      </c>
      <c r="B41" s="29">
        <v>1198990500</v>
      </c>
      <c r="C41" s="9" t="s">
        <v>19</v>
      </c>
      <c r="D41" s="10" t="s">
        <v>54</v>
      </c>
      <c r="E41" s="9" t="s">
        <v>39</v>
      </c>
      <c r="F41" s="11">
        <v>1</v>
      </c>
      <c r="G41" s="12"/>
      <c r="H41" s="12"/>
      <c r="I41" s="13"/>
      <c r="J41" s="12"/>
      <c r="K41" s="14"/>
      <c r="L41" s="14"/>
    </row>
    <row r="42" spans="1:12">
      <c r="A42" s="8">
        <v>30</v>
      </c>
      <c r="B42" s="29">
        <v>1590102500</v>
      </c>
      <c r="C42" s="9" t="s">
        <v>19</v>
      </c>
      <c r="D42" s="10" t="s">
        <v>431</v>
      </c>
      <c r="E42" s="9" t="s">
        <v>174</v>
      </c>
      <c r="F42" s="11">
        <v>4</v>
      </c>
      <c r="G42" s="12"/>
      <c r="H42" s="12"/>
      <c r="I42" s="13"/>
      <c r="J42" s="12"/>
      <c r="K42" s="14"/>
      <c r="L42" s="14"/>
    </row>
    <row r="43" spans="1:12">
      <c r="A43" s="8">
        <v>31</v>
      </c>
      <c r="B43" s="29">
        <v>8004580100</v>
      </c>
      <c r="C43" s="9" t="s">
        <v>19</v>
      </c>
      <c r="D43" s="10" t="s">
        <v>551</v>
      </c>
      <c r="E43" s="9" t="s">
        <v>36</v>
      </c>
      <c r="F43" s="11">
        <v>1</v>
      </c>
      <c r="G43" s="12"/>
      <c r="H43" s="12"/>
      <c r="I43" s="13"/>
      <c r="J43" s="12"/>
      <c r="K43" s="14"/>
      <c r="L43" s="14"/>
    </row>
    <row r="44" spans="1:12">
      <c r="A44" s="8">
        <v>32</v>
      </c>
      <c r="B44" s="29">
        <v>10665700500</v>
      </c>
      <c r="C44" s="9" t="s">
        <v>19</v>
      </c>
      <c r="D44" s="10" t="s">
        <v>45</v>
      </c>
      <c r="E44" s="9" t="s">
        <v>46</v>
      </c>
      <c r="F44" s="11">
        <v>1</v>
      </c>
      <c r="G44" s="12"/>
      <c r="H44" s="12"/>
      <c r="I44" s="13"/>
      <c r="J44" s="12"/>
      <c r="K44" s="14"/>
      <c r="L44" s="14"/>
    </row>
    <row r="45" spans="1:12" ht="165.75">
      <c r="A45" s="8">
        <v>33</v>
      </c>
      <c r="B45" s="29" t="s">
        <v>354</v>
      </c>
      <c r="C45" s="9" t="s">
        <v>19</v>
      </c>
      <c r="D45" s="10" t="s">
        <v>355</v>
      </c>
      <c r="E45" s="9" t="s">
        <v>46</v>
      </c>
      <c r="F45" s="11">
        <v>1</v>
      </c>
      <c r="G45" s="12"/>
      <c r="H45" s="12"/>
      <c r="I45" s="13"/>
      <c r="J45" s="12"/>
      <c r="K45" s="14"/>
      <c r="L45" s="14"/>
    </row>
    <row r="46" spans="1:12">
      <c r="A46" s="8">
        <v>34</v>
      </c>
      <c r="B46" s="29" t="s">
        <v>181</v>
      </c>
      <c r="C46" s="9" t="s">
        <v>19</v>
      </c>
      <c r="D46" s="10" t="s">
        <v>182</v>
      </c>
      <c r="E46" s="9" t="s">
        <v>21</v>
      </c>
      <c r="F46" s="11">
        <v>6</v>
      </c>
      <c r="G46" s="12"/>
      <c r="H46" s="12"/>
      <c r="I46" s="13"/>
      <c r="J46" s="12"/>
      <c r="K46" s="14"/>
      <c r="L46" s="14"/>
    </row>
    <row r="47" spans="1:12" ht="153">
      <c r="A47" s="8">
        <v>35</v>
      </c>
      <c r="B47" s="29" t="s">
        <v>356</v>
      </c>
      <c r="C47" s="9" t="s">
        <v>19</v>
      </c>
      <c r="D47" s="10" t="s">
        <v>357</v>
      </c>
      <c r="E47" s="9" t="s">
        <v>46</v>
      </c>
      <c r="F47" s="11">
        <v>1</v>
      </c>
      <c r="G47" s="12"/>
      <c r="H47" s="12"/>
      <c r="I47" s="13"/>
      <c r="J47" s="12"/>
      <c r="K47" s="14"/>
      <c r="L47" s="14"/>
    </row>
    <row r="48" spans="1:12" ht="114.75">
      <c r="A48" s="8">
        <v>36</v>
      </c>
      <c r="B48" s="29" t="s">
        <v>349</v>
      </c>
      <c r="C48" s="9" t="s">
        <v>19</v>
      </c>
      <c r="D48" s="10" t="s">
        <v>488</v>
      </c>
      <c r="E48" s="9" t="s">
        <v>46</v>
      </c>
      <c r="F48" s="11">
        <v>1</v>
      </c>
      <c r="G48" s="12"/>
      <c r="H48" s="12"/>
      <c r="I48" s="13"/>
      <c r="J48" s="12"/>
      <c r="K48" s="14"/>
      <c r="L48" s="14"/>
    </row>
    <row r="49" spans="1:12" ht="25.5">
      <c r="A49" s="8">
        <v>37</v>
      </c>
      <c r="B49" s="29" t="s">
        <v>185</v>
      </c>
      <c r="C49" s="9" t="s">
        <v>19</v>
      </c>
      <c r="D49" s="10" t="s">
        <v>436</v>
      </c>
      <c r="E49" s="9" t="s">
        <v>175</v>
      </c>
      <c r="F49" s="11">
        <v>1</v>
      </c>
      <c r="G49" s="12"/>
      <c r="H49" s="12"/>
      <c r="I49" s="13"/>
      <c r="J49" s="12"/>
      <c r="K49" s="14"/>
      <c r="L49" s="14"/>
    </row>
    <row r="50" spans="1:12" ht="242.25">
      <c r="A50" s="8">
        <v>38</v>
      </c>
      <c r="B50" s="29" t="s">
        <v>347</v>
      </c>
      <c r="C50" s="9" t="s">
        <v>19</v>
      </c>
      <c r="D50" s="10" t="s">
        <v>484</v>
      </c>
      <c r="E50" s="9" t="s">
        <v>46</v>
      </c>
      <c r="F50" s="11">
        <v>1</v>
      </c>
      <c r="G50" s="12"/>
      <c r="H50" s="12"/>
      <c r="I50" s="13"/>
      <c r="J50" s="12"/>
      <c r="K50" s="14"/>
      <c r="L50" s="14"/>
    </row>
    <row r="51" spans="1:12">
      <c r="A51" s="8">
        <v>39</v>
      </c>
      <c r="B51" s="29" t="s">
        <v>183</v>
      </c>
      <c r="C51" s="9" t="s">
        <v>19</v>
      </c>
      <c r="D51" s="10" t="s">
        <v>184</v>
      </c>
      <c r="E51" s="9" t="s">
        <v>175</v>
      </c>
      <c r="F51" s="11">
        <v>2</v>
      </c>
      <c r="G51" s="12"/>
      <c r="H51" s="12"/>
      <c r="I51" s="13"/>
      <c r="J51" s="12"/>
      <c r="K51" s="14"/>
      <c r="L51" s="14"/>
    </row>
    <row r="52" spans="1:12">
      <c r="A52" s="8">
        <v>40</v>
      </c>
      <c r="B52" s="29" t="s">
        <v>178</v>
      </c>
      <c r="C52" s="9" t="s">
        <v>19</v>
      </c>
      <c r="D52" s="10" t="s">
        <v>179</v>
      </c>
      <c r="E52" s="9" t="s">
        <v>180</v>
      </c>
      <c r="F52" s="11">
        <v>1</v>
      </c>
      <c r="G52" s="12"/>
      <c r="H52" s="12"/>
      <c r="I52" s="13"/>
      <c r="J52" s="12"/>
      <c r="K52" s="14"/>
      <c r="L52" s="14"/>
    </row>
    <row r="53" spans="1:12" ht="51">
      <c r="A53" s="8">
        <v>41</v>
      </c>
      <c r="B53" s="29" t="s">
        <v>189</v>
      </c>
      <c r="C53" s="9" t="s">
        <v>19</v>
      </c>
      <c r="D53" s="10" t="s">
        <v>489</v>
      </c>
      <c r="E53" s="9" t="s">
        <v>28</v>
      </c>
      <c r="F53" s="11">
        <v>3</v>
      </c>
      <c r="G53" s="12"/>
      <c r="H53" s="12"/>
      <c r="I53" s="13"/>
      <c r="J53" s="12"/>
      <c r="K53" s="14"/>
      <c r="L53" s="14"/>
    </row>
    <row r="54" spans="1:12" ht="51">
      <c r="A54" s="8">
        <v>42</v>
      </c>
      <c r="B54" s="29" t="s">
        <v>188</v>
      </c>
      <c r="C54" s="9" t="s">
        <v>19</v>
      </c>
      <c r="D54" s="10" t="s">
        <v>437</v>
      </c>
      <c r="E54" s="9" t="s">
        <v>39</v>
      </c>
      <c r="F54" s="11">
        <v>2</v>
      </c>
      <c r="G54" s="12"/>
      <c r="H54" s="12"/>
      <c r="I54" s="13"/>
      <c r="J54" s="12"/>
      <c r="K54" s="14"/>
      <c r="L54" s="14"/>
    </row>
    <row r="55" spans="1:12" ht="63.75">
      <c r="A55" s="8">
        <v>43</v>
      </c>
      <c r="B55" s="29" t="s">
        <v>342</v>
      </c>
      <c r="C55" s="9" t="s">
        <v>19</v>
      </c>
      <c r="D55" s="10" t="s">
        <v>343</v>
      </c>
      <c r="E55" s="9" t="s">
        <v>28</v>
      </c>
      <c r="F55" s="11">
        <v>2</v>
      </c>
      <c r="G55" s="12"/>
      <c r="H55" s="12"/>
      <c r="I55" s="13"/>
      <c r="J55" s="12"/>
      <c r="K55" s="14"/>
      <c r="L55" s="14"/>
    </row>
    <row r="56" spans="1:12" ht="204">
      <c r="A56" s="8">
        <v>44</v>
      </c>
      <c r="B56" s="29" t="s">
        <v>348</v>
      </c>
      <c r="C56" s="9" t="s">
        <v>19</v>
      </c>
      <c r="D56" s="10" t="s">
        <v>490</v>
      </c>
      <c r="E56" s="9" t="s">
        <v>46</v>
      </c>
      <c r="F56" s="11">
        <v>1</v>
      </c>
      <c r="G56" s="12"/>
      <c r="H56" s="12"/>
      <c r="I56" s="13"/>
      <c r="J56" s="12"/>
      <c r="K56" s="14"/>
      <c r="L56" s="14"/>
    </row>
    <row r="57" spans="1:12" ht="255">
      <c r="A57" s="8">
        <v>45</v>
      </c>
      <c r="B57" s="29" t="s">
        <v>360</v>
      </c>
      <c r="C57" s="9" t="s">
        <v>19</v>
      </c>
      <c r="D57" s="10" t="s">
        <v>361</v>
      </c>
      <c r="E57" s="9" t="s">
        <v>46</v>
      </c>
      <c r="F57" s="11">
        <v>1</v>
      </c>
      <c r="G57" s="12"/>
      <c r="H57" s="12"/>
      <c r="I57" s="13"/>
      <c r="J57" s="12"/>
      <c r="K57" s="14"/>
      <c r="L57" s="14"/>
    </row>
    <row r="58" spans="1:12" ht="153">
      <c r="A58" s="8">
        <v>46</v>
      </c>
      <c r="B58" s="29" t="s">
        <v>358</v>
      </c>
      <c r="C58" s="9" t="s">
        <v>19</v>
      </c>
      <c r="D58" s="10" t="s">
        <v>359</v>
      </c>
      <c r="E58" s="9" t="s">
        <v>46</v>
      </c>
      <c r="F58" s="11">
        <v>1</v>
      </c>
      <c r="G58" s="12"/>
      <c r="H58" s="12"/>
      <c r="I58" s="13"/>
      <c r="J58" s="12"/>
      <c r="K58" s="14"/>
      <c r="L58" s="14"/>
    </row>
    <row r="59" spans="1:12" ht="76.5">
      <c r="A59" s="8">
        <v>47</v>
      </c>
      <c r="B59" s="29" t="s">
        <v>352</v>
      </c>
      <c r="C59" s="9" t="s">
        <v>19</v>
      </c>
      <c r="D59" s="10" t="s">
        <v>353</v>
      </c>
      <c r="E59" s="9" t="s">
        <v>46</v>
      </c>
      <c r="F59" s="11">
        <v>1</v>
      </c>
      <c r="G59" s="12"/>
      <c r="H59" s="12"/>
      <c r="I59" s="13"/>
      <c r="J59" s="12"/>
      <c r="K59" s="14"/>
      <c r="L59" s="14"/>
    </row>
    <row r="60" spans="1:12" ht="25.5">
      <c r="A60" s="8">
        <v>48</v>
      </c>
      <c r="B60" s="29" t="s">
        <v>362</v>
      </c>
      <c r="C60" s="9" t="s">
        <v>19</v>
      </c>
      <c r="D60" s="10" t="s">
        <v>555</v>
      </c>
      <c r="E60" s="9" t="s">
        <v>363</v>
      </c>
      <c r="F60" s="11">
        <v>1</v>
      </c>
      <c r="G60" s="12"/>
      <c r="H60" s="12"/>
      <c r="I60" s="13"/>
      <c r="J60" s="12"/>
      <c r="K60" s="14"/>
      <c r="L60" s="14"/>
    </row>
    <row r="61" spans="1:12" ht="51">
      <c r="A61" s="8">
        <v>49</v>
      </c>
      <c r="B61" s="29" t="s">
        <v>350</v>
      </c>
      <c r="C61" s="9" t="s">
        <v>19</v>
      </c>
      <c r="D61" s="46" t="s">
        <v>531</v>
      </c>
      <c r="E61" s="9" t="s">
        <v>351</v>
      </c>
      <c r="F61" s="11">
        <v>1</v>
      </c>
      <c r="G61" s="12"/>
      <c r="H61" s="12"/>
      <c r="I61" s="13"/>
      <c r="J61" s="12"/>
      <c r="K61" s="14"/>
      <c r="L61" s="14"/>
    </row>
    <row r="62" spans="1:12" ht="127.5">
      <c r="A62" s="8">
        <v>50</v>
      </c>
      <c r="B62" s="29" t="s">
        <v>345</v>
      </c>
      <c r="C62" s="9" t="s">
        <v>19</v>
      </c>
      <c r="D62" s="10" t="s">
        <v>346</v>
      </c>
      <c r="E62" s="9" t="s">
        <v>46</v>
      </c>
      <c r="F62" s="11">
        <v>2</v>
      </c>
      <c r="G62" s="12"/>
      <c r="H62" s="12"/>
      <c r="I62" s="13"/>
      <c r="J62" s="12"/>
      <c r="K62" s="14"/>
      <c r="L62" s="14"/>
    </row>
    <row r="63" spans="1:12">
      <c r="A63" s="8">
        <v>51</v>
      </c>
      <c r="B63" s="29" t="s">
        <v>18</v>
      </c>
      <c r="C63" s="9" t="s">
        <v>19</v>
      </c>
      <c r="D63" s="10" t="s">
        <v>20</v>
      </c>
      <c r="E63" s="9" t="s">
        <v>21</v>
      </c>
      <c r="F63" s="11">
        <v>1</v>
      </c>
      <c r="G63" s="12"/>
      <c r="H63" s="12"/>
      <c r="I63" s="13"/>
      <c r="J63" s="12"/>
      <c r="K63" s="14"/>
      <c r="L63" s="14"/>
    </row>
    <row r="64" spans="1:12">
      <c r="A64" s="8">
        <v>52</v>
      </c>
      <c r="B64" s="29" t="s">
        <v>25</v>
      </c>
      <c r="C64" s="9" t="s">
        <v>19</v>
      </c>
      <c r="D64" s="10" t="s">
        <v>26</v>
      </c>
      <c r="E64" s="9" t="s">
        <v>24</v>
      </c>
      <c r="F64" s="11">
        <v>2</v>
      </c>
      <c r="G64" s="12"/>
      <c r="H64" s="12"/>
      <c r="I64" s="13"/>
      <c r="J64" s="12"/>
      <c r="K64" s="14"/>
      <c r="L64" s="14"/>
    </row>
    <row r="65" spans="1:92">
      <c r="A65" s="8">
        <v>53</v>
      </c>
      <c r="B65" s="29" t="s">
        <v>22</v>
      </c>
      <c r="C65" s="9" t="s">
        <v>19</v>
      </c>
      <c r="D65" s="10" t="s">
        <v>23</v>
      </c>
      <c r="E65" s="9" t="s">
        <v>24</v>
      </c>
      <c r="F65" s="11">
        <v>2</v>
      </c>
      <c r="G65" s="12"/>
      <c r="H65" s="12"/>
      <c r="I65" s="13"/>
      <c r="J65" s="12"/>
      <c r="K65" s="14"/>
      <c r="L65" s="14"/>
    </row>
    <row r="66" spans="1:92">
      <c r="A66" s="8">
        <v>54</v>
      </c>
      <c r="B66" s="29" t="s">
        <v>42</v>
      </c>
      <c r="C66" s="9" t="s">
        <v>19</v>
      </c>
      <c r="D66" s="10" t="s">
        <v>43</v>
      </c>
      <c r="E66" s="9" t="s">
        <v>44</v>
      </c>
      <c r="F66" s="11">
        <v>4</v>
      </c>
      <c r="G66" s="12"/>
      <c r="H66" s="12"/>
      <c r="I66" s="13"/>
      <c r="J66" s="12"/>
      <c r="K66" s="14"/>
      <c r="L66" s="14"/>
    </row>
    <row r="67" spans="1:92">
      <c r="A67" s="8">
        <v>55</v>
      </c>
      <c r="B67" s="29" t="s">
        <v>37</v>
      </c>
      <c r="C67" s="9" t="s">
        <v>19</v>
      </c>
      <c r="D67" s="10" t="s">
        <v>38</v>
      </c>
      <c r="E67" s="9" t="s">
        <v>39</v>
      </c>
      <c r="F67" s="11">
        <v>2</v>
      </c>
      <c r="G67" s="12"/>
      <c r="H67" s="12"/>
      <c r="I67" s="13"/>
      <c r="J67" s="12"/>
      <c r="K67" s="49"/>
      <c r="L67" s="49"/>
    </row>
    <row r="68" spans="1:92" ht="153">
      <c r="A68" s="8">
        <v>56</v>
      </c>
      <c r="B68" s="44" t="s">
        <v>500</v>
      </c>
      <c r="C68" s="45" t="s">
        <v>116</v>
      </c>
      <c r="D68" s="46" t="s">
        <v>501</v>
      </c>
      <c r="E68" s="45" t="s">
        <v>46</v>
      </c>
      <c r="F68" s="47">
        <v>1</v>
      </c>
      <c r="G68" s="48"/>
      <c r="H68" s="12"/>
      <c r="I68" s="13"/>
      <c r="J68" s="12"/>
      <c r="K68" s="49"/>
      <c r="L68" s="49"/>
    </row>
    <row r="69" spans="1:92" ht="25.5">
      <c r="A69" s="8">
        <v>57</v>
      </c>
      <c r="B69" s="29">
        <v>146236</v>
      </c>
      <c r="C69" s="9" t="s">
        <v>116</v>
      </c>
      <c r="D69" s="10" t="s">
        <v>502</v>
      </c>
      <c r="E69" s="9" t="s">
        <v>503</v>
      </c>
      <c r="F69" s="11">
        <v>2</v>
      </c>
      <c r="G69" s="12"/>
      <c r="H69" s="12"/>
      <c r="I69" s="13"/>
      <c r="J69" s="12"/>
      <c r="K69" s="14"/>
      <c r="L69" s="14"/>
    </row>
    <row r="70" spans="1:92" s="61" customFormat="1">
      <c r="A70" s="56" t="s">
        <v>557</v>
      </c>
      <c r="B70" s="57" t="s">
        <v>558</v>
      </c>
      <c r="C70" s="45" t="s">
        <v>116</v>
      </c>
      <c r="D70" s="46" t="s">
        <v>559</v>
      </c>
      <c r="E70" s="45" t="s">
        <v>51</v>
      </c>
      <c r="F70" s="47">
        <v>1</v>
      </c>
      <c r="G70" s="48"/>
      <c r="H70" s="48"/>
      <c r="I70" s="58"/>
      <c r="J70" s="48"/>
      <c r="K70" s="14"/>
      <c r="L70" s="14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  <c r="BI70" s="60"/>
      <c r="BJ70" s="60"/>
      <c r="BK70" s="60"/>
      <c r="BL70" s="60"/>
      <c r="BM70" s="60"/>
      <c r="BN70" s="60"/>
      <c r="BO70" s="60"/>
      <c r="BP70" s="60"/>
      <c r="BQ70" s="60"/>
      <c r="BR70" s="60"/>
      <c r="BS70" s="60"/>
      <c r="BT70" s="60"/>
      <c r="BU70" s="60"/>
      <c r="BV70" s="60"/>
      <c r="BW70" s="60"/>
      <c r="BX70" s="60"/>
      <c r="BY70" s="60"/>
      <c r="BZ70" s="60"/>
      <c r="CA70" s="60"/>
      <c r="CB70" s="60"/>
      <c r="CC70" s="60"/>
      <c r="CD70" s="60"/>
      <c r="CE70" s="60"/>
      <c r="CF70" s="60"/>
      <c r="CG70" s="60"/>
      <c r="CH70" s="60"/>
      <c r="CI70" s="60"/>
      <c r="CJ70" s="60"/>
      <c r="CK70" s="60"/>
      <c r="CL70" s="60"/>
      <c r="CM70" s="60"/>
      <c r="CN70" s="60"/>
    </row>
    <row r="71" spans="1:92">
      <c r="A71" s="15"/>
      <c r="B71" s="16"/>
      <c r="C71" s="16"/>
      <c r="D71" s="17"/>
      <c r="E71" s="16"/>
      <c r="F71" s="28" t="s">
        <v>11</v>
      </c>
      <c r="G71" s="25" t="s">
        <v>12</v>
      </c>
      <c r="H71" s="26"/>
      <c r="I71" s="27" t="s">
        <v>13</v>
      </c>
      <c r="J71" s="26"/>
      <c r="K71" s="6"/>
      <c r="L71" s="6"/>
    </row>
    <row r="72" spans="1:92">
      <c r="A72" s="2"/>
      <c r="B72" s="7"/>
      <c r="C72" s="2"/>
      <c r="D72" s="36"/>
      <c r="E72" s="2"/>
      <c r="F72" s="2"/>
      <c r="G72" s="2"/>
      <c r="H72" s="3"/>
      <c r="I72" s="4"/>
      <c r="J72" s="4"/>
      <c r="K72" s="5"/>
      <c r="L72" s="5"/>
    </row>
    <row r="73" spans="1:92" s="30" customFormat="1">
      <c r="A73" s="2"/>
      <c r="B73" s="7"/>
      <c r="C73" s="2"/>
      <c r="D73" s="36"/>
      <c r="E73" s="2"/>
      <c r="F73" s="2"/>
      <c r="G73" s="2"/>
      <c r="H73" s="3"/>
      <c r="I73" s="4"/>
      <c r="J73" s="4"/>
      <c r="K73" s="5"/>
      <c r="L73" s="5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1"/>
      <c r="CN73" s="31"/>
    </row>
    <row r="74" spans="1:92" s="30" customFormat="1">
      <c r="A74" s="18" t="str">
        <f>CONCATENATE("Moduł ", SUM(COUNTIF(A$1:A73,"Lp."),1), " nie gorszy niż w katalogu ", "Avantor Performance Materials Poland (dawniej POCH)")</f>
        <v>Moduł 2 nie gorszy niż w katalogu Avantor Performance Materials Poland (dawniej POCH)</v>
      </c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50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G74" s="31"/>
      <c r="CH74" s="31"/>
      <c r="CI74" s="31"/>
      <c r="CJ74" s="31"/>
      <c r="CK74" s="31"/>
      <c r="CL74" s="31"/>
      <c r="CM74" s="31"/>
      <c r="CN74" s="31"/>
    </row>
    <row r="75" spans="1:92" s="30" customFormat="1" ht="51" customHeight="1">
      <c r="A75" s="20" t="s">
        <v>0</v>
      </c>
      <c r="B75" s="21" t="s">
        <v>1</v>
      </c>
      <c r="C75" s="22" t="s">
        <v>2</v>
      </c>
      <c r="D75" s="22" t="s">
        <v>3</v>
      </c>
      <c r="E75" s="20" t="s">
        <v>4</v>
      </c>
      <c r="F75" s="22" t="s">
        <v>5</v>
      </c>
      <c r="G75" s="22" t="s">
        <v>6</v>
      </c>
      <c r="H75" s="22" t="s">
        <v>7</v>
      </c>
      <c r="I75" s="22" t="s">
        <v>8</v>
      </c>
      <c r="J75" s="22" t="s">
        <v>9</v>
      </c>
      <c r="K75" s="23" t="s">
        <v>10</v>
      </c>
      <c r="L75" s="23" t="s">
        <v>16</v>
      </c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1"/>
      <c r="BI75" s="31"/>
      <c r="BJ75" s="31"/>
      <c r="BK75" s="31"/>
      <c r="BL75" s="31"/>
      <c r="BM75" s="31"/>
      <c r="BN75" s="31"/>
      <c r="BO75" s="31"/>
      <c r="BP75" s="31"/>
      <c r="BQ75" s="31"/>
      <c r="BR75" s="31"/>
      <c r="BS75" s="31"/>
      <c r="BT75" s="31"/>
      <c r="BU75" s="31"/>
      <c r="BV75" s="31"/>
      <c r="BW75" s="31"/>
      <c r="BX75" s="31"/>
      <c r="BY75" s="31"/>
      <c r="BZ75" s="31"/>
      <c r="CA75" s="31"/>
      <c r="CB75" s="31"/>
      <c r="CC75" s="31"/>
      <c r="CD75" s="31"/>
      <c r="CE75" s="31"/>
      <c r="CF75" s="31"/>
      <c r="CG75" s="31"/>
      <c r="CH75" s="31"/>
      <c r="CI75" s="31"/>
      <c r="CJ75" s="31"/>
      <c r="CK75" s="31"/>
      <c r="CL75" s="31"/>
      <c r="CM75" s="31"/>
      <c r="CN75" s="31"/>
    </row>
    <row r="76" spans="1:92" s="30" customFormat="1">
      <c r="A76" s="23">
        <v>1</v>
      </c>
      <c r="B76" s="23">
        <v>2</v>
      </c>
      <c r="C76" s="24">
        <v>3</v>
      </c>
      <c r="D76" s="23">
        <v>4</v>
      </c>
      <c r="E76" s="23">
        <v>5</v>
      </c>
      <c r="F76" s="23">
        <v>6</v>
      </c>
      <c r="G76" s="23">
        <v>7</v>
      </c>
      <c r="H76" s="23">
        <v>8</v>
      </c>
      <c r="I76" s="23">
        <v>9</v>
      </c>
      <c r="J76" s="24">
        <v>10</v>
      </c>
      <c r="K76" s="24">
        <v>11</v>
      </c>
      <c r="L76" s="24">
        <v>12</v>
      </c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/>
      <c r="BI76" s="31"/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1"/>
      <c r="CA76" s="31"/>
      <c r="CB76" s="31"/>
      <c r="CC76" s="31"/>
      <c r="CD76" s="31"/>
      <c r="CE76" s="31"/>
      <c r="CF76" s="31"/>
      <c r="CG76" s="31"/>
      <c r="CH76" s="31"/>
      <c r="CI76" s="31"/>
      <c r="CJ76" s="31"/>
      <c r="CK76" s="31"/>
      <c r="CL76" s="31"/>
      <c r="CM76" s="31"/>
      <c r="CN76" s="31"/>
    </row>
    <row r="77" spans="1:92" s="30" customFormat="1">
      <c r="A77" s="8">
        <v>1</v>
      </c>
      <c r="B77" s="29">
        <v>102480111</v>
      </c>
      <c r="C77" s="9" t="s">
        <v>19</v>
      </c>
      <c r="D77" s="10" t="s">
        <v>420</v>
      </c>
      <c r="E77" s="9" t="s">
        <v>33</v>
      </c>
      <c r="F77" s="11">
        <v>1</v>
      </c>
      <c r="G77" s="12"/>
      <c r="H77" s="12"/>
      <c r="I77" s="13"/>
      <c r="J77" s="12"/>
      <c r="K77" s="14"/>
      <c r="L77" s="14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31"/>
      <c r="CC77" s="31"/>
      <c r="CD77" s="31"/>
      <c r="CE77" s="31"/>
      <c r="CF77" s="31"/>
      <c r="CG77" s="31"/>
      <c r="CH77" s="31"/>
      <c r="CI77" s="31"/>
      <c r="CJ77" s="31"/>
      <c r="CK77" s="31"/>
      <c r="CL77" s="31"/>
      <c r="CM77" s="31"/>
      <c r="CN77" s="31"/>
    </row>
    <row r="78" spans="1:92" s="30" customFormat="1">
      <c r="A78" s="8">
        <v>2</v>
      </c>
      <c r="B78" s="29">
        <v>102480151</v>
      </c>
      <c r="C78" s="9" t="s">
        <v>19</v>
      </c>
      <c r="D78" s="10" t="s">
        <v>246</v>
      </c>
      <c r="E78" s="9" t="s">
        <v>21</v>
      </c>
      <c r="F78" s="11">
        <v>1</v>
      </c>
      <c r="G78" s="12"/>
      <c r="H78" s="12"/>
      <c r="I78" s="13"/>
      <c r="J78" s="12"/>
      <c r="K78" s="14"/>
      <c r="L78" s="14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1"/>
      <c r="CA78" s="31"/>
      <c r="CB78" s="31"/>
      <c r="CC78" s="31"/>
      <c r="CD78" s="31"/>
      <c r="CE78" s="31"/>
      <c r="CF78" s="31"/>
      <c r="CG78" s="31"/>
      <c r="CH78" s="31"/>
      <c r="CI78" s="31"/>
      <c r="CJ78" s="31"/>
      <c r="CK78" s="31"/>
      <c r="CL78" s="31"/>
      <c r="CM78" s="31"/>
      <c r="CN78" s="31"/>
    </row>
    <row r="79" spans="1:92" s="30" customFormat="1">
      <c r="A79" s="8">
        <v>3</v>
      </c>
      <c r="B79" s="29">
        <v>102640150</v>
      </c>
      <c r="C79" s="9" t="s">
        <v>19</v>
      </c>
      <c r="D79" s="10" t="s">
        <v>247</v>
      </c>
      <c r="E79" s="9" t="s">
        <v>21</v>
      </c>
      <c r="F79" s="11">
        <v>1</v>
      </c>
      <c r="G79" s="12"/>
      <c r="H79" s="12"/>
      <c r="I79" s="13"/>
      <c r="J79" s="12"/>
      <c r="K79" s="14"/>
      <c r="L79" s="14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  <c r="BF79" s="31"/>
      <c r="BG79" s="31"/>
      <c r="BH79" s="31"/>
      <c r="BI79" s="31"/>
      <c r="BJ79" s="31"/>
      <c r="BK79" s="31"/>
      <c r="BL79" s="31"/>
      <c r="BM79" s="31"/>
      <c r="BN79" s="31"/>
      <c r="BO79" s="31"/>
      <c r="BP79" s="31"/>
      <c r="BQ79" s="31"/>
      <c r="BR79" s="31"/>
      <c r="BS79" s="31"/>
      <c r="BT79" s="31"/>
      <c r="BU79" s="31"/>
      <c r="BV79" s="31"/>
      <c r="BW79" s="31"/>
      <c r="BX79" s="31"/>
      <c r="BY79" s="31"/>
      <c r="BZ79" s="31"/>
      <c r="CA79" s="31"/>
      <c r="CB79" s="31"/>
      <c r="CC79" s="31"/>
      <c r="CD79" s="31"/>
      <c r="CE79" s="31"/>
      <c r="CF79" s="31"/>
      <c r="CG79" s="31"/>
      <c r="CH79" s="31"/>
      <c r="CI79" s="31"/>
      <c r="CJ79" s="31"/>
      <c r="CK79" s="31"/>
      <c r="CL79" s="31"/>
      <c r="CM79" s="31"/>
      <c r="CN79" s="31"/>
    </row>
    <row r="80" spans="1:92" s="30" customFormat="1">
      <c r="A80" s="8">
        <v>4</v>
      </c>
      <c r="B80" s="29">
        <v>134963999</v>
      </c>
      <c r="C80" s="9" t="s">
        <v>19</v>
      </c>
      <c r="D80" s="10" t="s">
        <v>245</v>
      </c>
      <c r="E80" s="9" t="s">
        <v>28</v>
      </c>
      <c r="F80" s="11">
        <v>1</v>
      </c>
      <c r="G80" s="12"/>
      <c r="H80" s="12"/>
      <c r="I80" s="13"/>
      <c r="J80" s="12"/>
      <c r="K80" s="14"/>
      <c r="L80" s="14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  <c r="BF80" s="31"/>
      <c r="BG80" s="31"/>
      <c r="BH80" s="31"/>
      <c r="BI80" s="31"/>
      <c r="BJ80" s="31"/>
      <c r="BK80" s="31"/>
      <c r="BL80" s="31"/>
      <c r="BM80" s="31"/>
      <c r="BN80" s="31"/>
      <c r="BO80" s="31"/>
      <c r="BP80" s="31"/>
      <c r="BQ80" s="31"/>
      <c r="BR80" s="31"/>
      <c r="BS80" s="31"/>
      <c r="BT80" s="31"/>
      <c r="BU80" s="31"/>
      <c r="BV80" s="31"/>
      <c r="BW80" s="31"/>
      <c r="BX80" s="31"/>
      <c r="BY80" s="31"/>
      <c r="BZ80" s="31"/>
      <c r="CA80" s="31"/>
      <c r="CB80" s="31"/>
      <c r="CC80" s="31"/>
      <c r="CD80" s="31"/>
      <c r="CE80" s="31"/>
      <c r="CF80" s="31"/>
      <c r="CG80" s="31"/>
      <c r="CH80" s="31"/>
      <c r="CI80" s="31"/>
      <c r="CJ80" s="31"/>
      <c r="CK80" s="31"/>
      <c r="CL80" s="31"/>
      <c r="CM80" s="31"/>
      <c r="CN80" s="31"/>
    </row>
    <row r="81" spans="1:92">
      <c r="A81" s="8">
        <v>5</v>
      </c>
      <c r="B81" s="29">
        <v>136740111</v>
      </c>
      <c r="C81" s="9" t="s">
        <v>19</v>
      </c>
      <c r="D81" s="10" t="s">
        <v>62</v>
      </c>
      <c r="E81" s="9" t="s">
        <v>35</v>
      </c>
      <c r="F81" s="11">
        <v>1</v>
      </c>
      <c r="G81" s="12"/>
      <c r="H81" s="12"/>
      <c r="I81" s="13"/>
      <c r="J81" s="12"/>
      <c r="K81" s="14"/>
      <c r="L81" s="14"/>
    </row>
    <row r="82" spans="1:92">
      <c r="A82" s="8">
        <v>6</v>
      </c>
      <c r="B82" s="29">
        <v>139720110</v>
      </c>
      <c r="C82" s="9" t="s">
        <v>19</v>
      </c>
      <c r="D82" s="10" t="s">
        <v>106</v>
      </c>
      <c r="E82" s="9" t="s">
        <v>48</v>
      </c>
      <c r="F82" s="11">
        <v>1</v>
      </c>
      <c r="G82" s="12"/>
      <c r="H82" s="12"/>
      <c r="I82" s="13"/>
      <c r="J82" s="12"/>
      <c r="K82" s="14"/>
      <c r="L82" s="14"/>
    </row>
    <row r="83" spans="1:92">
      <c r="A83" s="8">
        <v>7</v>
      </c>
      <c r="B83" s="29">
        <v>185480121</v>
      </c>
      <c r="C83" s="9" t="s">
        <v>19</v>
      </c>
      <c r="D83" s="10" t="s">
        <v>104</v>
      </c>
      <c r="E83" s="9" t="s">
        <v>41</v>
      </c>
      <c r="F83" s="11">
        <v>1</v>
      </c>
      <c r="G83" s="12"/>
      <c r="H83" s="12"/>
      <c r="I83" s="13"/>
      <c r="J83" s="12"/>
      <c r="K83" s="14"/>
      <c r="L83" s="14"/>
    </row>
    <row r="84" spans="1:92">
      <c r="A84" s="8">
        <v>8</v>
      </c>
      <c r="B84" s="29">
        <v>211500119</v>
      </c>
      <c r="C84" s="9" t="s">
        <v>19</v>
      </c>
      <c r="D84" s="10" t="s">
        <v>258</v>
      </c>
      <c r="E84" s="9" t="s">
        <v>28</v>
      </c>
      <c r="F84" s="11">
        <v>1</v>
      </c>
      <c r="G84" s="12"/>
      <c r="H84" s="12"/>
      <c r="I84" s="13"/>
      <c r="J84" s="12"/>
      <c r="K84" s="14"/>
      <c r="L84" s="14"/>
    </row>
    <row r="85" spans="1:92">
      <c r="A85" s="8">
        <v>9</v>
      </c>
      <c r="B85" s="29">
        <v>234431116</v>
      </c>
      <c r="C85" s="9" t="s">
        <v>19</v>
      </c>
      <c r="D85" s="10" t="s">
        <v>80</v>
      </c>
      <c r="E85" s="9" t="s">
        <v>28</v>
      </c>
      <c r="F85" s="11">
        <v>1</v>
      </c>
      <c r="G85" s="12"/>
      <c r="H85" s="12"/>
      <c r="I85" s="13"/>
      <c r="J85" s="12"/>
      <c r="K85" s="14"/>
      <c r="L85" s="14"/>
    </row>
    <row r="86" spans="1:92">
      <c r="A86" s="8">
        <v>10</v>
      </c>
      <c r="B86" s="29">
        <v>256420115</v>
      </c>
      <c r="C86" s="9" t="s">
        <v>19</v>
      </c>
      <c r="D86" s="10" t="s">
        <v>59</v>
      </c>
      <c r="E86" s="9" t="s">
        <v>28</v>
      </c>
      <c r="F86" s="11">
        <v>1</v>
      </c>
      <c r="G86" s="12"/>
      <c r="H86" s="12"/>
      <c r="I86" s="13"/>
      <c r="J86" s="12"/>
      <c r="K86" s="14"/>
      <c r="L86" s="14"/>
    </row>
    <row r="87" spans="1:92">
      <c r="A87" s="8">
        <v>11</v>
      </c>
      <c r="B87" s="29">
        <v>384210114</v>
      </c>
      <c r="C87" s="9" t="s">
        <v>19</v>
      </c>
      <c r="D87" s="10" t="s">
        <v>65</v>
      </c>
      <c r="E87" s="9" t="s">
        <v>66</v>
      </c>
      <c r="F87" s="11">
        <v>3</v>
      </c>
      <c r="G87" s="12"/>
      <c r="H87" s="12"/>
      <c r="I87" s="13"/>
      <c r="J87" s="12"/>
      <c r="K87" s="14"/>
      <c r="L87" s="14"/>
    </row>
    <row r="88" spans="1:92">
      <c r="A88" s="8">
        <v>12</v>
      </c>
      <c r="B88" s="29">
        <v>396420113</v>
      </c>
      <c r="C88" s="9" t="s">
        <v>19</v>
      </c>
      <c r="D88" s="10" t="s">
        <v>483</v>
      </c>
      <c r="E88" s="9" t="s">
        <v>63</v>
      </c>
      <c r="F88" s="11">
        <v>11</v>
      </c>
      <c r="G88" s="12"/>
      <c r="H88" s="12"/>
      <c r="I88" s="13"/>
      <c r="J88" s="12"/>
      <c r="K88" s="14"/>
      <c r="L88" s="14"/>
    </row>
    <row r="89" spans="1:92">
      <c r="A89" s="8">
        <v>13</v>
      </c>
      <c r="B89" s="29">
        <v>414960427</v>
      </c>
      <c r="C89" s="9" t="s">
        <v>19</v>
      </c>
      <c r="D89" s="10" t="s">
        <v>71</v>
      </c>
      <c r="E89" s="9" t="s">
        <v>36</v>
      </c>
      <c r="F89" s="11">
        <v>1</v>
      </c>
      <c r="G89" s="12"/>
      <c r="H89" s="12"/>
      <c r="I89" s="13"/>
      <c r="J89" s="12"/>
      <c r="K89" s="14"/>
      <c r="L89" s="14"/>
    </row>
    <row r="90" spans="1:92" ht="25.5">
      <c r="A90" s="8">
        <v>14</v>
      </c>
      <c r="B90" s="29">
        <v>432173111</v>
      </c>
      <c r="C90" s="9" t="s">
        <v>19</v>
      </c>
      <c r="D90" s="10" t="s">
        <v>452</v>
      </c>
      <c r="E90" s="9" t="s">
        <v>28</v>
      </c>
      <c r="F90" s="11">
        <v>1</v>
      </c>
      <c r="G90" s="12"/>
      <c r="H90" s="12"/>
      <c r="I90" s="13"/>
      <c r="J90" s="12"/>
      <c r="K90" s="14"/>
      <c r="L90" s="14"/>
    </row>
    <row r="91" spans="1:92">
      <c r="A91" s="8">
        <v>15</v>
      </c>
      <c r="B91" s="29">
        <v>487270111</v>
      </c>
      <c r="C91" s="9" t="s">
        <v>19</v>
      </c>
      <c r="D91" s="10" t="s">
        <v>90</v>
      </c>
      <c r="E91" s="9" t="s">
        <v>28</v>
      </c>
      <c r="F91" s="11">
        <v>1</v>
      </c>
      <c r="G91" s="12"/>
      <c r="H91" s="12"/>
      <c r="I91" s="13"/>
      <c r="J91" s="12"/>
      <c r="K91" s="14"/>
      <c r="L91" s="14"/>
    </row>
    <row r="92" spans="1:92" ht="25.5">
      <c r="A92" s="8">
        <v>16</v>
      </c>
      <c r="B92" s="29">
        <v>491265165</v>
      </c>
      <c r="C92" s="9" t="s">
        <v>19</v>
      </c>
      <c r="D92" s="10" t="s">
        <v>482</v>
      </c>
      <c r="E92" s="9" t="s">
        <v>251</v>
      </c>
      <c r="F92" s="11">
        <v>2</v>
      </c>
      <c r="G92" s="12"/>
      <c r="H92" s="12"/>
      <c r="I92" s="13"/>
      <c r="J92" s="12"/>
      <c r="K92" s="14"/>
      <c r="L92" s="14"/>
    </row>
    <row r="93" spans="1:92">
      <c r="A93" s="8">
        <v>17</v>
      </c>
      <c r="B93" s="29">
        <v>531360115</v>
      </c>
      <c r="C93" s="9" t="s">
        <v>19</v>
      </c>
      <c r="D93" s="10" t="s">
        <v>72</v>
      </c>
      <c r="E93" s="9" t="s">
        <v>51</v>
      </c>
      <c r="F93" s="11">
        <v>7</v>
      </c>
      <c r="G93" s="12"/>
      <c r="H93" s="12"/>
      <c r="I93" s="13"/>
      <c r="J93" s="12"/>
      <c r="K93" s="14"/>
      <c r="L93" s="14"/>
    </row>
    <row r="94" spans="1:92">
      <c r="A94" s="8">
        <v>18</v>
      </c>
      <c r="B94" s="29">
        <v>564940111</v>
      </c>
      <c r="C94" s="9" t="s">
        <v>19</v>
      </c>
      <c r="D94" s="10" t="s">
        <v>105</v>
      </c>
      <c r="E94" s="9" t="s">
        <v>28</v>
      </c>
      <c r="F94" s="11">
        <v>1</v>
      </c>
      <c r="G94" s="12"/>
      <c r="H94" s="12"/>
      <c r="I94" s="13"/>
      <c r="J94" s="12"/>
      <c r="K94" s="14"/>
      <c r="L94" s="14"/>
    </row>
    <row r="95" spans="1:92" s="34" customFormat="1">
      <c r="A95" s="8">
        <v>19</v>
      </c>
      <c r="B95" s="29">
        <v>568760114</v>
      </c>
      <c r="C95" s="9" t="s">
        <v>19</v>
      </c>
      <c r="D95" s="10" t="s">
        <v>107</v>
      </c>
      <c r="E95" s="9" t="s">
        <v>28</v>
      </c>
      <c r="F95" s="11">
        <v>1</v>
      </c>
      <c r="G95" s="12"/>
      <c r="H95" s="12"/>
      <c r="I95" s="13"/>
      <c r="J95" s="12"/>
      <c r="K95" s="14"/>
      <c r="L95" s="14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31"/>
      <c r="BW95" s="31"/>
      <c r="BX95" s="31"/>
      <c r="BY95" s="31"/>
      <c r="BZ95" s="31"/>
      <c r="CA95" s="31"/>
      <c r="CB95" s="31"/>
      <c r="CC95" s="31"/>
      <c r="CD95" s="31"/>
      <c r="CE95" s="31"/>
      <c r="CF95" s="31"/>
      <c r="CG95" s="31"/>
      <c r="CH95" s="31"/>
      <c r="CI95" s="31"/>
      <c r="CJ95" s="31"/>
      <c r="CK95" s="31"/>
      <c r="CL95" s="31"/>
      <c r="CM95" s="31"/>
      <c r="CN95" s="31"/>
    </row>
    <row r="96" spans="1:92" s="34" customFormat="1">
      <c r="A96" s="8">
        <v>20</v>
      </c>
      <c r="B96" s="29">
        <v>575283115</v>
      </c>
      <c r="C96" s="9" t="s">
        <v>19</v>
      </c>
      <c r="D96" s="10" t="s">
        <v>254</v>
      </c>
      <c r="E96" s="9" t="s">
        <v>255</v>
      </c>
      <c r="F96" s="11">
        <v>1</v>
      </c>
      <c r="G96" s="12"/>
      <c r="H96" s="12"/>
      <c r="I96" s="13"/>
      <c r="J96" s="12"/>
      <c r="K96" s="14"/>
      <c r="L96" s="14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31"/>
      <c r="BW96" s="31"/>
      <c r="BX96" s="31"/>
      <c r="BY96" s="31"/>
      <c r="BZ96" s="31"/>
      <c r="CA96" s="31"/>
      <c r="CB96" s="31"/>
      <c r="CC96" s="31"/>
      <c r="CD96" s="31"/>
      <c r="CE96" s="31"/>
      <c r="CF96" s="31"/>
      <c r="CG96" s="31"/>
      <c r="CH96" s="31"/>
      <c r="CI96" s="31"/>
      <c r="CJ96" s="31"/>
      <c r="CK96" s="31"/>
      <c r="CL96" s="31"/>
      <c r="CM96" s="31"/>
      <c r="CN96" s="31"/>
    </row>
    <row r="97" spans="1:92" s="34" customFormat="1">
      <c r="A97" s="8">
        <v>21</v>
      </c>
      <c r="B97" s="29">
        <v>575315164</v>
      </c>
      <c r="C97" s="9" t="s">
        <v>19</v>
      </c>
      <c r="D97" s="10" t="s">
        <v>253</v>
      </c>
      <c r="E97" s="9" t="s">
        <v>28</v>
      </c>
      <c r="F97" s="11">
        <v>1</v>
      </c>
      <c r="G97" s="12"/>
      <c r="H97" s="12"/>
      <c r="I97" s="13"/>
      <c r="J97" s="12"/>
      <c r="K97" s="14"/>
      <c r="L97" s="14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  <c r="BI97" s="31"/>
      <c r="BJ97" s="31"/>
      <c r="BK97" s="31"/>
      <c r="BL97" s="31"/>
      <c r="BM97" s="31"/>
      <c r="BN97" s="31"/>
      <c r="BO97" s="31"/>
      <c r="BP97" s="31"/>
      <c r="BQ97" s="31"/>
      <c r="BR97" s="31"/>
      <c r="BS97" s="31"/>
      <c r="BT97" s="31"/>
      <c r="BU97" s="31"/>
      <c r="BV97" s="31"/>
      <c r="BW97" s="31"/>
      <c r="BX97" s="31"/>
      <c r="BY97" s="31"/>
      <c r="BZ97" s="31"/>
      <c r="CA97" s="31"/>
      <c r="CB97" s="31"/>
      <c r="CC97" s="31"/>
      <c r="CD97" s="31"/>
      <c r="CE97" s="31"/>
      <c r="CF97" s="31"/>
      <c r="CG97" s="31"/>
      <c r="CH97" s="31"/>
      <c r="CI97" s="31"/>
      <c r="CJ97" s="31"/>
      <c r="CK97" s="31"/>
      <c r="CL97" s="31"/>
      <c r="CM97" s="31"/>
      <c r="CN97" s="31"/>
    </row>
    <row r="98" spans="1:92" s="34" customFormat="1">
      <c r="A98" s="8">
        <v>22</v>
      </c>
      <c r="B98" s="29">
        <v>575320161</v>
      </c>
      <c r="C98" s="9" t="s">
        <v>19</v>
      </c>
      <c r="D98" s="10" t="s">
        <v>64</v>
      </c>
      <c r="E98" s="9" t="s">
        <v>28</v>
      </c>
      <c r="F98" s="11">
        <v>1</v>
      </c>
      <c r="G98" s="12"/>
      <c r="H98" s="12"/>
      <c r="I98" s="13"/>
      <c r="J98" s="12"/>
      <c r="K98" s="14"/>
      <c r="L98" s="14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  <c r="BF98" s="31"/>
      <c r="BG98" s="31"/>
      <c r="BH98" s="31"/>
      <c r="BI98" s="31"/>
      <c r="BJ98" s="31"/>
      <c r="BK98" s="31"/>
      <c r="BL98" s="31"/>
      <c r="BM98" s="31"/>
      <c r="BN98" s="31"/>
      <c r="BO98" s="31"/>
      <c r="BP98" s="31"/>
      <c r="BQ98" s="31"/>
      <c r="BR98" s="31"/>
      <c r="BS98" s="31"/>
      <c r="BT98" s="31"/>
      <c r="BU98" s="31"/>
      <c r="BV98" s="31"/>
      <c r="BW98" s="31"/>
      <c r="BX98" s="31"/>
      <c r="BY98" s="31"/>
      <c r="BZ98" s="31"/>
      <c r="CA98" s="31"/>
      <c r="CB98" s="31"/>
      <c r="CC98" s="31"/>
      <c r="CD98" s="31"/>
      <c r="CE98" s="31"/>
      <c r="CF98" s="31"/>
      <c r="CG98" s="31"/>
      <c r="CH98" s="31"/>
      <c r="CI98" s="31"/>
      <c r="CJ98" s="31"/>
      <c r="CK98" s="31"/>
      <c r="CL98" s="31"/>
      <c r="CM98" s="31"/>
      <c r="CN98" s="31"/>
    </row>
    <row r="99" spans="1:92" s="34" customFormat="1">
      <c r="A99" s="8">
        <v>23</v>
      </c>
      <c r="B99" s="29">
        <v>577970115</v>
      </c>
      <c r="C99" s="9" t="s">
        <v>19</v>
      </c>
      <c r="D99" s="10" t="s">
        <v>78</v>
      </c>
      <c r="E99" s="9" t="s">
        <v>46</v>
      </c>
      <c r="F99" s="11">
        <v>1</v>
      </c>
      <c r="G99" s="12"/>
      <c r="H99" s="12"/>
      <c r="I99" s="13"/>
      <c r="J99" s="12"/>
      <c r="K99" s="14"/>
      <c r="L99" s="14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  <c r="BF99" s="31"/>
      <c r="BG99" s="31"/>
      <c r="BH99" s="31"/>
      <c r="BI99" s="31"/>
      <c r="BJ99" s="31"/>
      <c r="BK99" s="31"/>
      <c r="BL99" s="31"/>
      <c r="BM99" s="31"/>
      <c r="BN99" s="31"/>
      <c r="BO99" s="31"/>
      <c r="BP99" s="31"/>
      <c r="BQ99" s="31"/>
      <c r="BR99" s="31"/>
      <c r="BS99" s="31"/>
      <c r="BT99" s="31"/>
      <c r="BU99" s="31"/>
      <c r="BV99" s="31"/>
      <c r="BW99" s="31"/>
      <c r="BX99" s="31"/>
      <c r="BY99" s="31"/>
      <c r="BZ99" s="31"/>
      <c r="CA99" s="31"/>
      <c r="CB99" s="31"/>
      <c r="CC99" s="31"/>
      <c r="CD99" s="31"/>
      <c r="CE99" s="31"/>
      <c r="CF99" s="31"/>
      <c r="CG99" s="31"/>
      <c r="CH99" s="31"/>
      <c r="CI99" s="31"/>
      <c r="CJ99" s="31"/>
      <c r="CK99" s="31"/>
      <c r="CL99" s="31"/>
      <c r="CM99" s="31"/>
      <c r="CN99" s="31"/>
    </row>
    <row r="100" spans="1:92" s="34" customFormat="1">
      <c r="A100" s="62">
        <v>24</v>
      </c>
      <c r="B100" s="62">
        <v>584820112</v>
      </c>
      <c r="C100" s="63" t="s">
        <v>19</v>
      </c>
      <c r="D100" s="64" t="s">
        <v>86</v>
      </c>
      <c r="E100" s="63" t="s">
        <v>87</v>
      </c>
      <c r="F100" s="65">
        <v>1</v>
      </c>
      <c r="G100" s="66"/>
      <c r="H100" s="66"/>
      <c r="I100" s="67"/>
      <c r="J100" s="66"/>
      <c r="K100" s="68"/>
      <c r="L100" s="68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1"/>
      <c r="BL100" s="31"/>
      <c r="BM100" s="31"/>
      <c r="BN100" s="31"/>
      <c r="BO100" s="31"/>
      <c r="BP100" s="31"/>
      <c r="BQ100" s="31"/>
      <c r="BR100" s="31"/>
      <c r="BS100" s="31"/>
      <c r="BT100" s="31"/>
      <c r="BU100" s="31"/>
      <c r="BV100" s="31"/>
      <c r="BW100" s="31"/>
      <c r="BX100" s="31"/>
      <c r="BY100" s="31"/>
      <c r="BZ100" s="31"/>
      <c r="CA100" s="31"/>
      <c r="CB100" s="31"/>
      <c r="CC100" s="31"/>
      <c r="CD100" s="31"/>
      <c r="CE100" s="31"/>
      <c r="CF100" s="31"/>
      <c r="CG100" s="31"/>
      <c r="CH100" s="31"/>
      <c r="CI100" s="31"/>
      <c r="CJ100" s="31"/>
      <c r="CK100" s="31"/>
      <c r="CL100" s="31"/>
      <c r="CM100" s="31"/>
      <c r="CN100" s="31"/>
    </row>
    <row r="101" spans="1:92" s="34" customFormat="1">
      <c r="A101" s="8">
        <v>25</v>
      </c>
      <c r="B101" s="29">
        <v>593280117</v>
      </c>
      <c r="C101" s="9" t="s">
        <v>19</v>
      </c>
      <c r="D101" s="10" t="s">
        <v>103</v>
      </c>
      <c r="E101" s="9" t="s">
        <v>36</v>
      </c>
      <c r="F101" s="11">
        <v>1</v>
      </c>
      <c r="G101" s="12"/>
      <c r="H101" s="12"/>
      <c r="I101" s="13"/>
      <c r="J101" s="12"/>
      <c r="K101" s="14"/>
      <c r="L101" s="14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31"/>
      <c r="BI101" s="31"/>
      <c r="BJ101" s="31"/>
      <c r="BK101" s="31"/>
      <c r="BL101" s="31"/>
      <c r="BM101" s="31"/>
      <c r="BN101" s="31"/>
      <c r="BO101" s="31"/>
      <c r="BP101" s="31"/>
      <c r="BQ101" s="31"/>
      <c r="BR101" s="31"/>
      <c r="BS101" s="31"/>
      <c r="BT101" s="31"/>
      <c r="BU101" s="31"/>
      <c r="BV101" s="31"/>
      <c r="BW101" s="31"/>
      <c r="BX101" s="31"/>
      <c r="BY101" s="31"/>
      <c r="BZ101" s="31"/>
      <c r="CA101" s="31"/>
      <c r="CB101" s="31"/>
      <c r="CC101" s="31"/>
      <c r="CD101" s="31"/>
      <c r="CE101" s="31"/>
      <c r="CF101" s="31"/>
      <c r="CG101" s="31"/>
      <c r="CH101" s="31"/>
      <c r="CI101" s="31"/>
      <c r="CJ101" s="31"/>
      <c r="CK101" s="31"/>
      <c r="CL101" s="31"/>
      <c r="CM101" s="31"/>
      <c r="CN101" s="31"/>
    </row>
    <row r="102" spans="1:92" s="34" customFormat="1">
      <c r="A102" s="8">
        <v>26</v>
      </c>
      <c r="B102" s="29">
        <v>593360111</v>
      </c>
      <c r="C102" s="9" t="s">
        <v>19</v>
      </c>
      <c r="D102" s="10" t="s">
        <v>256</v>
      </c>
      <c r="E102" s="9" t="s">
        <v>48</v>
      </c>
      <c r="F102" s="11">
        <v>1</v>
      </c>
      <c r="G102" s="12"/>
      <c r="H102" s="12"/>
      <c r="I102" s="13"/>
      <c r="J102" s="12"/>
      <c r="K102" s="14"/>
      <c r="L102" s="14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  <c r="BF102" s="31"/>
      <c r="BG102" s="31"/>
      <c r="BH102" s="31"/>
      <c r="BI102" s="31"/>
      <c r="BJ102" s="31"/>
      <c r="BK102" s="31"/>
      <c r="BL102" s="31"/>
      <c r="BM102" s="31"/>
      <c r="BN102" s="31"/>
      <c r="BO102" s="31"/>
      <c r="BP102" s="31"/>
      <c r="BQ102" s="31"/>
      <c r="BR102" s="31"/>
      <c r="BS102" s="31"/>
      <c r="BT102" s="31"/>
      <c r="BU102" s="31"/>
      <c r="BV102" s="31"/>
      <c r="BW102" s="31"/>
      <c r="BX102" s="31"/>
      <c r="BY102" s="31"/>
      <c r="BZ102" s="31"/>
      <c r="CA102" s="31"/>
      <c r="CB102" s="31"/>
      <c r="CC102" s="31"/>
      <c r="CD102" s="31"/>
      <c r="CE102" s="31"/>
      <c r="CF102" s="31"/>
      <c r="CG102" s="31"/>
      <c r="CH102" s="31"/>
      <c r="CI102" s="31"/>
      <c r="CJ102" s="31"/>
      <c r="CK102" s="31"/>
      <c r="CL102" s="31"/>
      <c r="CM102" s="31"/>
      <c r="CN102" s="31"/>
    </row>
    <row r="103" spans="1:92" s="34" customFormat="1" ht="25.5">
      <c r="A103" s="8">
        <v>27</v>
      </c>
      <c r="B103" s="29">
        <v>669940116</v>
      </c>
      <c r="C103" s="9" t="s">
        <v>19</v>
      </c>
      <c r="D103" s="10" t="s">
        <v>81</v>
      </c>
      <c r="E103" s="9" t="s">
        <v>82</v>
      </c>
      <c r="F103" s="11">
        <v>1</v>
      </c>
      <c r="G103" s="12"/>
      <c r="H103" s="12"/>
      <c r="I103" s="13"/>
      <c r="J103" s="12"/>
      <c r="K103" s="14"/>
      <c r="L103" s="14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  <c r="BF103" s="31"/>
      <c r="BG103" s="31"/>
      <c r="BH103" s="31"/>
      <c r="BI103" s="31"/>
      <c r="BJ103" s="31"/>
      <c r="BK103" s="31"/>
      <c r="BL103" s="31"/>
      <c r="BM103" s="31"/>
      <c r="BN103" s="31"/>
      <c r="BO103" s="31"/>
      <c r="BP103" s="31"/>
      <c r="BQ103" s="31"/>
      <c r="BR103" s="31"/>
      <c r="BS103" s="31"/>
      <c r="BT103" s="31"/>
      <c r="BU103" s="31"/>
      <c r="BV103" s="31"/>
      <c r="BW103" s="31"/>
      <c r="BX103" s="31"/>
      <c r="BY103" s="31"/>
      <c r="BZ103" s="31"/>
      <c r="CA103" s="31"/>
      <c r="CB103" s="31"/>
      <c r="CC103" s="31"/>
      <c r="CD103" s="31"/>
      <c r="CE103" s="31"/>
      <c r="CF103" s="31"/>
      <c r="CG103" s="31"/>
      <c r="CH103" s="31"/>
      <c r="CI103" s="31"/>
      <c r="CJ103" s="31"/>
      <c r="CK103" s="31"/>
      <c r="CL103" s="31"/>
      <c r="CM103" s="31"/>
      <c r="CN103" s="31"/>
    </row>
    <row r="104" spans="1:92" s="34" customFormat="1">
      <c r="A104" s="8">
        <v>28</v>
      </c>
      <c r="B104" s="29">
        <v>694221119</v>
      </c>
      <c r="C104" s="9" t="s">
        <v>19</v>
      </c>
      <c r="D104" s="10" t="s">
        <v>98</v>
      </c>
      <c r="E104" s="9" t="s">
        <v>39</v>
      </c>
      <c r="F104" s="11">
        <v>1</v>
      </c>
      <c r="G104" s="12"/>
      <c r="H104" s="12"/>
      <c r="I104" s="13"/>
      <c r="J104" s="12"/>
      <c r="K104" s="14"/>
      <c r="L104" s="14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1"/>
      <c r="BM104" s="31"/>
      <c r="BN104" s="31"/>
      <c r="BO104" s="31"/>
      <c r="BP104" s="31"/>
      <c r="BQ104" s="31"/>
      <c r="BR104" s="31"/>
      <c r="BS104" s="31"/>
      <c r="BT104" s="31"/>
      <c r="BU104" s="31"/>
      <c r="BV104" s="31"/>
      <c r="BW104" s="31"/>
      <c r="BX104" s="31"/>
      <c r="BY104" s="31"/>
      <c r="BZ104" s="31"/>
      <c r="CA104" s="31"/>
      <c r="CB104" s="31"/>
      <c r="CC104" s="31"/>
      <c r="CD104" s="31"/>
      <c r="CE104" s="31"/>
      <c r="CF104" s="31"/>
      <c r="CG104" s="31"/>
      <c r="CH104" s="31"/>
      <c r="CI104" s="31"/>
      <c r="CJ104" s="31"/>
      <c r="CK104" s="31"/>
      <c r="CL104" s="31"/>
      <c r="CM104" s="31"/>
      <c r="CN104" s="31"/>
    </row>
    <row r="105" spans="1:92" s="34" customFormat="1">
      <c r="A105" s="8">
        <v>29</v>
      </c>
      <c r="B105" s="29">
        <v>694222114</v>
      </c>
      <c r="C105" s="9" t="s">
        <v>19</v>
      </c>
      <c r="D105" s="10" t="s">
        <v>96</v>
      </c>
      <c r="E105" s="9" t="s">
        <v>39</v>
      </c>
      <c r="F105" s="11">
        <v>1</v>
      </c>
      <c r="G105" s="12"/>
      <c r="H105" s="12"/>
      <c r="I105" s="13"/>
      <c r="J105" s="12"/>
      <c r="K105" s="14"/>
      <c r="L105" s="14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  <c r="BN105" s="31"/>
      <c r="BO105" s="31"/>
      <c r="BP105" s="31"/>
      <c r="BQ105" s="31"/>
      <c r="BR105" s="31"/>
      <c r="BS105" s="31"/>
      <c r="BT105" s="31"/>
      <c r="BU105" s="31"/>
      <c r="BV105" s="31"/>
      <c r="BW105" s="31"/>
      <c r="BX105" s="31"/>
      <c r="BY105" s="31"/>
      <c r="BZ105" s="31"/>
      <c r="CA105" s="31"/>
      <c r="CB105" s="31"/>
      <c r="CC105" s="31"/>
      <c r="CD105" s="31"/>
      <c r="CE105" s="31"/>
      <c r="CF105" s="31"/>
      <c r="CG105" s="31"/>
      <c r="CH105" s="31"/>
      <c r="CI105" s="31"/>
      <c r="CJ105" s="31"/>
      <c r="CK105" s="31"/>
      <c r="CL105" s="31"/>
      <c r="CM105" s="31"/>
      <c r="CN105" s="31"/>
    </row>
    <row r="106" spans="1:92" s="34" customFormat="1">
      <c r="A106" s="8">
        <v>30</v>
      </c>
      <c r="B106" s="29">
        <v>702140118</v>
      </c>
      <c r="C106" s="9" t="s">
        <v>19</v>
      </c>
      <c r="D106" s="10" t="s">
        <v>95</v>
      </c>
      <c r="E106" s="9" t="s">
        <v>48</v>
      </c>
      <c r="F106" s="11">
        <v>2</v>
      </c>
      <c r="G106" s="12"/>
      <c r="H106" s="12"/>
      <c r="I106" s="13"/>
      <c r="J106" s="12"/>
      <c r="K106" s="14"/>
      <c r="L106" s="14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  <c r="BF106" s="31"/>
      <c r="BG106" s="31"/>
      <c r="BH106" s="31"/>
      <c r="BI106" s="31"/>
      <c r="BJ106" s="31"/>
      <c r="BK106" s="31"/>
      <c r="BL106" s="31"/>
      <c r="BM106" s="31"/>
      <c r="BN106" s="31"/>
      <c r="BO106" s="31"/>
      <c r="BP106" s="31"/>
      <c r="BQ106" s="31"/>
      <c r="BR106" s="31"/>
      <c r="BS106" s="31"/>
      <c r="BT106" s="31"/>
      <c r="BU106" s="31"/>
      <c r="BV106" s="31"/>
      <c r="BW106" s="31"/>
      <c r="BX106" s="31"/>
      <c r="BY106" s="31"/>
      <c r="BZ106" s="31"/>
      <c r="CA106" s="31"/>
      <c r="CB106" s="31"/>
      <c r="CC106" s="31"/>
      <c r="CD106" s="31"/>
      <c r="CE106" s="31"/>
      <c r="CF106" s="31"/>
      <c r="CG106" s="31"/>
      <c r="CH106" s="31"/>
      <c r="CI106" s="31"/>
      <c r="CJ106" s="31"/>
      <c r="CK106" s="31"/>
      <c r="CL106" s="31"/>
      <c r="CM106" s="31"/>
      <c r="CN106" s="31"/>
    </row>
    <row r="107" spans="1:92" s="34" customFormat="1">
      <c r="A107" s="8">
        <v>31</v>
      </c>
      <c r="B107" s="29">
        <v>721611119</v>
      </c>
      <c r="C107" s="9" t="s">
        <v>19</v>
      </c>
      <c r="D107" s="10" t="s">
        <v>69</v>
      </c>
      <c r="E107" s="9" t="s">
        <v>70</v>
      </c>
      <c r="F107" s="11">
        <v>5</v>
      </c>
      <c r="G107" s="12"/>
      <c r="H107" s="12"/>
      <c r="I107" s="13"/>
      <c r="J107" s="12"/>
      <c r="K107" s="14"/>
      <c r="L107" s="14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  <c r="BF107" s="31"/>
      <c r="BG107" s="31"/>
      <c r="BH107" s="31"/>
      <c r="BI107" s="31"/>
      <c r="BJ107" s="31"/>
      <c r="BK107" s="31"/>
      <c r="BL107" s="31"/>
      <c r="BM107" s="31"/>
      <c r="BN107" s="31"/>
      <c r="BO107" s="31"/>
      <c r="BP107" s="31"/>
      <c r="BQ107" s="31"/>
      <c r="BR107" s="31"/>
      <c r="BS107" s="31"/>
      <c r="BT107" s="31"/>
      <c r="BU107" s="31"/>
      <c r="BV107" s="31"/>
      <c r="BW107" s="31"/>
      <c r="BX107" s="31"/>
      <c r="BY107" s="31"/>
      <c r="BZ107" s="31"/>
      <c r="CA107" s="31"/>
      <c r="CB107" s="31"/>
      <c r="CC107" s="31"/>
      <c r="CD107" s="31"/>
      <c r="CE107" s="31"/>
      <c r="CF107" s="31"/>
      <c r="CG107" s="31"/>
      <c r="CH107" s="31"/>
      <c r="CI107" s="31"/>
      <c r="CJ107" s="31"/>
      <c r="CK107" s="31"/>
      <c r="CL107" s="31"/>
      <c r="CM107" s="31"/>
      <c r="CN107" s="31"/>
    </row>
    <row r="108" spans="1:92" s="34" customFormat="1">
      <c r="A108" s="8">
        <v>32</v>
      </c>
      <c r="B108" s="29">
        <v>731195295</v>
      </c>
      <c r="C108" s="9" t="s">
        <v>19</v>
      </c>
      <c r="D108" s="10" t="s">
        <v>93</v>
      </c>
      <c r="E108" s="9" t="s">
        <v>39</v>
      </c>
      <c r="F108" s="11">
        <v>1</v>
      </c>
      <c r="G108" s="12"/>
      <c r="H108" s="12"/>
      <c r="I108" s="13"/>
      <c r="J108" s="12"/>
      <c r="K108" s="14"/>
      <c r="L108" s="14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  <c r="BF108" s="31"/>
      <c r="BG108" s="31"/>
      <c r="BH108" s="31"/>
      <c r="BI108" s="31"/>
      <c r="BJ108" s="31"/>
      <c r="BK108" s="31"/>
      <c r="BL108" s="31"/>
      <c r="BM108" s="31"/>
      <c r="BN108" s="31"/>
      <c r="BO108" s="31"/>
      <c r="BP108" s="31"/>
      <c r="BQ108" s="31"/>
      <c r="BR108" s="31"/>
      <c r="BS108" s="31"/>
      <c r="BT108" s="31"/>
      <c r="BU108" s="31"/>
      <c r="BV108" s="31"/>
      <c r="BW108" s="31"/>
      <c r="BX108" s="31"/>
      <c r="BY108" s="31"/>
      <c r="BZ108" s="31"/>
      <c r="CA108" s="31"/>
      <c r="CB108" s="31"/>
      <c r="CC108" s="31"/>
      <c r="CD108" s="31"/>
      <c r="CE108" s="31"/>
      <c r="CF108" s="31"/>
      <c r="CG108" s="31"/>
      <c r="CH108" s="31"/>
      <c r="CI108" s="31"/>
      <c r="CJ108" s="31"/>
      <c r="CK108" s="31"/>
      <c r="CL108" s="31"/>
      <c r="CM108" s="31"/>
      <c r="CN108" s="31"/>
    </row>
    <row r="109" spans="1:92" s="34" customFormat="1">
      <c r="A109" s="8">
        <v>33</v>
      </c>
      <c r="B109" s="29">
        <v>739740114</v>
      </c>
      <c r="C109" s="9" t="s">
        <v>19</v>
      </c>
      <c r="D109" s="10" t="s">
        <v>249</v>
      </c>
      <c r="E109" s="9" t="s">
        <v>48</v>
      </c>
      <c r="F109" s="11">
        <v>1</v>
      </c>
      <c r="G109" s="12"/>
      <c r="H109" s="12"/>
      <c r="I109" s="13"/>
      <c r="J109" s="12"/>
      <c r="K109" s="14"/>
      <c r="L109" s="14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1"/>
      <c r="BM109" s="31"/>
      <c r="BN109" s="31"/>
      <c r="BO109" s="31"/>
      <c r="BP109" s="31"/>
      <c r="BQ109" s="31"/>
      <c r="BR109" s="31"/>
      <c r="BS109" s="31"/>
      <c r="BT109" s="31"/>
      <c r="BU109" s="31"/>
      <c r="BV109" s="31"/>
      <c r="BW109" s="31"/>
      <c r="BX109" s="31"/>
      <c r="BY109" s="31"/>
      <c r="BZ109" s="31"/>
      <c r="CA109" s="31"/>
      <c r="CB109" s="31"/>
      <c r="CC109" s="31"/>
      <c r="CD109" s="31"/>
      <c r="CE109" s="31"/>
      <c r="CF109" s="31"/>
      <c r="CG109" s="31"/>
      <c r="CH109" s="31"/>
      <c r="CI109" s="31"/>
      <c r="CJ109" s="31"/>
      <c r="CK109" s="31"/>
      <c r="CL109" s="31"/>
      <c r="CM109" s="31"/>
      <c r="CN109" s="31"/>
    </row>
    <row r="110" spans="1:92" s="34" customFormat="1">
      <c r="A110" s="8">
        <v>34</v>
      </c>
      <c r="B110" s="29">
        <v>742020112</v>
      </c>
      <c r="C110" s="9" t="s">
        <v>19</v>
      </c>
      <c r="D110" s="10" t="s">
        <v>101</v>
      </c>
      <c r="E110" s="9" t="s">
        <v>48</v>
      </c>
      <c r="F110" s="11">
        <v>1</v>
      </c>
      <c r="G110" s="12"/>
      <c r="H110" s="12"/>
      <c r="I110" s="13"/>
      <c r="J110" s="12"/>
      <c r="K110" s="14"/>
      <c r="L110" s="14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  <c r="BP110" s="31"/>
      <c r="BQ110" s="31"/>
      <c r="BR110" s="31"/>
      <c r="BS110" s="31"/>
      <c r="BT110" s="31"/>
      <c r="BU110" s="31"/>
      <c r="BV110" s="31"/>
      <c r="BW110" s="31"/>
      <c r="BX110" s="31"/>
      <c r="BY110" s="31"/>
      <c r="BZ110" s="31"/>
      <c r="CA110" s="31"/>
      <c r="CB110" s="31"/>
      <c r="CC110" s="31"/>
      <c r="CD110" s="31"/>
      <c r="CE110" s="31"/>
      <c r="CF110" s="31"/>
      <c r="CG110" s="31"/>
      <c r="CH110" s="31"/>
      <c r="CI110" s="31"/>
      <c r="CJ110" s="31"/>
      <c r="CK110" s="31"/>
      <c r="CL110" s="31"/>
      <c r="CM110" s="31"/>
      <c r="CN110" s="31"/>
    </row>
    <row r="111" spans="1:92" s="34" customFormat="1">
      <c r="A111" s="8">
        <v>35</v>
      </c>
      <c r="B111" s="29">
        <v>743160117</v>
      </c>
      <c r="C111" s="9" t="s">
        <v>19</v>
      </c>
      <c r="D111" s="10" t="s">
        <v>83</v>
      </c>
      <c r="E111" s="9" t="s">
        <v>36</v>
      </c>
      <c r="F111" s="11">
        <v>1</v>
      </c>
      <c r="G111" s="12"/>
      <c r="H111" s="12"/>
      <c r="I111" s="13"/>
      <c r="J111" s="12"/>
      <c r="K111" s="14"/>
      <c r="L111" s="14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  <c r="BF111" s="31"/>
      <c r="BG111" s="31"/>
      <c r="BH111" s="31"/>
      <c r="BI111" s="31"/>
      <c r="BJ111" s="31"/>
      <c r="BK111" s="31"/>
      <c r="BL111" s="31"/>
      <c r="BM111" s="31"/>
      <c r="BN111" s="31"/>
      <c r="BO111" s="31"/>
      <c r="BP111" s="31"/>
      <c r="BQ111" s="31"/>
      <c r="BR111" s="31"/>
      <c r="BS111" s="31"/>
      <c r="BT111" s="31"/>
      <c r="BU111" s="31"/>
      <c r="BV111" s="31"/>
      <c r="BW111" s="31"/>
      <c r="BX111" s="31"/>
      <c r="BY111" s="31"/>
      <c r="BZ111" s="31"/>
      <c r="CA111" s="31"/>
      <c r="CB111" s="31"/>
      <c r="CC111" s="31"/>
      <c r="CD111" s="31"/>
      <c r="CE111" s="31"/>
      <c r="CF111" s="31"/>
      <c r="CG111" s="31"/>
      <c r="CH111" s="31"/>
      <c r="CI111" s="31"/>
      <c r="CJ111" s="31"/>
      <c r="CK111" s="31"/>
      <c r="CL111" s="31"/>
      <c r="CM111" s="31"/>
      <c r="CN111" s="31"/>
    </row>
    <row r="112" spans="1:92" s="34" customFormat="1">
      <c r="A112" s="8">
        <v>36</v>
      </c>
      <c r="B112" s="29">
        <v>743160117</v>
      </c>
      <c r="C112" s="9" t="s">
        <v>19</v>
      </c>
      <c r="D112" s="10" t="s">
        <v>252</v>
      </c>
      <c r="E112" s="9" t="s">
        <v>46</v>
      </c>
      <c r="F112" s="11">
        <v>1</v>
      </c>
      <c r="G112" s="12"/>
      <c r="H112" s="12"/>
      <c r="I112" s="13"/>
      <c r="J112" s="12"/>
      <c r="K112" s="14"/>
      <c r="L112" s="14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  <c r="BF112" s="31"/>
      <c r="BG112" s="31"/>
      <c r="BH112" s="31"/>
      <c r="BI112" s="31"/>
      <c r="BJ112" s="31"/>
      <c r="BK112" s="31"/>
      <c r="BL112" s="31"/>
      <c r="BM112" s="31"/>
      <c r="BN112" s="31"/>
      <c r="BO112" s="31"/>
      <c r="BP112" s="31"/>
      <c r="BQ112" s="31"/>
      <c r="BR112" s="31"/>
      <c r="BS112" s="31"/>
      <c r="BT112" s="31"/>
      <c r="BU112" s="31"/>
      <c r="BV112" s="31"/>
      <c r="BW112" s="31"/>
      <c r="BX112" s="31"/>
      <c r="BY112" s="31"/>
      <c r="BZ112" s="31"/>
      <c r="CA112" s="31"/>
      <c r="CB112" s="31"/>
      <c r="CC112" s="31"/>
      <c r="CD112" s="31"/>
      <c r="CE112" s="31"/>
      <c r="CF112" s="31"/>
      <c r="CG112" s="31"/>
      <c r="CH112" s="31"/>
      <c r="CI112" s="31"/>
      <c r="CJ112" s="31"/>
      <c r="CK112" s="31"/>
      <c r="CL112" s="31"/>
      <c r="CM112" s="31"/>
      <c r="CN112" s="31"/>
    </row>
    <row r="113" spans="1:92" s="34" customFormat="1">
      <c r="A113" s="8">
        <v>37</v>
      </c>
      <c r="B113" s="29">
        <v>746800113</v>
      </c>
      <c r="C113" s="9" t="s">
        <v>19</v>
      </c>
      <c r="D113" s="10" t="s">
        <v>73</v>
      </c>
      <c r="E113" s="9" t="s">
        <v>46</v>
      </c>
      <c r="F113" s="11">
        <v>1</v>
      </c>
      <c r="G113" s="12"/>
      <c r="H113" s="12"/>
      <c r="I113" s="13"/>
      <c r="J113" s="12"/>
      <c r="K113" s="14"/>
      <c r="L113" s="14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  <c r="BP113" s="31"/>
      <c r="BQ113" s="31"/>
      <c r="BR113" s="31"/>
      <c r="BS113" s="31"/>
      <c r="BT113" s="31"/>
      <c r="BU113" s="31"/>
      <c r="BV113" s="31"/>
      <c r="BW113" s="31"/>
      <c r="BX113" s="31"/>
      <c r="BY113" s="31"/>
      <c r="BZ113" s="31"/>
      <c r="CA113" s="31"/>
      <c r="CB113" s="31"/>
      <c r="CC113" s="31"/>
      <c r="CD113" s="31"/>
      <c r="CE113" s="31"/>
      <c r="CF113" s="31"/>
      <c r="CG113" s="31"/>
      <c r="CH113" s="31"/>
      <c r="CI113" s="31"/>
      <c r="CJ113" s="31"/>
      <c r="CK113" s="31"/>
      <c r="CL113" s="31"/>
      <c r="CM113" s="31"/>
      <c r="CN113" s="31"/>
    </row>
    <row r="114" spans="1:92" s="34" customFormat="1">
      <c r="A114" s="8">
        <v>38</v>
      </c>
      <c r="B114" s="29">
        <v>751460114</v>
      </c>
      <c r="C114" s="9" t="s">
        <v>19</v>
      </c>
      <c r="D114" s="10" t="s">
        <v>91</v>
      </c>
      <c r="E114" s="9" t="s">
        <v>92</v>
      </c>
      <c r="F114" s="11">
        <v>2</v>
      </c>
      <c r="G114" s="12"/>
      <c r="H114" s="12"/>
      <c r="I114" s="13"/>
      <c r="J114" s="12"/>
      <c r="K114" s="14"/>
      <c r="L114" s="14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BF114" s="31"/>
      <c r="BG114" s="31"/>
      <c r="BH114" s="31"/>
      <c r="BI114" s="31"/>
      <c r="BJ114" s="31"/>
      <c r="BK114" s="31"/>
      <c r="BL114" s="31"/>
      <c r="BM114" s="31"/>
      <c r="BN114" s="31"/>
      <c r="BO114" s="31"/>
      <c r="BP114" s="31"/>
      <c r="BQ114" s="31"/>
      <c r="BR114" s="31"/>
      <c r="BS114" s="31"/>
      <c r="BT114" s="31"/>
      <c r="BU114" s="31"/>
      <c r="BV114" s="31"/>
      <c r="BW114" s="31"/>
      <c r="BX114" s="31"/>
      <c r="BY114" s="31"/>
      <c r="BZ114" s="31"/>
      <c r="CA114" s="31"/>
      <c r="CB114" s="31"/>
      <c r="CC114" s="31"/>
      <c r="CD114" s="31"/>
      <c r="CE114" s="31"/>
      <c r="CF114" s="31"/>
      <c r="CG114" s="31"/>
      <c r="CH114" s="31"/>
      <c r="CI114" s="31"/>
      <c r="CJ114" s="31"/>
      <c r="CK114" s="31"/>
      <c r="CL114" s="31"/>
      <c r="CM114" s="31"/>
      <c r="CN114" s="31"/>
    </row>
    <row r="115" spans="1:92" s="34" customFormat="1">
      <c r="A115" s="8">
        <v>39</v>
      </c>
      <c r="B115" s="29">
        <v>751500111</v>
      </c>
      <c r="C115" s="9" t="s">
        <v>19</v>
      </c>
      <c r="D115" s="10" t="s">
        <v>76</v>
      </c>
      <c r="E115" s="9" t="s">
        <v>33</v>
      </c>
      <c r="F115" s="11">
        <v>2</v>
      </c>
      <c r="G115" s="12"/>
      <c r="H115" s="12"/>
      <c r="I115" s="13"/>
      <c r="J115" s="12"/>
      <c r="K115" s="14"/>
      <c r="L115" s="14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  <c r="BF115" s="31"/>
      <c r="BG115" s="31"/>
      <c r="BH115" s="31"/>
      <c r="BI115" s="31"/>
      <c r="BJ115" s="31"/>
      <c r="BK115" s="31"/>
      <c r="BL115" s="31"/>
      <c r="BM115" s="31"/>
      <c r="BN115" s="31"/>
      <c r="BO115" s="31"/>
      <c r="BP115" s="31"/>
      <c r="BQ115" s="31"/>
      <c r="BR115" s="31"/>
      <c r="BS115" s="31"/>
      <c r="BT115" s="31"/>
      <c r="BU115" s="31"/>
      <c r="BV115" s="31"/>
      <c r="BW115" s="31"/>
      <c r="BX115" s="31"/>
      <c r="BY115" s="31"/>
      <c r="BZ115" s="31"/>
      <c r="CA115" s="31"/>
      <c r="CB115" s="31"/>
      <c r="CC115" s="31"/>
      <c r="CD115" s="31"/>
      <c r="CE115" s="31"/>
      <c r="CF115" s="31"/>
      <c r="CG115" s="31"/>
      <c r="CH115" s="31"/>
      <c r="CI115" s="31"/>
      <c r="CJ115" s="31"/>
      <c r="CK115" s="31"/>
      <c r="CL115" s="31"/>
      <c r="CM115" s="31"/>
      <c r="CN115" s="31"/>
    </row>
    <row r="116" spans="1:92" s="34" customFormat="1">
      <c r="A116" s="8">
        <v>40</v>
      </c>
      <c r="B116" s="29">
        <v>751502151</v>
      </c>
      <c r="C116" s="9" t="s">
        <v>19</v>
      </c>
      <c r="D116" s="10" t="s">
        <v>259</v>
      </c>
      <c r="E116" s="9" t="s">
        <v>21</v>
      </c>
      <c r="F116" s="11">
        <v>1</v>
      </c>
      <c r="G116" s="12"/>
      <c r="H116" s="12"/>
      <c r="I116" s="13"/>
      <c r="J116" s="12"/>
      <c r="K116" s="14"/>
      <c r="L116" s="14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BF116" s="31"/>
      <c r="BG116" s="31"/>
      <c r="BH116" s="31"/>
      <c r="BI116" s="31"/>
      <c r="BJ116" s="31"/>
      <c r="BK116" s="31"/>
      <c r="BL116" s="31"/>
      <c r="BM116" s="31"/>
      <c r="BN116" s="31"/>
      <c r="BO116" s="31"/>
      <c r="BP116" s="31"/>
      <c r="BQ116" s="31"/>
      <c r="BR116" s="31"/>
      <c r="BS116" s="31"/>
      <c r="BT116" s="31"/>
      <c r="BU116" s="31"/>
      <c r="BV116" s="31"/>
      <c r="BW116" s="31"/>
      <c r="BX116" s="31"/>
      <c r="BY116" s="31"/>
      <c r="BZ116" s="31"/>
      <c r="CA116" s="31"/>
      <c r="CB116" s="31"/>
      <c r="CC116" s="31"/>
      <c r="CD116" s="31"/>
      <c r="CE116" s="31"/>
      <c r="CF116" s="31"/>
      <c r="CG116" s="31"/>
      <c r="CH116" s="31"/>
      <c r="CI116" s="31"/>
      <c r="CJ116" s="31"/>
      <c r="CK116" s="31"/>
      <c r="CL116" s="31"/>
      <c r="CM116" s="31"/>
      <c r="CN116" s="31"/>
    </row>
    <row r="117" spans="1:92" s="34" customFormat="1">
      <c r="A117" s="8">
        <v>41</v>
      </c>
      <c r="B117" s="29">
        <v>766185179</v>
      </c>
      <c r="C117" s="9" t="s">
        <v>19</v>
      </c>
      <c r="D117" s="10" t="s">
        <v>453</v>
      </c>
      <c r="E117" s="9" t="s">
        <v>162</v>
      </c>
      <c r="F117" s="11">
        <v>2</v>
      </c>
      <c r="G117" s="12"/>
      <c r="H117" s="12"/>
      <c r="I117" s="13"/>
      <c r="J117" s="12"/>
      <c r="K117" s="14"/>
      <c r="L117" s="14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  <c r="BF117" s="31"/>
      <c r="BG117" s="31"/>
      <c r="BH117" s="31"/>
      <c r="BI117" s="31"/>
      <c r="BJ117" s="31"/>
      <c r="BK117" s="31"/>
      <c r="BL117" s="31"/>
      <c r="BM117" s="31"/>
      <c r="BN117" s="31"/>
      <c r="BO117" s="31"/>
      <c r="BP117" s="31"/>
      <c r="BQ117" s="31"/>
      <c r="BR117" s="31"/>
      <c r="BS117" s="31"/>
      <c r="BT117" s="31"/>
      <c r="BU117" s="31"/>
      <c r="BV117" s="31"/>
      <c r="BW117" s="31"/>
      <c r="BX117" s="31"/>
      <c r="BY117" s="31"/>
      <c r="BZ117" s="31"/>
      <c r="CA117" s="31"/>
      <c r="CB117" s="31"/>
      <c r="CC117" s="31"/>
      <c r="CD117" s="31"/>
      <c r="CE117" s="31"/>
      <c r="CF117" s="31"/>
      <c r="CG117" s="31"/>
      <c r="CH117" s="31"/>
      <c r="CI117" s="31"/>
      <c r="CJ117" s="31"/>
      <c r="CK117" s="31"/>
      <c r="CL117" s="31"/>
      <c r="CM117" s="31"/>
      <c r="CN117" s="31"/>
    </row>
    <row r="118" spans="1:92" s="34" customFormat="1">
      <c r="A118" s="8">
        <v>42</v>
      </c>
      <c r="B118" s="29">
        <v>794121116</v>
      </c>
      <c r="C118" s="9" t="s">
        <v>19</v>
      </c>
      <c r="D118" s="10" t="s">
        <v>250</v>
      </c>
      <c r="E118" s="9" t="s">
        <v>46</v>
      </c>
      <c r="F118" s="11">
        <v>1</v>
      </c>
      <c r="G118" s="12"/>
      <c r="H118" s="12"/>
      <c r="I118" s="13"/>
      <c r="J118" s="12"/>
      <c r="K118" s="14"/>
      <c r="L118" s="14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  <c r="BF118" s="31"/>
      <c r="BG118" s="31"/>
      <c r="BH118" s="31"/>
      <c r="BI118" s="31"/>
      <c r="BJ118" s="31"/>
      <c r="BK118" s="31"/>
      <c r="BL118" s="31"/>
      <c r="BM118" s="31"/>
      <c r="BN118" s="31"/>
      <c r="BO118" s="31"/>
      <c r="BP118" s="31"/>
      <c r="BQ118" s="31"/>
      <c r="BR118" s="31"/>
      <c r="BS118" s="31"/>
      <c r="BT118" s="31"/>
      <c r="BU118" s="31"/>
      <c r="BV118" s="31"/>
      <c r="BW118" s="31"/>
      <c r="BX118" s="31"/>
      <c r="BY118" s="31"/>
      <c r="BZ118" s="31"/>
      <c r="CA118" s="31"/>
      <c r="CB118" s="31"/>
      <c r="CC118" s="31"/>
      <c r="CD118" s="31"/>
      <c r="CE118" s="31"/>
      <c r="CF118" s="31"/>
      <c r="CG118" s="31"/>
      <c r="CH118" s="31"/>
      <c r="CI118" s="31"/>
      <c r="CJ118" s="31"/>
      <c r="CK118" s="31"/>
      <c r="CL118" s="31"/>
      <c r="CM118" s="31"/>
      <c r="CN118" s="31"/>
    </row>
    <row r="119" spans="1:92" s="34" customFormat="1">
      <c r="A119" s="8">
        <v>43</v>
      </c>
      <c r="B119" s="29">
        <v>799180111</v>
      </c>
      <c r="C119" s="9" t="s">
        <v>19</v>
      </c>
      <c r="D119" s="10" t="s">
        <v>77</v>
      </c>
      <c r="E119" s="9" t="s">
        <v>46</v>
      </c>
      <c r="F119" s="11">
        <v>2</v>
      </c>
      <c r="G119" s="12"/>
      <c r="H119" s="12"/>
      <c r="I119" s="13"/>
      <c r="J119" s="12"/>
      <c r="K119" s="14"/>
      <c r="L119" s="14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  <c r="BF119" s="31"/>
      <c r="BG119" s="31"/>
      <c r="BH119" s="31"/>
      <c r="BI119" s="31"/>
      <c r="BJ119" s="31"/>
      <c r="BK119" s="31"/>
      <c r="BL119" s="31"/>
      <c r="BM119" s="31"/>
      <c r="BN119" s="31"/>
      <c r="BO119" s="31"/>
      <c r="BP119" s="31"/>
      <c r="BQ119" s="31"/>
      <c r="BR119" s="31"/>
      <c r="BS119" s="31"/>
      <c r="BT119" s="31"/>
      <c r="BU119" s="31"/>
      <c r="BV119" s="31"/>
      <c r="BW119" s="31"/>
      <c r="BX119" s="31"/>
      <c r="BY119" s="31"/>
      <c r="BZ119" s="31"/>
      <c r="CA119" s="31"/>
      <c r="CB119" s="31"/>
      <c r="CC119" s="31"/>
      <c r="CD119" s="31"/>
      <c r="CE119" s="31"/>
      <c r="CF119" s="31"/>
      <c r="CG119" s="31"/>
      <c r="CH119" s="31"/>
      <c r="CI119" s="31"/>
      <c r="CJ119" s="31"/>
      <c r="CK119" s="31"/>
      <c r="CL119" s="31"/>
      <c r="CM119" s="31"/>
      <c r="CN119" s="31"/>
    </row>
    <row r="120" spans="1:92" s="34" customFormat="1">
      <c r="A120" s="8">
        <v>44</v>
      </c>
      <c r="B120" s="29">
        <v>799280115</v>
      </c>
      <c r="C120" s="9" t="s">
        <v>19</v>
      </c>
      <c r="D120" s="10" t="s">
        <v>94</v>
      </c>
      <c r="E120" s="9" t="s">
        <v>46</v>
      </c>
      <c r="F120" s="11">
        <v>1</v>
      </c>
      <c r="G120" s="12"/>
      <c r="H120" s="12"/>
      <c r="I120" s="13"/>
      <c r="J120" s="12"/>
      <c r="K120" s="14"/>
      <c r="L120" s="14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  <c r="BF120" s="31"/>
      <c r="BG120" s="31"/>
      <c r="BH120" s="31"/>
      <c r="BI120" s="31"/>
      <c r="BJ120" s="31"/>
      <c r="BK120" s="31"/>
      <c r="BL120" s="31"/>
      <c r="BM120" s="31"/>
      <c r="BN120" s="31"/>
      <c r="BO120" s="31"/>
      <c r="BP120" s="31"/>
      <c r="BQ120" s="31"/>
      <c r="BR120" s="31"/>
      <c r="BS120" s="31"/>
      <c r="BT120" s="31"/>
      <c r="BU120" s="31"/>
      <c r="BV120" s="31"/>
      <c r="BW120" s="31"/>
      <c r="BX120" s="31"/>
      <c r="BY120" s="31"/>
      <c r="BZ120" s="31"/>
      <c r="CA120" s="31"/>
      <c r="CB120" s="31"/>
      <c r="CC120" s="31"/>
      <c r="CD120" s="31"/>
      <c r="CE120" s="31"/>
      <c r="CF120" s="31"/>
      <c r="CG120" s="31"/>
      <c r="CH120" s="31"/>
      <c r="CI120" s="31"/>
      <c r="CJ120" s="31"/>
      <c r="CK120" s="31"/>
      <c r="CL120" s="31"/>
      <c r="CM120" s="31"/>
      <c r="CN120" s="31"/>
    </row>
    <row r="121" spans="1:92" s="34" customFormat="1">
      <c r="A121" s="8">
        <v>45</v>
      </c>
      <c r="B121" s="29">
        <v>799280115</v>
      </c>
      <c r="C121" s="9" t="s">
        <v>19</v>
      </c>
      <c r="D121" s="10" t="s">
        <v>263</v>
      </c>
      <c r="E121" s="9" t="s">
        <v>48</v>
      </c>
      <c r="F121" s="11">
        <v>1</v>
      </c>
      <c r="G121" s="12"/>
      <c r="H121" s="12"/>
      <c r="I121" s="13"/>
      <c r="J121" s="12"/>
      <c r="K121" s="14"/>
      <c r="L121" s="14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  <c r="BF121" s="31"/>
      <c r="BG121" s="31"/>
      <c r="BH121" s="31"/>
      <c r="BI121" s="31"/>
      <c r="BJ121" s="31"/>
      <c r="BK121" s="31"/>
      <c r="BL121" s="31"/>
      <c r="BM121" s="31"/>
      <c r="BN121" s="31"/>
      <c r="BO121" s="31"/>
      <c r="BP121" s="31"/>
      <c r="BQ121" s="31"/>
      <c r="BR121" s="31"/>
      <c r="BS121" s="31"/>
      <c r="BT121" s="31"/>
      <c r="BU121" s="31"/>
      <c r="BV121" s="31"/>
      <c r="BW121" s="31"/>
      <c r="BX121" s="31"/>
      <c r="BY121" s="31"/>
      <c r="BZ121" s="31"/>
      <c r="CA121" s="31"/>
      <c r="CB121" s="31"/>
      <c r="CC121" s="31"/>
      <c r="CD121" s="31"/>
      <c r="CE121" s="31"/>
      <c r="CF121" s="31"/>
      <c r="CG121" s="31"/>
      <c r="CH121" s="31"/>
      <c r="CI121" s="31"/>
      <c r="CJ121" s="31"/>
      <c r="CK121" s="31"/>
      <c r="CL121" s="31"/>
      <c r="CM121" s="31"/>
      <c r="CN121" s="31"/>
    </row>
    <row r="122" spans="1:92" s="34" customFormat="1">
      <c r="A122" s="8">
        <v>46</v>
      </c>
      <c r="B122" s="29">
        <v>806650112</v>
      </c>
      <c r="C122" s="9" t="s">
        <v>19</v>
      </c>
      <c r="D122" s="10" t="s">
        <v>79</v>
      </c>
      <c r="E122" s="9" t="s">
        <v>48</v>
      </c>
      <c r="F122" s="11">
        <v>1</v>
      </c>
      <c r="G122" s="12"/>
      <c r="H122" s="12"/>
      <c r="I122" s="13"/>
      <c r="J122" s="12"/>
      <c r="K122" s="14"/>
      <c r="L122" s="14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  <c r="BF122" s="31"/>
      <c r="BG122" s="31"/>
      <c r="BH122" s="31"/>
      <c r="BI122" s="31"/>
      <c r="BJ122" s="31"/>
      <c r="BK122" s="31"/>
      <c r="BL122" s="31"/>
      <c r="BM122" s="31"/>
      <c r="BN122" s="31"/>
      <c r="BO122" s="31"/>
      <c r="BP122" s="31"/>
      <c r="BQ122" s="31"/>
      <c r="BR122" s="31"/>
      <c r="BS122" s="31"/>
      <c r="BT122" s="31"/>
      <c r="BU122" s="31"/>
      <c r="BV122" s="31"/>
      <c r="BW122" s="31"/>
      <c r="BX122" s="31"/>
      <c r="BY122" s="31"/>
      <c r="BZ122" s="31"/>
      <c r="CA122" s="31"/>
      <c r="CB122" s="31"/>
      <c r="CC122" s="31"/>
      <c r="CD122" s="31"/>
      <c r="CE122" s="31"/>
      <c r="CF122" s="31"/>
      <c r="CG122" s="31"/>
      <c r="CH122" s="31"/>
      <c r="CI122" s="31"/>
      <c r="CJ122" s="31"/>
      <c r="CK122" s="31"/>
      <c r="CL122" s="31"/>
      <c r="CM122" s="31"/>
      <c r="CN122" s="31"/>
    </row>
    <row r="123" spans="1:92" s="34" customFormat="1">
      <c r="A123" s="8">
        <v>47</v>
      </c>
      <c r="B123" s="29">
        <v>809540169</v>
      </c>
      <c r="C123" s="9" t="s">
        <v>19</v>
      </c>
      <c r="D123" s="10" t="s">
        <v>97</v>
      </c>
      <c r="E123" s="9" t="s">
        <v>28</v>
      </c>
      <c r="F123" s="11">
        <v>1</v>
      </c>
      <c r="G123" s="12"/>
      <c r="H123" s="12"/>
      <c r="I123" s="13"/>
      <c r="J123" s="12"/>
      <c r="K123" s="14"/>
      <c r="L123" s="14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  <c r="BF123" s="31"/>
      <c r="BG123" s="31"/>
      <c r="BH123" s="31"/>
      <c r="BI123" s="31"/>
      <c r="BJ123" s="31"/>
      <c r="BK123" s="31"/>
      <c r="BL123" s="31"/>
      <c r="BM123" s="31"/>
      <c r="BN123" s="31"/>
      <c r="BO123" s="31"/>
      <c r="BP123" s="31"/>
      <c r="BQ123" s="31"/>
      <c r="BR123" s="31"/>
      <c r="BS123" s="31"/>
      <c r="BT123" s="31"/>
      <c r="BU123" s="31"/>
      <c r="BV123" s="31"/>
      <c r="BW123" s="31"/>
      <c r="BX123" s="31"/>
      <c r="BY123" s="31"/>
      <c r="BZ123" s="31"/>
      <c r="CA123" s="31"/>
      <c r="CB123" s="31"/>
      <c r="CC123" s="31"/>
      <c r="CD123" s="31"/>
      <c r="CE123" s="31"/>
      <c r="CF123" s="31"/>
      <c r="CG123" s="31"/>
      <c r="CH123" s="31"/>
      <c r="CI123" s="31"/>
      <c r="CJ123" s="31"/>
      <c r="CK123" s="31"/>
      <c r="CL123" s="31"/>
      <c r="CM123" s="31"/>
      <c r="CN123" s="31"/>
    </row>
    <row r="124" spans="1:92" s="34" customFormat="1">
      <c r="A124" s="8">
        <v>48</v>
      </c>
      <c r="B124" s="29">
        <v>809550163</v>
      </c>
      <c r="C124" s="9" t="s">
        <v>19</v>
      </c>
      <c r="D124" s="10" t="s">
        <v>261</v>
      </c>
      <c r="E124" s="9" t="s">
        <v>28</v>
      </c>
      <c r="F124" s="11">
        <v>2</v>
      </c>
      <c r="G124" s="12"/>
      <c r="H124" s="12"/>
      <c r="I124" s="13"/>
      <c r="J124" s="12"/>
      <c r="K124" s="14"/>
      <c r="L124" s="14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  <c r="BF124" s="31"/>
      <c r="BG124" s="31"/>
      <c r="BH124" s="31"/>
      <c r="BI124" s="31"/>
      <c r="BJ124" s="31"/>
      <c r="BK124" s="31"/>
      <c r="BL124" s="31"/>
      <c r="BM124" s="31"/>
      <c r="BN124" s="31"/>
      <c r="BO124" s="31"/>
      <c r="BP124" s="31"/>
      <c r="BQ124" s="31"/>
      <c r="BR124" s="31"/>
      <c r="BS124" s="31"/>
      <c r="BT124" s="31"/>
      <c r="BU124" s="31"/>
      <c r="BV124" s="31"/>
      <c r="BW124" s="31"/>
      <c r="BX124" s="31"/>
      <c r="BY124" s="31"/>
      <c r="BZ124" s="31"/>
      <c r="CA124" s="31"/>
      <c r="CB124" s="31"/>
      <c r="CC124" s="31"/>
      <c r="CD124" s="31"/>
      <c r="CE124" s="31"/>
      <c r="CF124" s="31"/>
      <c r="CG124" s="31"/>
      <c r="CH124" s="31"/>
      <c r="CI124" s="31"/>
      <c r="CJ124" s="31"/>
      <c r="CK124" s="31"/>
      <c r="CL124" s="31"/>
      <c r="CM124" s="31"/>
      <c r="CN124" s="31"/>
    </row>
    <row r="125" spans="1:92" s="34" customFormat="1">
      <c r="A125" s="8">
        <v>49</v>
      </c>
      <c r="B125" s="29">
        <v>810942161</v>
      </c>
      <c r="C125" s="9" t="s">
        <v>19</v>
      </c>
      <c r="D125" s="10" t="s">
        <v>89</v>
      </c>
      <c r="E125" s="9" t="s">
        <v>28</v>
      </c>
      <c r="F125" s="11">
        <v>2</v>
      </c>
      <c r="G125" s="12"/>
      <c r="H125" s="12"/>
      <c r="I125" s="13"/>
      <c r="J125" s="12"/>
      <c r="K125" s="14"/>
      <c r="L125" s="14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  <c r="BF125" s="31"/>
      <c r="BG125" s="31"/>
      <c r="BH125" s="31"/>
      <c r="BI125" s="31"/>
      <c r="BJ125" s="31"/>
      <c r="BK125" s="31"/>
      <c r="BL125" s="31"/>
      <c r="BM125" s="31"/>
      <c r="BN125" s="31"/>
      <c r="BO125" s="31"/>
      <c r="BP125" s="31"/>
      <c r="BQ125" s="31"/>
      <c r="BR125" s="31"/>
      <c r="BS125" s="31"/>
      <c r="BT125" s="31"/>
      <c r="BU125" s="31"/>
      <c r="BV125" s="31"/>
      <c r="BW125" s="31"/>
      <c r="BX125" s="31"/>
      <c r="BY125" s="31"/>
      <c r="BZ125" s="31"/>
      <c r="CA125" s="31"/>
      <c r="CB125" s="31"/>
      <c r="CC125" s="31"/>
      <c r="CD125" s="31"/>
      <c r="CE125" s="31"/>
      <c r="CF125" s="31"/>
      <c r="CG125" s="31"/>
      <c r="CH125" s="31"/>
      <c r="CI125" s="31"/>
      <c r="CJ125" s="31"/>
      <c r="CK125" s="31"/>
      <c r="CL125" s="31"/>
      <c r="CM125" s="31"/>
      <c r="CN125" s="31"/>
    </row>
    <row r="126" spans="1:92" s="34" customFormat="1">
      <c r="A126" s="8">
        <v>50</v>
      </c>
      <c r="B126" s="29">
        <v>810943167</v>
      </c>
      <c r="C126" s="9" t="s">
        <v>19</v>
      </c>
      <c r="D126" s="10" t="s">
        <v>243</v>
      </c>
      <c r="E126" s="9" t="s">
        <v>28</v>
      </c>
      <c r="F126" s="11">
        <v>4</v>
      </c>
      <c r="G126" s="12"/>
      <c r="H126" s="12"/>
      <c r="I126" s="13"/>
      <c r="J126" s="12"/>
      <c r="K126" s="14"/>
      <c r="L126" s="14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  <c r="BF126" s="31"/>
      <c r="BG126" s="31"/>
      <c r="BH126" s="31"/>
      <c r="BI126" s="31"/>
      <c r="BJ126" s="31"/>
      <c r="BK126" s="31"/>
      <c r="BL126" s="31"/>
      <c r="BM126" s="31"/>
      <c r="BN126" s="31"/>
      <c r="BO126" s="31"/>
      <c r="BP126" s="31"/>
      <c r="BQ126" s="31"/>
      <c r="BR126" s="31"/>
      <c r="BS126" s="31"/>
      <c r="BT126" s="31"/>
      <c r="BU126" s="31"/>
      <c r="BV126" s="31"/>
      <c r="BW126" s="31"/>
      <c r="BX126" s="31"/>
      <c r="BY126" s="31"/>
      <c r="BZ126" s="31"/>
      <c r="CA126" s="31"/>
      <c r="CB126" s="31"/>
      <c r="CC126" s="31"/>
      <c r="CD126" s="31"/>
      <c r="CE126" s="31"/>
      <c r="CF126" s="31"/>
      <c r="CG126" s="31"/>
      <c r="CH126" s="31"/>
      <c r="CI126" s="31"/>
      <c r="CJ126" s="31"/>
      <c r="CK126" s="31"/>
      <c r="CL126" s="31"/>
      <c r="CM126" s="31"/>
      <c r="CN126" s="31"/>
    </row>
    <row r="127" spans="1:92" s="34" customFormat="1" ht="25.5">
      <c r="A127" s="8">
        <v>51</v>
      </c>
      <c r="B127" s="29">
        <v>810953161</v>
      </c>
      <c r="C127" s="9" t="s">
        <v>19</v>
      </c>
      <c r="D127" s="10" t="s">
        <v>88</v>
      </c>
      <c r="E127" s="9" t="s">
        <v>28</v>
      </c>
      <c r="F127" s="11">
        <v>1</v>
      </c>
      <c r="G127" s="12"/>
      <c r="H127" s="12"/>
      <c r="I127" s="13"/>
      <c r="J127" s="12"/>
      <c r="K127" s="14"/>
      <c r="L127" s="14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  <c r="AQ127" s="31"/>
      <c r="AR127" s="31"/>
      <c r="AS127" s="31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  <c r="BF127" s="31"/>
      <c r="BG127" s="31"/>
      <c r="BH127" s="31"/>
      <c r="BI127" s="31"/>
      <c r="BJ127" s="31"/>
      <c r="BK127" s="31"/>
      <c r="BL127" s="31"/>
      <c r="BM127" s="31"/>
      <c r="BN127" s="31"/>
      <c r="BO127" s="31"/>
      <c r="BP127" s="31"/>
      <c r="BQ127" s="31"/>
      <c r="BR127" s="31"/>
      <c r="BS127" s="31"/>
      <c r="BT127" s="31"/>
      <c r="BU127" s="31"/>
      <c r="BV127" s="31"/>
      <c r="BW127" s="31"/>
      <c r="BX127" s="31"/>
      <c r="BY127" s="31"/>
      <c r="BZ127" s="31"/>
      <c r="CA127" s="31"/>
      <c r="CB127" s="31"/>
      <c r="CC127" s="31"/>
      <c r="CD127" s="31"/>
      <c r="CE127" s="31"/>
      <c r="CF127" s="31"/>
      <c r="CG127" s="31"/>
      <c r="CH127" s="31"/>
      <c r="CI127" s="31"/>
      <c r="CJ127" s="31"/>
      <c r="CK127" s="31"/>
      <c r="CL127" s="31"/>
      <c r="CM127" s="31"/>
      <c r="CN127" s="31"/>
    </row>
    <row r="128" spans="1:92" s="34" customFormat="1">
      <c r="A128" s="8">
        <v>52</v>
      </c>
      <c r="B128" s="29">
        <v>810980692</v>
      </c>
      <c r="C128" s="9" t="s">
        <v>19</v>
      </c>
      <c r="D128" s="10" t="s">
        <v>99</v>
      </c>
      <c r="E128" s="9" t="s">
        <v>100</v>
      </c>
      <c r="F128" s="11">
        <v>9</v>
      </c>
      <c r="G128" s="12"/>
      <c r="H128" s="12"/>
      <c r="I128" s="13"/>
      <c r="J128" s="12"/>
      <c r="K128" s="14"/>
      <c r="L128" s="14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31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  <c r="BF128" s="31"/>
      <c r="BG128" s="31"/>
      <c r="BH128" s="31"/>
      <c r="BI128" s="31"/>
      <c r="BJ128" s="31"/>
      <c r="BK128" s="31"/>
      <c r="BL128" s="31"/>
      <c r="BM128" s="31"/>
      <c r="BN128" s="31"/>
      <c r="BO128" s="31"/>
      <c r="BP128" s="31"/>
      <c r="BQ128" s="31"/>
      <c r="BR128" s="31"/>
      <c r="BS128" s="31"/>
      <c r="BT128" s="31"/>
      <c r="BU128" s="31"/>
      <c r="BV128" s="31"/>
      <c r="BW128" s="31"/>
      <c r="BX128" s="31"/>
      <c r="BY128" s="31"/>
      <c r="BZ128" s="31"/>
      <c r="CA128" s="31"/>
      <c r="CB128" s="31"/>
      <c r="CC128" s="31"/>
      <c r="CD128" s="31"/>
      <c r="CE128" s="31"/>
      <c r="CF128" s="31"/>
      <c r="CG128" s="31"/>
      <c r="CH128" s="31"/>
      <c r="CI128" s="31"/>
      <c r="CJ128" s="31"/>
      <c r="CK128" s="31"/>
      <c r="CL128" s="31"/>
      <c r="CM128" s="31"/>
      <c r="CN128" s="31"/>
    </row>
    <row r="129" spans="1:92" s="34" customFormat="1">
      <c r="A129" s="8">
        <v>53</v>
      </c>
      <c r="B129" s="29">
        <v>810981118</v>
      </c>
      <c r="C129" s="9" t="s">
        <v>19</v>
      </c>
      <c r="D129" s="10" t="s">
        <v>244</v>
      </c>
      <c r="E129" s="9" t="s">
        <v>51</v>
      </c>
      <c r="F129" s="11">
        <v>6</v>
      </c>
      <c r="G129" s="12"/>
      <c r="H129" s="12"/>
      <c r="I129" s="13"/>
      <c r="J129" s="12"/>
      <c r="K129" s="14"/>
      <c r="L129" s="14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  <c r="BF129" s="31"/>
      <c r="BG129" s="31"/>
      <c r="BH129" s="31"/>
      <c r="BI129" s="31"/>
      <c r="BJ129" s="31"/>
      <c r="BK129" s="31"/>
      <c r="BL129" s="31"/>
      <c r="BM129" s="31"/>
      <c r="BN129" s="31"/>
      <c r="BO129" s="31"/>
      <c r="BP129" s="31"/>
      <c r="BQ129" s="31"/>
      <c r="BR129" s="31"/>
      <c r="BS129" s="31"/>
      <c r="BT129" s="31"/>
      <c r="BU129" s="31"/>
      <c r="BV129" s="31"/>
      <c r="BW129" s="31"/>
      <c r="BX129" s="31"/>
      <c r="BY129" s="31"/>
      <c r="BZ129" s="31"/>
      <c r="CA129" s="31"/>
      <c r="CB129" s="31"/>
      <c r="CC129" s="31"/>
      <c r="CD129" s="31"/>
      <c r="CE129" s="31"/>
      <c r="CF129" s="31"/>
      <c r="CG129" s="31"/>
      <c r="CH129" s="31"/>
      <c r="CI129" s="31"/>
      <c r="CJ129" s="31"/>
      <c r="CK129" s="31"/>
      <c r="CL129" s="31"/>
      <c r="CM129" s="31"/>
      <c r="CN129" s="31"/>
    </row>
    <row r="130" spans="1:92" s="34" customFormat="1">
      <c r="A130" s="8">
        <v>54</v>
      </c>
      <c r="B130" s="29">
        <v>814324778</v>
      </c>
      <c r="C130" s="9" t="s">
        <v>19</v>
      </c>
      <c r="D130" s="10" t="s">
        <v>248</v>
      </c>
      <c r="E130" s="9" t="s">
        <v>28</v>
      </c>
      <c r="F130" s="11">
        <v>3</v>
      </c>
      <c r="G130" s="12"/>
      <c r="H130" s="12"/>
      <c r="I130" s="13"/>
      <c r="J130" s="12"/>
      <c r="K130" s="14"/>
      <c r="L130" s="14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  <c r="BF130" s="31"/>
      <c r="BG130" s="31"/>
      <c r="BH130" s="31"/>
      <c r="BI130" s="31"/>
      <c r="BJ130" s="31"/>
      <c r="BK130" s="31"/>
      <c r="BL130" s="31"/>
      <c r="BM130" s="31"/>
      <c r="BN130" s="31"/>
      <c r="BO130" s="31"/>
      <c r="BP130" s="31"/>
      <c r="BQ130" s="31"/>
      <c r="BR130" s="31"/>
      <c r="BS130" s="31"/>
      <c r="BT130" s="31"/>
      <c r="BU130" s="31"/>
      <c r="BV130" s="31"/>
      <c r="BW130" s="31"/>
      <c r="BX130" s="31"/>
      <c r="BY130" s="31"/>
      <c r="BZ130" s="31"/>
      <c r="CA130" s="31"/>
      <c r="CB130" s="31"/>
      <c r="CC130" s="31"/>
      <c r="CD130" s="31"/>
      <c r="CE130" s="31"/>
      <c r="CF130" s="31"/>
      <c r="CG130" s="31"/>
      <c r="CH130" s="31"/>
      <c r="CI130" s="31"/>
      <c r="CJ130" s="31"/>
      <c r="CK130" s="31"/>
      <c r="CL130" s="31"/>
      <c r="CM130" s="31"/>
      <c r="CN130" s="31"/>
    </row>
    <row r="131" spans="1:92" s="34" customFormat="1">
      <c r="A131" s="8">
        <v>55</v>
      </c>
      <c r="B131" s="29">
        <v>827830117</v>
      </c>
      <c r="C131" s="9" t="s">
        <v>19</v>
      </c>
      <c r="D131" s="10" t="s">
        <v>260</v>
      </c>
      <c r="E131" s="9" t="s">
        <v>36</v>
      </c>
      <c r="F131" s="11">
        <v>1</v>
      </c>
      <c r="G131" s="12"/>
      <c r="H131" s="12"/>
      <c r="I131" s="13"/>
      <c r="J131" s="12"/>
      <c r="K131" s="14"/>
      <c r="L131" s="14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31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  <c r="BF131" s="31"/>
      <c r="BG131" s="31"/>
      <c r="BH131" s="31"/>
      <c r="BI131" s="31"/>
      <c r="BJ131" s="31"/>
      <c r="BK131" s="31"/>
      <c r="BL131" s="31"/>
      <c r="BM131" s="31"/>
      <c r="BN131" s="31"/>
      <c r="BO131" s="31"/>
      <c r="BP131" s="31"/>
      <c r="BQ131" s="31"/>
      <c r="BR131" s="31"/>
      <c r="BS131" s="31"/>
      <c r="BT131" s="31"/>
      <c r="BU131" s="31"/>
      <c r="BV131" s="31"/>
      <c r="BW131" s="31"/>
      <c r="BX131" s="31"/>
      <c r="BY131" s="31"/>
      <c r="BZ131" s="31"/>
      <c r="CA131" s="31"/>
      <c r="CB131" s="31"/>
      <c r="CC131" s="31"/>
      <c r="CD131" s="31"/>
      <c r="CE131" s="31"/>
      <c r="CF131" s="31"/>
      <c r="CG131" s="31"/>
      <c r="CH131" s="31"/>
      <c r="CI131" s="31"/>
      <c r="CJ131" s="31"/>
      <c r="CK131" s="31"/>
      <c r="CL131" s="31"/>
      <c r="CM131" s="31"/>
      <c r="CN131" s="31"/>
    </row>
    <row r="132" spans="1:92" s="34" customFormat="1">
      <c r="A132" s="8">
        <v>56</v>
      </c>
      <c r="B132" s="29">
        <v>878210118</v>
      </c>
      <c r="C132" s="9" t="s">
        <v>19</v>
      </c>
      <c r="D132" s="10" t="s">
        <v>102</v>
      </c>
      <c r="E132" s="9" t="s">
        <v>46</v>
      </c>
      <c r="F132" s="11">
        <v>1</v>
      </c>
      <c r="G132" s="12"/>
      <c r="H132" s="12"/>
      <c r="I132" s="13"/>
      <c r="J132" s="12"/>
      <c r="K132" s="14"/>
      <c r="L132" s="14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31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  <c r="BF132" s="31"/>
      <c r="BG132" s="31"/>
      <c r="BH132" s="31"/>
      <c r="BI132" s="31"/>
      <c r="BJ132" s="31"/>
      <c r="BK132" s="31"/>
      <c r="BL132" s="31"/>
      <c r="BM132" s="31"/>
      <c r="BN132" s="31"/>
      <c r="BO132" s="31"/>
      <c r="BP132" s="31"/>
      <c r="BQ132" s="31"/>
      <c r="BR132" s="31"/>
      <c r="BS132" s="31"/>
      <c r="BT132" s="31"/>
      <c r="BU132" s="31"/>
      <c r="BV132" s="31"/>
      <c r="BW132" s="31"/>
      <c r="BX132" s="31"/>
      <c r="BY132" s="31"/>
      <c r="BZ132" s="31"/>
      <c r="CA132" s="31"/>
      <c r="CB132" s="31"/>
      <c r="CC132" s="31"/>
      <c r="CD132" s="31"/>
      <c r="CE132" s="31"/>
      <c r="CF132" s="31"/>
      <c r="CG132" s="31"/>
      <c r="CH132" s="31"/>
      <c r="CI132" s="31"/>
      <c r="CJ132" s="31"/>
      <c r="CK132" s="31"/>
      <c r="CL132" s="31"/>
      <c r="CM132" s="31"/>
      <c r="CN132" s="31"/>
    </row>
    <row r="133" spans="1:92" s="34" customFormat="1">
      <c r="A133" s="8">
        <v>57</v>
      </c>
      <c r="B133" s="29">
        <v>879810112</v>
      </c>
      <c r="C133" s="9" t="s">
        <v>19</v>
      </c>
      <c r="D133" s="10" t="s">
        <v>262</v>
      </c>
      <c r="E133" s="9" t="s">
        <v>36</v>
      </c>
      <c r="F133" s="11">
        <v>1</v>
      </c>
      <c r="G133" s="12"/>
      <c r="H133" s="12"/>
      <c r="I133" s="13"/>
      <c r="J133" s="12"/>
      <c r="K133" s="14"/>
      <c r="L133" s="14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  <c r="AQ133" s="31"/>
      <c r="AR133" s="31"/>
      <c r="AS133" s="31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  <c r="BF133" s="31"/>
      <c r="BG133" s="31"/>
      <c r="BH133" s="31"/>
      <c r="BI133" s="31"/>
      <c r="BJ133" s="31"/>
      <c r="BK133" s="31"/>
      <c r="BL133" s="31"/>
      <c r="BM133" s="31"/>
      <c r="BN133" s="31"/>
      <c r="BO133" s="31"/>
      <c r="BP133" s="31"/>
      <c r="BQ133" s="31"/>
      <c r="BR133" s="31"/>
      <c r="BS133" s="31"/>
      <c r="BT133" s="31"/>
      <c r="BU133" s="31"/>
      <c r="BV133" s="31"/>
      <c r="BW133" s="31"/>
      <c r="BX133" s="31"/>
      <c r="BY133" s="31"/>
      <c r="BZ133" s="31"/>
      <c r="CA133" s="31"/>
      <c r="CB133" s="31"/>
      <c r="CC133" s="31"/>
      <c r="CD133" s="31"/>
      <c r="CE133" s="31"/>
      <c r="CF133" s="31"/>
      <c r="CG133" s="31"/>
      <c r="CH133" s="31"/>
      <c r="CI133" s="31"/>
      <c r="CJ133" s="31"/>
      <c r="CK133" s="31"/>
      <c r="CL133" s="31"/>
      <c r="CM133" s="31"/>
      <c r="CN133" s="31"/>
    </row>
    <row r="134" spans="1:92" s="34" customFormat="1">
      <c r="A134" s="8">
        <v>58</v>
      </c>
      <c r="B134" s="29">
        <v>885193111</v>
      </c>
      <c r="C134" s="9" t="s">
        <v>19</v>
      </c>
      <c r="D134" s="10" t="s">
        <v>257</v>
      </c>
      <c r="E134" s="9" t="s">
        <v>28</v>
      </c>
      <c r="F134" s="11">
        <v>2</v>
      </c>
      <c r="G134" s="12"/>
      <c r="H134" s="12"/>
      <c r="I134" s="13"/>
      <c r="J134" s="12"/>
      <c r="K134" s="14"/>
      <c r="L134" s="14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  <c r="BF134" s="31"/>
      <c r="BG134" s="31"/>
      <c r="BH134" s="31"/>
      <c r="BI134" s="31"/>
      <c r="BJ134" s="31"/>
      <c r="BK134" s="31"/>
      <c r="BL134" s="31"/>
      <c r="BM134" s="31"/>
      <c r="BN134" s="31"/>
      <c r="BO134" s="31"/>
      <c r="BP134" s="31"/>
      <c r="BQ134" s="31"/>
      <c r="BR134" s="31"/>
      <c r="BS134" s="31"/>
      <c r="BT134" s="31"/>
      <c r="BU134" s="31"/>
      <c r="BV134" s="31"/>
      <c r="BW134" s="31"/>
      <c r="BX134" s="31"/>
      <c r="BY134" s="31"/>
      <c r="BZ134" s="31"/>
      <c r="CA134" s="31"/>
      <c r="CB134" s="31"/>
      <c r="CC134" s="31"/>
      <c r="CD134" s="31"/>
      <c r="CE134" s="31"/>
      <c r="CF134" s="31"/>
      <c r="CG134" s="31"/>
      <c r="CH134" s="31"/>
      <c r="CI134" s="31"/>
      <c r="CJ134" s="31"/>
      <c r="CK134" s="31"/>
      <c r="CL134" s="31"/>
      <c r="CM134" s="31"/>
      <c r="CN134" s="31"/>
    </row>
    <row r="135" spans="1:92" s="34" customFormat="1">
      <c r="A135" s="8">
        <v>59</v>
      </c>
      <c r="B135" s="29" t="s">
        <v>67</v>
      </c>
      <c r="C135" s="9" t="s">
        <v>19</v>
      </c>
      <c r="D135" s="10" t="s">
        <v>68</v>
      </c>
      <c r="E135" s="9" t="s">
        <v>66</v>
      </c>
      <c r="F135" s="11">
        <v>4</v>
      </c>
      <c r="G135" s="12"/>
      <c r="H135" s="12"/>
      <c r="I135" s="13"/>
      <c r="J135" s="12"/>
      <c r="K135" s="14"/>
      <c r="L135" s="14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31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  <c r="BF135" s="31"/>
      <c r="BG135" s="31"/>
      <c r="BH135" s="31"/>
      <c r="BI135" s="31"/>
      <c r="BJ135" s="31"/>
      <c r="BK135" s="31"/>
      <c r="BL135" s="31"/>
      <c r="BM135" s="31"/>
      <c r="BN135" s="31"/>
      <c r="BO135" s="31"/>
      <c r="BP135" s="31"/>
      <c r="BQ135" s="31"/>
      <c r="BR135" s="31"/>
      <c r="BS135" s="31"/>
      <c r="BT135" s="31"/>
      <c r="BU135" s="31"/>
      <c r="BV135" s="31"/>
      <c r="BW135" s="31"/>
      <c r="BX135" s="31"/>
      <c r="BY135" s="31"/>
      <c r="BZ135" s="31"/>
      <c r="CA135" s="31"/>
      <c r="CB135" s="31"/>
      <c r="CC135" s="31"/>
      <c r="CD135" s="31"/>
      <c r="CE135" s="31"/>
      <c r="CF135" s="31"/>
      <c r="CG135" s="31"/>
      <c r="CH135" s="31"/>
      <c r="CI135" s="31"/>
      <c r="CJ135" s="31"/>
      <c r="CK135" s="31"/>
      <c r="CL135" s="31"/>
      <c r="CM135" s="31"/>
      <c r="CN135" s="31"/>
    </row>
    <row r="136" spans="1:92" s="34" customFormat="1">
      <c r="A136" s="8">
        <v>60</v>
      </c>
      <c r="B136" s="29" t="s">
        <v>84</v>
      </c>
      <c r="C136" s="9" t="s">
        <v>19</v>
      </c>
      <c r="D136" s="10" t="s">
        <v>85</v>
      </c>
      <c r="E136" s="9" t="s">
        <v>33</v>
      </c>
      <c r="F136" s="11">
        <v>1</v>
      </c>
      <c r="G136" s="12"/>
      <c r="H136" s="12"/>
      <c r="I136" s="13"/>
      <c r="J136" s="12"/>
      <c r="K136" s="14"/>
      <c r="L136" s="14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31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  <c r="BF136" s="31"/>
      <c r="BG136" s="31"/>
      <c r="BH136" s="31"/>
      <c r="BI136" s="31"/>
      <c r="BJ136" s="31"/>
      <c r="BK136" s="31"/>
      <c r="BL136" s="31"/>
      <c r="BM136" s="31"/>
      <c r="BN136" s="31"/>
      <c r="BO136" s="31"/>
      <c r="BP136" s="31"/>
      <c r="BQ136" s="31"/>
      <c r="BR136" s="31"/>
      <c r="BS136" s="31"/>
      <c r="BT136" s="31"/>
      <c r="BU136" s="31"/>
      <c r="BV136" s="31"/>
      <c r="BW136" s="31"/>
      <c r="BX136" s="31"/>
      <c r="BY136" s="31"/>
      <c r="BZ136" s="31"/>
      <c r="CA136" s="31"/>
      <c r="CB136" s="31"/>
      <c r="CC136" s="31"/>
      <c r="CD136" s="31"/>
      <c r="CE136" s="31"/>
      <c r="CF136" s="31"/>
      <c r="CG136" s="31"/>
      <c r="CH136" s="31"/>
      <c r="CI136" s="31"/>
      <c r="CJ136" s="31"/>
      <c r="CK136" s="31"/>
      <c r="CL136" s="31"/>
      <c r="CM136" s="31"/>
      <c r="CN136" s="31"/>
    </row>
    <row r="137" spans="1:92" s="34" customFormat="1" ht="25.5">
      <c r="A137" s="8">
        <v>61</v>
      </c>
      <c r="B137" s="29" t="s">
        <v>74</v>
      </c>
      <c r="C137" s="9" t="s">
        <v>19</v>
      </c>
      <c r="D137" s="10" t="s">
        <v>75</v>
      </c>
      <c r="E137" s="9" t="s">
        <v>28</v>
      </c>
      <c r="F137" s="11">
        <v>1</v>
      </c>
      <c r="G137" s="12"/>
      <c r="H137" s="12"/>
      <c r="I137" s="13"/>
      <c r="J137" s="12"/>
      <c r="K137" s="14"/>
      <c r="L137" s="14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  <c r="BF137" s="31"/>
      <c r="BG137" s="31"/>
      <c r="BH137" s="31"/>
      <c r="BI137" s="31"/>
      <c r="BJ137" s="31"/>
      <c r="BK137" s="31"/>
      <c r="BL137" s="31"/>
      <c r="BM137" s="31"/>
      <c r="BN137" s="31"/>
      <c r="BO137" s="31"/>
      <c r="BP137" s="31"/>
      <c r="BQ137" s="31"/>
      <c r="BR137" s="31"/>
      <c r="BS137" s="31"/>
      <c r="BT137" s="31"/>
      <c r="BU137" s="31"/>
      <c r="BV137" s="31"/>
      <c r="BW137" s="31"/>
      <c r="BX137" s="31"/>
      <c r="BY137" s="31"/>
      <c r="BZ137" s="31"/>
      <c r="CA137" s="31"/>
      <c r="CB137" s="31"/>
      <c r="CC137" s="31"/>
      <c r="CD137" s="31"/>
      <c r="CE137" s="31"/>
      <c r="CF137" s="31"/>
      <c r="CG137" s="31"/>
      <c r="CH137" s="31"/>
      <c r="CI137" s="31"/>
      <c r="CJ137" s="31"/>
      <c r="CK137" s="31"/>
      <c r="CL137" s="31"/>
      <c r="CM137" s="31"/>
      <c r="CN137" s="31"/>
    </row>
    <row r="138" spans="1:92">
      <c r="A138" s="15"/>
      <c r="B138" s="16"/>
      <c r="C138" s="16"/>
      <c r="D138" s="17"/>
      <c r="E138" s="16"/>
      <c r="F138" s="28" t="s">
        <v>11</v>
      </c>
      <c r="G138" s="25" t="s">
        <v>12</v>
      </c>
      <c r="H138" s="26"/>
      <c r="I138" s="27" t="s">
        <v>13</v>
      </c>
      <c r="J138" s="26"/>
      <c r="K138" s="6"/>
      <c r="L138" s="6"/>
    </row>
    <row r="139" spans="1:92">
      <c r="A139" s="2"/>
      <c r="B139" s="7"/>
      <c r="C139" s="2"/>
      <c r="D139" s="36"/>
      <c r="E139" s="2"/>
      <c r="F139" s="2"/>
      <c r="G139" s="2"/>
      <c r="H139" s="51"/>
      <c r="I139" s="52"/>
      <c r="J139" s="52"/>
      <c r="K139" s="5"/>
      <c r="L139" s="5"/>
    </row>
    <row r="140" spans="1:92" s="30" customFormat="1">
      <c r="A140" s="2"/>
      <c r="B140" s="7"/>
      <c r="C140" s="2"/>
      <c r="D140" s="36"/>
      <c r="E140" s="2"/>
      <c r="F140" s="2"/>
      <c r="G140" s="2"/>
      <c r="H140" s="3"/>
      <c r="I140" s="4"/>
      <c r="J140" s="4"/>
      <c r="K140" s="5"/>
      <c r="L140" s="5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  <c r="AQ140" s="31"/>
      <c r="AR140" s="31"/>
      <c r="AS140" s="31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  <c r="BF140" s="31"/>
      <c r="BG140" s="31"/>
      <c r="BH140" s="31"/>
      <c r="BI140" s="31"/>
      <c r="BJ140" s="31"/>
      <c r="BK140" s="31"/>
      <c r="BL140" s="31"/>
      <c r="BM140" s="31"/>
      <c r="BN140" s="31"/>
      <c r="BO140" s="31"/>
      <c r="BP140" s="31"/>
      <c r="BQ140" s="31"/>
      <c r="BR140" s="31"/>
      <c r="BS140" s="31"/>
      <c r="BT140" s="31"/>
      <c r="BU140" s="31"/>
      <c r="BV140" s="31"/>
      <c r="BW140" s="31"/>
      <c r="BX140" s="31"/>
      <c r="BY140" s="31"/>
      <c r="BZ140" s="31"/>
      <c r="CA140" s="31"/>
      <c r="CB140" s="31"/>
      <c r="CC140" s="31"/>
      <c r="CD140" s="31"/>
      <c r="CE140" s="31"/>
      <c r="CF140" s="31"/>
      <c r="CG140" s="31"/>
      <c r="CH140" s="31"/>
      <c r="CI140" s="31"/>
      <c r="CJ140" s="31"/>
      <c r="CK140" s="31"/>
      <c r="CL140" s="31"/>
      <c r="CM140" s="31"/>
      <c r="CN140" s="31"/>
    </row>
    <row r="141" spans="1:92" s="30" customFormat="1">
      <c r="A141" s="18" t="str">
        <f>CONCATENATE("Moduł ", SUM(COUNTIF(A$1:A140,"Lp."),1), " nie gorszy niż w katalogu ", "Sigma. Aldrich, Supelco, Fluka")</f>
        <v>Moduł 3 nie gorszy niż w katalogu Sigma. Aldrich, Supelco, Fluka</v>
      </c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50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  <c r="AQ141" s="31"/>
      <c r="AR141" s="31"/>
      <c r="AS141" s="31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  <c r="BF141" s="31"/>
      <c r="BG141" s="31"/>
      <c r="BH141" s="31"/>
      <c r="BI141" s="31"/>
      <c r="BJ141" s="31"/>
      <c r="BK141" s="31"/>
      <c r="BL141" s="31"/>
      <c r="BM141" s="31"/>
      <c r="BN141" s="31"/>
      <c r="BO141" s="31"/>
      <c r="BP141" s="31"/>
      <c r="BQ141" s="31"/>
      <c r="BR141" s="31"/>
      <c r="BS141" s="31"/>
      <c r="BT141" s="31"/>
      <c r="BU141" s="31"/>
      <c r="BV141" s="31"/>
      <c r="BW141" s="31"/>
      <c r="BX141" s="31"/>
      <c r="BY141" s="31"/>
      <c r="BZ141" s="31"/>
      <c r="CA141" s="31"/>
      <c r="CB141" s="31"/>
      <c r="CC141" s="31"/>
      <c r="CD141" s="31"/>
      <c r="CE141" s="31"/>
      <c r="CF141" s="31"/>
      <c r="CG141" s="31"/>
      <c r="CH141" s="31"/>
      <c r="CI141" s="31"/>
      <c r="CJ141" s="31"/>
      <c r="CK141" s="31"/>
      <c r="CL141" s="31"/>
      <c r="CM141" s="31"/>
      <c r="CN141" s="31"/>
    </row>
    <row r="142" spans="1:92" s="30" customFormat="1" ht="51" customHeight="1">
      <c r="A142" s="20" t="s">
        <v>0</v>
      </c>
      <c r="B142" s="21" t="s">
        <v>1</v>
      </c>
      <c r="C142" s="22" t="s">
        <v>2</v>
      </c>
      <c r="D142" s="22" t="s">
        <v>3</v>
      </c>
      <c r="E142" s="20" t="s">
        <v>4</v>
      </c>
      <c r="F142" s="22" t="s">
        <v>5</v>
      </c>
      <c r="G142" s="22" t="s">
        <v>6</v>
      </c>
      <c r="H142" s="22" t="s">
        <v>7</v>
      </c>
      <c r="I142" s="22" t="s">
        <v>8</v>
      </c>
      <c r="J142" s="22" t="s">
        <v>9</v>
      </c>
      <c r="K142" s="23" t="s">
        <v>10</v>
      </c>
      <c r="L142" s="23" t="s">
        <v>16</v>
      </c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31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  <c r="BF142" s="31"/>
      <c r="BG142" s="31"/>
      <c r="BH142" s="31"/>
      <c r="BI142" s="31"/>
      <c r="BJ142" s="31"/>
      <c r="BK142" s="31"/>
      <c r="BL142" s="31"/>
      <c r="BM142" s="31"/>
      <c r="BN142" s="31"/>
      <c r="BO142" s="31"/>
      <c r="BP142" s="31"/>
      <c r="BQ142" s="31"/>
      <c r="BR142" s="31"/>
      <c r="BS142" s="31"/>
      <c r="BT142" s="31"/>
      <c r="BU142" s="31"/>
      <c r="BV142" s="31"/>
      <c r="BW142" s="31"/>
      <c r="BX142" s="31"/>
      <c r="BY142" s="31"/>
      <c r="BZ142" s="31"/>
      <c r="CA142" s="31"/>
      <c r="CB142" s="31"/>
      <c r="CC142" s="31"/>
      <c r="CD142" s="31"/>
      <c r="CE142" s="31"/>
      <c r="CF142" s="31"/>
      <c r="CG142" s="31"/>
      <c r="CH142" s="31"/>
      <c r="CI142" s="31"/>
      <c r="CJ142" s="31"/>
      <c r="CK142" s="31"/>
      <c r="CL142" s="31"/>
      <c r="CM142" s="31"/>
      <c r="CN142" s="31"/>
    </row>
    <row r="143" spans="1:92" s="30" customFormat="1">
      <c r="A143" s="23">
        <v>1</v>
      </c>
      <c r="B143" s="23">
        <v>2</v>
      </c>
      <c r="C143" s="24">
        <v>3</v>
      </c>
      <c r="D143" s="23">
        <v>4</v>
      </c>
      <c r="E143" s="23">
        <v>5</v>
      </c>
      <c r="F143" s="23">
        <v>6</v>
      </c>
      <c r="G143" s="23">
        <v>7</v>
      </c>
      <c r="H143" s="23">
        <v>8</v>
      </c>
      <c r="I143" s="23">
        <v>9</v>
      </c>
      <c r="J143" s="24">
        <v>10</v>
      </c>
      <c r="K143" s="24">
        <v>11</v>
      </c>
      <c r="L143" s="24">
        <v>12</v>
      </c>
      <c r="AG143" s="31"/>
      <c r="AH143" s="31"/>
      <c r="AI143" s="31"/>
      <c r="AJ143" s="31"/>
      <c r="AK143" s="31"/>
      <c r="AL143" s="31"/>
      <c r="AM143" s="31"/>
      <c r="AN143" s="31"/>
      <c r="AO143" s="31"/>
      <c r="AP143" s="31"/>
      <c r="AQ143" s="31"/>
      <c r="AR143" s="31"/>
      <c r="AS143" s="31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  <c r="BF143" s="31"/>
      <c r="BG143" s="31"/>
      <c r="BH143" s="31"/>
      <c r="BI143" s="31"/>
      <c r="BJ143" s="31"/>
      <c r="BK143" s="31"/>
      <c r="BL143" s="31"/>
      <c r="BM143" s="31"/>
      <c r="BN143" s="31"/>
      <c r="BO143" s="31"/>
      <c r="BP143" s="31"/>
      <c r="BQ143" s="31"/>
      <c r="BR143" s="31"/>
      <c r="BS143" s="31"/>
      <c r="BT143" s="31"/>
      <c r="BU143" s="31"/>
      <c r="BV143" s="31"/>
      <c r="BW143" s="31"/>
      <c r="BX143" s="31"/>
      <c r="BY143" s="31"/>
      <c r="BZ143" s="31"/>
      <c r="CA143" s="31"/>
      <c r="CB143" s="31"/>
      <c r="CC143" s="31"/>
      <c r="CD143" s="31"/>
      <c r="CE143" s="31"/>
      <c r="CF143" s="31"/>
      <c r="CG143" s="31"/>
      <c r="CH143" s="31"/>
      <c r="CI143" s="31"/>
      <c r="CJ143" s="31"/>
      <c r="CK143" s="31"/>
      <c r="CL143" s="31"/>
      <c r="CM143" s="31"/>
      <c r="CN143" s="31"/>
    </row>
    <row r="144" spans="1:92" s="30" customFormat="1" ht="25.5">
      <c r="A144" s="8">
        <v>1</v>
      </c>
      <c r="B144" s="29">
        <v>47124</v>
      </c>
      <c r="C144" s="9" t="s">
        <v>19</v>
      </c>
      <c r="D144" s="10" t="s">
        <v>443</v>
      </c>
      <c r="E144" s="9" t="s">
        <v>190</v>
      </c>
      <c r="F144" s="11">
        <v>1</v>
      </c>
      <c r="G144" s="12"/>
      <c r="H144" s="12"/>
      <c r="I144" s="13"/>
      <c r="J144" s="12"/>
      <c r="K144" s="14"/>
      <c r="L144" s="14"/>
      <c r="AG144" s="31"/>
      <c r="AH144" s="31"/>
      <c r="AI144" s="31"/>
      <c r="AJ144" s="31"/>
      <c r="AK144" s="31"/>
      <c r="AL144" s="31"/>
      <c r="AM144" s="31"/>
      <c r="AN144" s="31"/>
      <c r="AO144" s="31"/>
      <c r="AP144" s="31"/>
      <c r="AQ144" s="31"/>
      <c r="AR144" s="31"/>
      <c r="AS144" s="31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  <c r="BF144" s="31"/>
      <c r="BG144" s="31"/>
      <c r="BH144" s="31"/>
      <c r="BI144" s="31"/>
      <c r="BJ144" s="31"/>
      <c r="BK144" s="31"/>
      <c r="BL144" s="31"/>
      <c r="BM144" s="31"/>
      <c r="BN144" s="31"/>
      <c r="BO144" s="31"/>
      <c r="BP144" s="31"/>
      <c r="BQ144" s="31"/>
      <c r="BR144" s="31"/>
      <c r="BS144" s="31"/>
      <c r="BT144" s="31"/>
      <c r="BU144" s="31"/>
      <c r="BV144" s="31"/>
      <c r="BW144" s="31"/>
      <c r="BX144" s="31"/>
      <c r="BY144" s="31"/>
      <c r="BZ144" s="31"/>
      <c r="CA144" s="31"/>
      <c r="CB144" s="31"/>
      <c r="CC144" s="31"/>
      <c r="CD144" s="31"/>
      <c r="CE144" s="31"/>
      <c r="CF144" s="31"/>
      <c r="CG144" s="31"/>
      <c r="CH144" s="31"/>
      <c r="CI144" s="31"/>
      <c r="CJ144" s="31"/>
      <c r="CK144" s="31"/>
      <c r="CL144" s="31"/>
      <c r="CM144" s="31"/>
      <c r="CN144" s="31"/>
    </row>
    <row r="145" spans="1:92" s="30" customFormat="1">
      <c r="A145" s="8">
        <v>2</v>
      </c>
      <c r="B145" s="29">
        <v>53407</v>
      </c>
      <c r="C145" s="9" t="s">
        <v>19</v>
      </c>
      <c r="D145" s="10" t="s">
        <v>241</v>
      </c>
      <c r="E145" s="9" t="s">
        <v>196</v>
      </c>
      <c r="F145" s="11">
        <v>1</v>
      </c>
      <c r="G145" s="12"/>
      <c r="H145" s="12"/>
      <c r="I145" s="13"/>
      <c r="J145" s="12"/>
      <c r="K145" s="14"/>
      <c r="L145" s="14"/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  <c r="AQ145" s="31"/>
      <c r="AR145" s="31"/>
      <c r="AS145" s="31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  <c r="BF145" s="31"/>
      <c r="BG145" s="31"/>
      <c r="BH145" s="31"/>
      <c r="BI145" s="31"/>
      <c r="BJ145" s="31"/>
      <c r="BK145" s="31"/>
      <c r="BL145" s="31"/>
      <c r="BM145" s="31"/>
      <c r="BN145" s="31"/>
      <c r="BO145" s="31"/>
      <c r="BP145" s="31"/>
      <c r="BQ145" s="31"/>
      <c r="BR145" s="31"/>
      <c r="BS145" s="31"/>
      <c r="BT145" s="31"/>
      <c r="BU145" s="31"/>
      <c r="BV145" s="31"/>
      <c r="BW145" s="31"/>
      <c r="BX145" s="31"/>
      <c r="BY145" s="31"/>
      <c r="BZ145" s="31"/>
      <c r="CA145" s="31"/>
      <c r="CB145" s="31"/>
      <c r="CC145" s="31"/>
      <c r="CD145" s="31"/>
      <c r="CE145" s="31"/>
      <c r="CF145" s="31"/>
      <c r="CG145" s="31"/>
      <c r="CH145" s="31"/>
      <c r="CI145" s="31"/>
      <c r="CJ145" s="31"/>
      <c r="CK145" s="31"/>
      <c r="CL145" s="31"/>
      <c r="CM145" s="31"/>
      <c r="CN145" s="31"/>
    </row>
    <row r="146" spans="1:92" s="30" customFormat="1" ht="51">
      <c r="A146" s="8">
        <v>3</v>
      </c>
      <c r="B146" s="29">
        <v>69484</v>
      </c>
      <c r="C146" s="9" t="s">
        <v>19</v>
      </c>
      <c r="D146" s="10" t="s">
        <v>438</v>
      </c>
      <c r="E146" s="9" t="s">
        <v>190</v>
      </c>
      <c r="F146" s="11">
        <v>1</v>
      </c>
      <c r="G146" s="12"/>
      <c r="H146" s="12"/>
      <c r="I146" s="13"/>
      <c r="J146" s="12"/>
      <c r="K146" s="14"/>
      <c r="L146" s="14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31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  <c r="BF146" s="31"/>
      <c r="BG146" s="31"/>
      <c r="BH146" s="31"/>
      <c r="BI146" s="31"/>
      <c r="BJ146" s="31"/>
      <c r="BK146" s="31"/>
      <c r="BL146" s="31"/>
      <c r="BM146" s="31"/>
      <c r="BN146" s="31"/>
      <c r="BO146" s="31"/>
      <c r="BP146" s="31"/>
      <c r="BQ146" s="31"/>
      <c r="BR146" s="31"/>
      <c r="BS146" s="31"/>
      <c r="BT146" s="31"/>
      <c r="BU146" s="31"/>
      <c r="BV146" s="31"/>
      <c r="BW146" s="31"/>
      <c r="BX146" s="31"/>
      <c r="BY146" s="31"/>
      <c r="BZ146" s="31"/>
      <c r="CA146" s="31"/>
      <c r="CB146" s="31"/>
      <c r="CC146" s="31"/>
      <c r="CD146" s="31"/>
      <c r="CE146" s="31"/>
      <c r="CF146" s="31"/>
      <c r="CG146" s="31"/>
      <c r="CH146" s="31"/>
      <c r="CI146" s="31"/>
      <c r="CJ146" s="31"/>
      <c r="CK146" s="31"/>
      <c r="CL146" s="31"/>
      <c r="CM146" s="31"/>
      <c r="CN146" s="31"/>
    </row>
    <row r="147" spans="1:92" s="30" customFormat="1" ht="25.5">
      <c r="A147" s="8">
        <v>4</v>
      </c>
      <c r="B147" s="29">
        <v>72609</v>
      </c>
      <c r="C147" s="9" t="s">
        <v>19</v>
      </c>
      <c r="D147" s="10" t="s">
        <v>445</v>
      </c>
      <c r="E147" s="9" t="s">
        <v>196</v>
      </c>
      <c r="F147" s="11">
        <v>1</v>
      </c>
      <c r="G147" s="12"/>
      <c r="H147" s="12"/>
      <c r="I147" s="13"/>
      <c r="J147" s="12"/>
      <c r="K147" s="14"/>
      <c r="L147" s="14"/>
      <c r="AG147" s="31"/>
      <c r="AH147" s="31"/>
      <c r="AI147" s="31"/>
      <c r="AJ147" s="31"/>
      <c r="AK147" s="31"/>
      <c r="AL147" s="31"/>
      <c r="AM147" s="31"/>
      <c r="AN147" s="31"/>
      <c r="AO147" s="31"/>
      <c r="AP147" s="31"/>
      <c r="AQ147" s="31"/>
      <c r="AR147" s="31"/>
      <c r="AS147" s="31"/>
      <c r="AT147" s="31"/>
      <c r="AU147" s="31"/>
      <c r="AV147" s="31"/>
      <c r="AW147" s="31"/>
      <c r="AX147" s="31"/>
      <c r="AY147" s="31"/>
      <c r="AZ147" s="31"/>
      <c r="BA147" s="31"/>
      <c r="BB147" s="31"/>
      <c r="BC147" s="31"/>
      <c r="BD147" s="31"/>
      <c r="BE147" s="31"/>
      <c r="BF147" s="31"/>
      <c r="BG147" s="31"/>
      <c r="BH147" s="31"/>
      <c r="BI147" s="31"/>
      <c r="BJ147" s="31"/>
      <c r="BK147" s="31"/>
      <c r="BL147" s="31"/>
      <c r="BM147" s="31"/>
      <c r="BN147" s="31"/>
      <c r="BO147" s="31"/>
      <c r="BP147" s="31"/>
      <c r="BQ147" s="31"/>
      <c r="BR147" s="31"/>
      <c r="BS147" s="31"/>
      <c r="BT147" s="31"/>
      <c r="BU147" s="31"/>
      <c r="BV147" s="31"/>
      <c r="BW147" s="31"/>
      <c r="BX147" s="31"/>
      <c r="BY147" s="31"/>
      <c r="BZ147" s="31"/>
      <c r="CA147" s="31"/>
      <c r="CB147" s="31"/>
      <c r="CC147" s="31"/>
      <c r="CD147" s="31"/>
      <c r="CE147" s="31"/>
      <c r="CF147" s="31"/>
      <c r="CG147" s="31"/>
      <c r="CH147" s="31"/>
      <c r="CI147" s="31"/>
      <c r="CJ147" s="31"/>
      <c r="CK147" s="31"/>
      <c r="CL147" s="31"/>
      <c r="CM147" s="31"/>
      <c r="CN147" s="31"/>
    </row>
    <row r="148" spans="1:92" ht="25.5">
      <c r="A148" s="8">
        <v>5</v>
      </c>
      <c r="B148" s="29">
        <v>75614</v>
      </c>
      <c r="C148" s="9" t="s">
        <v>19</v>
      </c>
      <c r="D148" s="10" t="s">
        <v>199</v>
      </c>
      <c r="E148" s="9" t="s">
        <v>200</v>
      </c>
      <c r="F148" s="11">
        <v>1</v>
      </c>
      <c r="G148" s="12"/>
      <c r="H148" s="12"/>
      <c r="I148" s="13"/>
      <c r="J148" s="12"/>
      <c r="K148" s="14"/>
      <c r="L148" s="14"/>
    </row>
    <row r="149" spans="1:92">
      <c r="A149" s="8">
        <v>6</v>
      </c>
      <c r="B149" s="29">
        <v>79560</v>
      </c>
      <c r="C149" s="9" t="s">
        <v>19</v>
      </c>
      <c r="D149" s="10" t="s">
        <v>114</v>
      </c>
      <c r="E149" s="9" t="s">
        <v>36</v>
      </c>
      <c r="F149" s="11">
        <v>1</v>
      </c>
      <c r="G149" s="12"/>
      <c r="H149" s="12"/>
      <c r="I149" s="13"/>
      <c r="J149" s="12"/>
      <c r="K149" s="14"/>
      <c r="L149" s="14"/>
    </row>
    <row r="150" spans="1:92" ht="25.5">
      <c r="A150" s="8">
        <v>7</v>
      </c>
      <c r="B150" s="29">
        <v>84097</v>
      </c>
      <c r="C150" s="9" t="s">
        <v>19</v>
      </c>
      <c r="D150" s="10" t="s">
        <v>208</v>
      </c>
      <c r="E150" s="9" t="s">
        <v>48</v>
      </c>
      <c r="F150" s="11">
        <v>1</v>
      </c>
      <c r="G150" s="12"/>
      <c r="H150" s="12"/>
      <c r="I150" s="13"/>
      <c r="J150" s="12"/>
      <c r="K150" s="14"/>
      <c r="L150" s="14"/>
    </row>
    <row r="151" spans="1:92" ht="25.5">
      <c r="A151" s="8">
        <v>8</v>
      </c>
      <c r="B151" s="29">
        <v>90606</v>
      </c>
      <c r="C151" s="9" t="s">
        <v>19</v>
      </c>
      <c r="D151" s="10" t="s">
        <v>201</v>
      </c>
      <c r="E151" s="9" t="s">
        <v>196</v>
      </c>
      <c r="F151" s="11">
        <v>1</v>
      </c>
      <c r="G151" s="12"/>
      <c r="H151" s="12"/>
      <c r="I151" s="13"/>
      <c r="J151" s="12"/>
      <c r="K151" s="14"/>
      <c r="L151" s="14"/>
    </row>
    <row r="152" spans="1:92">
      <c r="A152" s="8">
        <v>9</v>
      </c>
      <c r="B152" s="29">
        <v>103624</v>
      </c>
      <c r="C152" s="9" t="s">
        <v>19</v>
      </c>
      <c r="D152" s="10" t="s">
        <v>440</v>
      </c>
      <c r="E152" s="9" t="s">
        <v>41</v>
      </c>
      <c r="F152" s="11">
        <v>1</v>
      </c>
      <c r="G152" s="12"/>
      <c r="H152" s="12"/>
      <c r="I152" s="13"/>
      <c r="J152" s="12"/>
      <c r="K152" s="14"/>
      <c r="L152" s="14"/>
    </row>
    <row r="153" spans="1:92" ht="25.5">
      <c r="A153" s="8">
        <v>10</v>
      </c>
      <c r="B153" s="29">
        <v>1042270</v>
      </c>
      <c r="C153" s="9" t="s">
        <v>19</v>
      </c>
      <c r="D153" s="10" t="s">
        <v>449</v>
      </c>
      <c r="E153" s="9" t="s">
        <v>207</v>
      </c>
      <c r="F153" s="11">
        <v>1</v>
      </c>
      <c r="G153" s="12"/>
      <c r="H153" s="12"/>
      <c r="I153" s="13"/>
      <c r="J153" s="12"/>
      <c r="K153" s="14"/>
      <c r="L153" s="14"/>
    </row>
    <row r="154" spans="1:92" ht="25.5">
      <c r="A154" s="8">
        <v>11</v>
      </c>
      <c r="B154" s="29">
        <v>1617500</v>
      </c>
      <c r="C154" s="9" t="s">
        <v>19</v>
      </c>
      <c r="D154" s="10" t="s">
        <v>202</v>
      </c>
      <c r="E154" s="9" t="s">
        <v>203</v>
      </c>
      <c r="F154" s="11">
        <v>1</v>
      </c>
      <c r="G154" s="12"/>
      <c r="H154" s="12"/>
      <c r="I154" s="13"/>
      <c r="J154" s="12"/>
      <c r="K154" s="14"/>
      <c r="L154" s="14"/>
    </row>
    <row r="155" spans="1:92">
      <c r="A155" s="8">
        <v>12</v>
      </c>
      <c r="B155" s="29">
        <v>1004680100</v>
      </c>
      <c r="C155" s="9" t="s">
        <v>19</v>
      </c>
      <c r="D155" s="10" t="s">
        <v>227</v>
      </c>
      <c r="E155" s="9" t="s">
        <v>36</v>
      </c>
      <c r="F155" s="11">
        <v>1</v>
      </c>
      <c r="G155" s="12"/>
      <c r="H155" s="12"/>
      <c r="I155" s="13"/>
      <c r="J155" s="12"/>
      <c r="K155" s="14"/>
      <c r="L155" s="14"/>
    </row>
    <row r="156" spans="1:92">
      <c r="A156" s="8">
        <v>13</v>
      </c>
      <c r="B156" s="29">
        <v>1010471000</v>
      </c>
      <c r="C156" s="9" t="s">
        <v>19</v>
      </c>
      <c r="D156" s="10" t="s">
        <v>242</v>
      </c>
      <c r="E156" s="9" t="s">
        <v>51</v>
      </c>
      <c r="F156" s="11">
        <v>1</v>
      </c>
      <c r="G156" s="12"/>
      <c r="H156" s="12"/>
      <c r="I156" s="13"/>
      <c r="J156" s="12"/>
      <c r="K156" s="14"/>
      <c r="L156" s="14"/>
    </row>
    <row r="157" spans="1:92">
      <c r="A157" s="8">
        <v>14</v>
      </c>
      <c r="B157" s="29">
        <v>1058660100</v>
      </c>
      <c r="C157" s="9" t="s">
        <v>19</v>
      </c>
      <c r="D157" s="10" t="s">
        <v>230</v>
      </c>
      <c r="E157" s="9" t="s">
        <v>36</v>
      </c>
      <c r="F157" s="11">
        <v>1</v>
      </c>
      <c r="G157" s="12"/>
      <c r="H157" s="12"/>
      <c r="I157" s="13"/>
      <c r="J157" s="12"/>
      <c r="K157" s="14"/>
      <c r="L157" s="14"/>
    </row>
    <row r="158" spans="1:92">
      <c r="A158" s="8">
        <v>15</v>
      </c>
      <c r="B158" s="29">
        <v>8222570100</v>
      </c>
      <c r="C158" s="9" t="s">
        <v>19</v>
      </c>
      <c r="D158" s="10" t="s">
        <v>237</v>
      </c>
      <c r="E158" s="9" t="s">
        <v>36</v>
      </c>
      <c r="F158" s="11">
        <v>1</v>
      </c>
      <c r="G158" s="12"/>
      <c r="H158" s="12"/>
      <c r="I158" s="13"/>
      <c r="J158" s="12"/>
      <c r="K158" s="14"/>
      <c r="L158" s="14"/>
    </row>
    <row r="159" spans="1:92">
      <c r="A159" s="8">
        <v>16</v>
      </c>
      <c r="B159" s="29" t="s">
        <v>211</v>
      </c>
      <c r="C159" s="9" t="s">
        <v>19</v>
      </c>
      <c r="D159" s="10" t="s">
        <v>212</v>
      </c>
      <c r="E159" s="9" t="s">
        <v>41</v>
      </c>
      <c r="F159" s="11">
        <v>1</v>
      </c>
      <c r="G159" s="12"/>
      <c r="H159" s="12"/>
      <c r="I159" s="13"/>
      <c r="J159" s="12"/>
      <c r="K159" s="14"/>
      <c r="L159" s="14"/>
    </row>
    <row r="160" spans="1:92" s="34" customFormat="1">
      <c r="A160" s="8">
        <v>17</v>
      </c>
      <c r="B160" s="29" t="s">
        <v>238</v>
      </c>
      <c r="C160" s="9" t="s">
        <v>19</v>
      </c>
      <c r="D160" s="10" t="s">
        <v>239</v>
      </c>
      <c r="E160" s="9" t="s">
        <v>134</v>
      </c>
      <c r="F160" s="11">
        <v>1</v>
      </c>
      <c r="G160" s="12"/>
      <c r="H160" s="12"/>
      <c r="I160" s="13"/>
      <c r="J160" s="12"/>
      <c r="K160" s="14"/>
      <c r="L160" s="14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  <c r="AQ160" s="31"/>
      <c r="AR160" s="31"/>
      <c r="AS160" s="31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  <c r="BF160" s="31"/>
      <c r="BG160" s="31"/>
      <c r="BH160" s="31"/>
      <c r="BI160" s="31"/>
      <c r="BJ160" s="31"/>
      <c r="BK160" s="31"/>
      <c r="BL160" s="31"/>
      <c r="BM160" s="31"/>
      <c r="BN160" s="31"/>
      <c r="BO160" s="31"/>
      <c r="BP160" s="31"/>
      <c r="BQ160" s="31"/>
      <c r="BR160" s="31"/>
      <c r="BS160" s="31"/>
      <c r="BT160" s="31"/>
      <c r="BU160" s="31"/>
      <c r="BV160" s="31"/>
      <c r="BW160" s="31"/>
      <c r="BX160" s="31"/>
      <c r="BY160" s="31"/>
      <c r="BZ160" s="31"/>
      <c r="CA160" s="31"/>
      <c r="CB160" s="31"/>
      <c r="CC160" s="31"/>
      <c r="CD160" s="31"/>
      <c r="CE160" s="31"/>
      <c r="CF160" s="31"/>
      <c r="CG160" s="31"/>
      <c r="CH160" s="31"/>
      <c r="CI160" s="31"/>
      <c r="CJ160" s="31"/>
      <c r="CK160" s="31"/>
      <c r="CL160" s="31"/>
      <c r="CM160" s="31"/>
      <c r="CN160" s="31"/>
    </row>
    <row r="161" spans="1:92" s="34" customFormat="1">
      <c r="A161" s="8">
        <v>18</v>
      </c>
      <c r="B161" s="29" t="s">
        <v>108</v>
      </c>
      <c r="C161" s="9" t="s">
        <v>19</v>
      </c>
      <c r="D161" s="10" t="s">
        <v>109</v>
      </c>
      <c r="E161" s="9" t="s">
        <v>48</v>
      </c>
      <c r="F161" s="11">
        <v>1</v>
      </c>
      <c r="G161" s="12"/>
      <c r="H161" s="12"/>
      <c r="I161" s="13"/>
      <c r="J161" s="12"/>
      <c r="K161" s="14"/>
      <c r="L161" s="14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  <c r="AQ161" s="31"/>
      <c r="AR161" s="31"/>
      <c r="AS161" s="31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  <c r="BF161" s="31"/>
      <c r="BG161" s="31"/>
      <c r="BH161" s="31"/>
      <c r="BI161" s="31"/>
      <c r="BJ161" s="31"/>
      <c r="BK161" s="31"/>
      <c r="BL161" s="31"/>
      <c r="BM161" s="31"/>
      <c r="BN161" s="31"/>
      <c r="BO161" s="31"/>
      <c r="BP161" s="31"/>
      <c r="BQ161" s="31"/>
      <c r="BR161" s="31"/>
      <c r="BS161" s="31"/>
      <c r="BT161" s="31"/>
      <c r="BU161" s="31"/>
      <c r="BV161" s="31"/>
      <c r="BW161" s="31"/>
      <c r="BX161" s="31"/>
      <c r="BY161" s="31"/>
      <c r="BZ161" s="31"/>
      <c r="CA161" s="31"/>
      <c r="CB161" s="31"/>
      <c r="CC161" s="31"/>
      <c r="CD161" s="31"/>
      <c r="CE161" s="31"/>
      <c r="CF161" s="31"/>
      <c r="CG161" s="31"/>
      <c r="CH161" s="31"/>
      <c r="CI161" s="31"/>
      <c r="CJ161" s="31"/>
      <c r="CK161" s="31"/>
      <c r="CL161" s="31"/>
      <c r="CM161" s="31"/>
      <c r="CN161" s="31"/>
    </row>
    <row r="162" spans="1:92" s="34" customFormat="1">
      <c r="A162" s="8">
        <v>19</v>
      </c>
      <c r="B162" s="29" t="s">
        <v>110</v>
      </c>
      <c r="C162" s="9" t="s">
        <v>19</v>
      </c>
      <c r="D162" s="10" t="s">
        <v>111</v>
      </c>
      <c r="E162" s="9" t="s">
        <v>28</v>
      </c>
      <c r="F162" s="11">
        <v>1</v>
      </c>
      <c r="G162" s="12"/>
      <c r="H162" s="12"/>
      <c r="I162" s="13"/>
      <c r="J162" s="12"/>
      <c r="K162" s="14"/>
      <c r="L162" s="14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  <c r="AQ162" s="31"/>
      <c r="AR162" s="31"/>
      <c r="AS162" s="31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  <c r="BF162" s="31"/>
      <c r="BG162" s="31"/>
      <c r="BH162" s="31"/>
      <c r="BI162" s="31"/>
      <c r="BJ162" s="31"/>
      <c r="BK162" s="31"/>
      <c r="BL162" s="31"/>
      <c r="BM162" s="31"/>
      <c r="BN162" s="31"/>
      <c r="BO162" s="31"/>
      <c r="BP162" s="31"/>
      <c r="BQ162" s="31"/>
      <c r="BR162" s="31"/>
      <c r="BS162" s="31"/>
      <c r="BT162" s="31"/>
      <c r="BU162" s="31"/>
      <c r="BV162" s="31"/>
      <c r="BW162" s="31"/>
      <c r="BX162" s="31"/>
      <c r="BY162" s="31"/>
      <c r="BZ162" s="31"/>
      <c r="CA162" s="31"/>
      <c r="CB162" s="31"/>
      <c r="CC162" s="31"/>
      <c r="CD162" s="31"/>
      <c r="CE162" s="31"/>
      <c r="CF162" s="31"/>
      <c r="CG162" s="31"/>
      <c r="CH162" s="31"/>
      <c r="CI162" s="31"/>
      <c r="CJ162" s="31"/>
      <c r="CK162" s="31"/>
      <c r="CL162" s="31"/>
      <c r="CM162" s="31"/>
      <c r="CN162" s="31"/>
    </row>
    <row r="163" spans="1:92" s="34" customFormat="1">
      <c r="A163" s="8">
        <v>20</v>
      </c>
      <c r="B163" s="29" t="s">
        <v>221</v>
      </c>
      <c r="C163" s="9" t="s">
        <v>19</v>
      </c>
      <c r="D163" s="10" t="s">
        <v>222</v>
      </c>
      <c r="E163" s="9" t="s">
        <v>41</v>
      </c>
      <c r="F163" s="11">
        <v>1</v>
      </c>
      <c r="G163" s="12"/>
      <c r="H163" s="12"/>
      <c r="I163" s="13"/>
      <c r="J163" s="12"/>
      <c r="K163" s="14"/>
      <c r="L163" s="14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1"/>
      <c r="AH163" s="31"/>
      <c r="AI163" s="31"/>
      <c r="AJ163" s="31"/>
      <c r="AK163" s="31"/>
      <c r="AL163" s="31"/>
      <c r="AM163" s="31"/>
      <c r="AN163" s="31"/>
      <c r="AO163" s="31"/>
      <c r="AP163" s="31"/>
      <c r="AQ163" s="31"/>
      <c r="AR163" s="31"/>
      <c r="AS163" s="31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  <c r="BF163" s="31"/>
      <c r="BG163" s="31"/>
      <c r="BH163" s="31"/>
      <c r="BI163" s="31"/>
      <c r="BJ163" s="31"/>
      <c r="BK163" s="31"/>
      <c r="BL163" s="31"/>
      <c r="BM163" s="31"/>
      <c r="BN163" s="31"/>
      <c r="BO163" s="31"/>
      <c r="BP163" s="31"/>
      <c r="BQ163" s="31"/>
      <c r="BR163" s="31"/>
      <c r="BS163" s="31"/>
      <c r="BT163" s="31"/>
      <c r="BU163" s="31"/>
      <c r="BV163" s="31"/>
      <c r="BW163" s="31"/>
      <c r="BX163" s="31"/>
      <c r="BY163" s="31"/>
      <c r="BZ163" s="31"/>
      <c r="CA163" s="31"/>
      <c r="CB163" s="31"/>
      <c r="CC163" s="31"/>
      <c r="CD163" s="31"/>
      <c r="CE163" s="31"/>
      <c r="CF163" s="31"/>
      <c r="CG163" s="31"/>
      <c r="CH163" s="31"/>
      <c r="CI163" s="31"/>
      <c r="CJ163" s="31"/>
      <c r="CK163" s="31"/>
      <c r="CL163" s="31"/>
      <c r="CM163" s="31"/>
      <c r="CN163" s="31"/>
    </row>
    <row r="164" spans="1:92" s="34" customFormat="1">
      <c r="A164" s="8">
        <v>21</v>
      </c>
      <c r="B164" s="29" t="s">
        <v>225</v>
      </c>
      <c r="C164" s="9" t="s">
        <v>19</v>
      </c>
      <c r="D164" s="10" t="s">
        <v>226</v>
      </c>
      <c r="E164" s="9" t="s">
        <v>36</v>
      </c>
      <c r="F164" s="11">
        <v>1</v>
      </c>
      <c r="G164" s="12"/>
      <c r="H164" s="12"/>
      <c r="I164" s="13"/>
      <c r="J164" s="12"/>
      <c r="K164" s="14"/>
      <c r="L164" s="14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  <c r="AR164" s="31"/>
      <c r="AS164" s="31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  <c r="BF164" s="31"/>
      <c r="BG164" s="31"/>
      <c r="BH164" s="31"/>
      <c r="BI164" s="31"/>
      <c r="BJ164" s="31"/>
      <c r="BK164" s="31"/>
      <c r="BL164" s="31"/>
      <c r="BM164" s="31"/>
      <c r="BN164" s="31"/>
      <c r="BO164" s="31"/>
      <c r="BP164" s="31"/>
      <c r="BQ164" s="31"/>
      <c r="BR164" s="31"/>
      <c r="BS164" s="31"/>
      <c r="BT164" s="31"/>
      <c r="BU164" s="31"/>
      <c r="BV164" s="31"/>
      <c r="BW164" s="31"/>
      <c r="BX164" s="31"/>
      <c r="BY164" s="31"/>
      <c r="BZ164" s="31"/>
      <c r="CA164" s="31"/>
      <c r="CB164" s="31"/>
      <c r="CC164" s="31"/>
      <c r="CD164" s="31"/>
      <c r="CE164" s="31"/>
      <c r="CF164" s="31"/>
      <c r="CG164" s="31"/>
      <c r="CH164" s="31"/>
      <c r="CI164" s="31"/>
      <c r="CJ164" s="31"/>
      <c r="CK164" s="31"/>
      <c r="CL164" s="31"/>
      <c r="CM164" s="31"/>
      <c r="CN164" s="31"/>
    </row>
    <row r="165" spans="1:92" s="34" customFormat="1">
      <c r="A165" s="8">
        <v>22</v>
      </c>
      <c r="B165" s="29" t="s">
        <v>206</v>
      </c>
      <c r="C165" s="9" t="s">
        <v>19</v>
      </c>
      <c r="D165" s="10" t="s">
        <v>448</v>
      </c>
      <c r="E165" s="9" t="s">
        <v>113</v>
      </c>
      <c r="F165" s="11">
        <v>1</v>
      </c>
      <c r="G165" s="12"/>
      <c r="H165" s="12"/>
      <c r="I165" s="13"/>
      <c r="J165" s="12"/>
      <c r="K165" s="14"/>
      <c r="L165" s="14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1"/>
      <c r="AR165" s="31"/>
      <c r="AS165" s="31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  <c r="BF165" s="31"/>
      <c r="BG165" s="31"/>
      <c r="BH165" s="31"/>
      <c r="BI165" s="31"/>
      <c r="BJ165" s="31"/>
      <c r="BK165" s="31"/>
      <c r="BL165" s="31"/>
      <c r="BM165" s="31"/>
      <c r="BN165" s="31"/>
      <c r="BO165" s="31"/>
      <c r="BP165" s="31"/>
      <c r="BQ165" s="31"/>
      <c r="BR165" s="31"/>
      <c r="BS165" s="31"/>
      <c r="BT165" s="31"/>
      <c r="BU165" s="31"/>
      <c r="BV165" s="31"/>
      <c r="BW165" s="31"/>
      <c r="BX165" s="31"/>
      <c r="BY165" s="31"/>
      <c r="BZ165" s="31"/>
      <c r="CA165" s="31"/>
      <c r="CB165" s="31"/>
      <c r="CC165" s="31"/>
      <c r="CD165" s="31"/>
      <c r="CE165" s="31"/>
      <c r="CF165" s="31"/>
      <c r="CG165" s="31"/>
      <c r="CH165" s="31"/>
      <c r="CI165" s="31"/>
      <c r="CJ165" s="31"/>
      <c r="CK165" s="31"/>
      <c r="CL165" s="31"/>
      <c r="CM165" s="31"/>
      <c r="CN165" s="31"/>
    </row>
    <row r="166" spans="1:92" s="34" customFormat="1" ht="25.5">
      <c r="A166" s="8">
        <v>23</v>
      </c>
      <c r="B166" s="29" t="s">
        <v>205</v>
      </c>
      <c r="C166" s="9" t="s">
        <v>19</v>
      </c>
      <c r="D166" s="10" t="s">
        <v>447</v>
      </c>
      <c r="E166" s="9" t="s">
        <v>113</v>
      </c>
      <c r="F166" s="11">
        <v>1</v>
      </c>
      <c r="G166" s="12"/>
      <c r="H166" s="12"/>
      <c r="I166" s="13"/>
      <c r="J166" s="12"/>
      <c r="K166" s="14"/>
      <c r="L166" s="14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  <c r="BF166" s="31"/>
      <c r="BG166" s="31"/>
      <c r="BH166" s="31"/>
      <c r="BI166" s="31"/>
      <c r="BJ166" s="31"/>
      <c r="BK166" s="31"/>
      <c r="BL166" s="31"/>
      <c r="BM166" s="31"/>
      <c r="BN166" s="31"/>
      <c r="BO166" s="31"/>
      <c r="BP166" s="31"/>
      <c r="BQ166" s="31"/>
      <c r="BR166" s="31"/>
      <c r="BS166" s="31"/>
      <c r="BT166" s="31"/>
      <c r="BU166" s="31"/>
      <c r="BV166" s="31"/>
      <c r="BW166" s="31"/>
      <c r="BX166" s="31"/>
      <c r="BY166" s="31"/>
      <c r="BZ166" s="31"/>
      <c r="CA166" s="31"/>
      <c r="CB166" s="31"/>
      <c r="CC166" s="31"/>
      <c r="CD166" s="31"/>
      <c r="CE166" s="31"/>
      <c r="CF166" s="31"/>
      <c r="CG166" s="31"/>
      <c r="CH166" s="31"/>
      <c r="CI166" s="31"/>
      <c r="CJ166" s="31"/>
      <c r="CK166" s="31"/>
      <c r="CL166" s="31"/>
      <c r="CM166" s="31"/>
      <c r="CN166" s="31"/>
    </row>
    <row r="167" spans="1:92" s="34" customFormat="1">
      <c r="A167" s="8">
        <v>24</v>
      </c>
      <c r="B167" s="29" t="s">
        <v>215</v>
      </c>
      <c r="C167" s="9" t="s">
        <v>19</v>
      </c>
      <c r="D167" s="10" t="s">
        <v>216</v>
      </c>
      <c r="E167" s="9" t="s">
        <v>48</v>
      </c>
      <c r="F167" s="11">
        <v>1</v>
      </c>
      <c r="G167" s="12"/>
      <c r="H167" s="12"/>
      <c r="I167" s="13"/>
      <c r="J167" s="12"/>
      <c r="K167" s="14"/>
      <c r="L167" s="14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1"/>
      <c r="AH167" s="31"/>
      <c r="AI167" s="31"/>
      <c r="AJ167" s="31"/>
      <c r="AK167" s="31"/>
      <c r="AL167" s="31"/>
      <c r="AM167" s="31"/>
      <c r="AN167" s="31"/>
      <c r="AO167" s="31"/>
      <c r="AP167" s="31"/>
      <c r="AQ167" s="31"/>
      <c r="AR167" s="31"/>
      <c r="AS167" s="31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31"/>
      <c r="BF167" s="31"/>
      <c r="BG167" s="31"/>
      <c r="BH167" s="31"/>
      <c r="BI167" s="31"/>
      <c r="BJ167" s="31"/>
      <c r="BK167" s="31"/>
      <c r="BL167" s="31"/>
      <c r="BM167" s="31"/>
      <c r="BN167" s="31"/>
      <c r="BO167" s="31"/>
      <c r="BP167" s="31"/>
      <c r="BQ167" s="31"/>
      <c r="BR167" s="31"/>
      <c r="BS167" s="31"/>
      <c r="BT167" s="31"/>
      <c r="BU167" s="31"/>
      <c r="BV167" s="31"/>
      <c r="BW167" s="31"/>
      <c r="BX167" s="31"/>
      <c r="BY167" s="31"/>
      <c r="BZ167" s="31"/>
      <c r="CA167" s="31"/>
      <c r="CB167" s="31"/>
      <c r="CC167" s="31"/>
      <c r="CD167" s="31"/>
      <c r="CE167" s="31"/>
      <c r="CF167" s="31"/>
      <c r="CG167" s="31"/>
      <c r="CH167" s="31"/>
      <c r="CI167" s="31"/>
      <c r="CJ167" s="31"/>
      <c r="CK167" s="31"/>
      <c r="CL167" s="31"/>
      <c r="CM167" s="31"/>
      <c r="CN167" s="31"/>
    </row>
    <row r="168" spans="1:92" s="34" customFormat="1">
      <c r="A168" s="8">
        <v>25</v>
      </c>
      <c r="B168" s="29" t="s">
        <v>235</v>
      </c>
      <c r="C168" s="9" t="s">
        <v>19</v>
      </c>
      <c r="D168" s="10" t="s">
        <v>236</v>
      </c>
      <c r="E168" s="9" t="s">
        <v>48</v>
      </c>
      <c r="F168" s="11">
        <v>1</v>
      </c>
      <c r="G168" s="12"/>
      <c r="H168" s="12"/>
      <c r="I168" s="13"/>
      <c r="J168" s="12"/>
      <c r="K168" s="14"/>
      <c r="L168" s="14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1"/>
      <c r="AH168" s="31"/>
      <c r="AI168" s="31"/>
      <c r="AJ168" s="31"/>
      <c r="AK168" s="31"/>
      <c r="AL168" s="31"/>
      <c r="AM168" s="31"/>
      <c r="AN168" s="31"/>
      <c r="AO168" s="31"/>
      <c r="AP168" s="31"/>
      <c r="AQ168" s="31"/>
      <c r="AR168" s="31"/>
      <c r="AS168" s="31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  <c r="BF168" s="31"/>
      <c r="BG168" s="31"/>
      <c r="BH168" s="31"/>
      <c r="BI168" s="31"/>
      <c r="BJ168" s="31"/>
      <c r="BK168" s="31"/>
      <c r="BL168" s="31"/>
      <c r="BM168" s="31"/>
      <c r="BN168" s="31"/>
      <c r="BO168" s="31"/>
      <c r="BP168" s="31"/>
      <c r="BQ168" s="31"/>
      <c r="BR168" s="31"/>
      <c r="BS168" s="31"/>
      <c r="BT168" s="31"/>
      <c r="BU168" s="31"/>
      <c r="BV168" s="31"/>
      <c r="BW168" s="31"/>
      <c r="BX168" s="31"/>
      <c r="BY168" s="31"/>
      <c r="BZ168" s="31"/>
      <c r="CA168" s="31"/>
      <c r="CB168" s="31"/>
      <c r="CC168" s="31"/>
      <c r="CD168" s="31"/>
      <c r="CE168" s="31"/>
      <c r="CF168" s="31"/>
      <c r="CG168" s="31"/>
      <c r="CH168" s="31"/>
      <c r="CI168" s="31"/>
      <c r="CJ168" s="31"/>
      <c r="CK168" s="31"/>
      <c r="CL168" s="31"/>
      <c r="CM168" s="31"/>
      <c r="CN168" s="31"/>
    </row>
    <row r="169" spans="1:92" s="34" customFormat="1" ht="38.25">
      <c r="A169" s="8">
        <v>26</v>
      </c>
      <c r="B169" s="62" t="s">
        <v>112</v>
      </c>
      <c r="C169" s="9" t="s">
        <v>19</v>
      </c>
      <c r="D169" s="71" t="s">
        <v>562</v>
      </c>
      <c r="E169" s="9" t="s">
        <v>113</v>
      </c>
      <c r="F169" s="11">
        <v>1</v>
      </c>
      <c r="G169" s="12"/>
      <c r="H169" s="12"/>
      <c r="I169" s="13"/>
      <c r="J169" s="12"/>
      <c r="K169" s="14"/>
      <c r="L169" s="14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1"/>
      <c r="AH169" s="31"/>
      <c r="AI169" s="31"/>
      <c r="AJ169" s="31"/>
      <c r="AK169" s="31"/>
      <c r="AL169" s="31"/>
      <c r="AM169" s="31"/>
      <c r="AN169" s="31"/>
      <c r="AO169" s="31"/>
      <c r="AP169" s="31"/>
      <c r="AQ169" s="31"/>
      <c r="AR169" s="31"/>
      <c r="AS169" s="31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31"/>
      <c r="BF169" s="31"/>
      <c r="BG169" s="31"/>
      <c r="BH169" s="31"/>
      <c r="BI169" s="31"/>
      <c r="BJ169" s="31"/>
      <c r="BK169" s="31"/>
      <c r="BL169" s="31"/>
      <c r="BM169" s="31"/>
      <c r="BN169" s="31"/>
      <c r="BO169" s="31"/>
      <c r="BP169" s="31"/>
      <c r="BQ169" s="31"/>
      <c r="BR169" s="31"/>
      <c r="BS169" s="31"/>
      <c r="BT169" s="31"/>
      <c r="BU169" s="31"/>
      <c r="BV169" s="31"/>
      <c r="BW169" s="31"/>
      <c r="BX169" s="31"/>
      <c r="BY169" s="31"/>
      <c r="BZ169" s="31"/>
      <c r="CA169" s="31"/>
      <c r="CB169" s="31"/>
      <c r="CC169" s="31"/>
      <c r="CD169" s="31"/>
      <c r="CE169" s="31"/>
      <c r="CF169" s="31"/>
      <c r="CG169" s="31"/>
      <c r="CH169" s="31"/>
      <c r="CI169" s="31"/>
      <c r="CJ169" s="31"/>
      <c r="CK169" s="31"/>
      <c r="CL169" s="31"/>
      <c r="CM169" s="31"/>
      <c r="CN169" s="31"/>
    </row>
    <row r="170" spans="1:92" s="34" customFormat="1">
      <c r="A170" s="8">
        <v>27</v>
      </c>
      <c r="B170" s="29" t="s">
        <v>217</v>
      </c>
      <c r="C170" s="9" t="s">
        <v>19</v>
      </c>
      <c r="D170" s="10" t="s">
        <v>218</v>
      </c>
      <c r="E170" s="9" t="s">
        <v>203</v>
      </c>
      <c r="F170" s="11">
        <v>3</v>
      </c>
      <c r="G170" s="12"/>
      <c r="H170" s="12"/>
      <c r="I170" s="13"/>
      <c r="J170" s="12"/>
      <c r="K170" s="14"/>
      <c r="L170" s="14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31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  <c r="BF170" s="31"/>
      <c r="BG170" s="31"/>
      <c r="BH170" s="31"/>
      <c r="BI170" s="31"/>
      <c r="BJ170" s="31"/>
      <c r="BK170" s="31"/>
      <c r="BL170" s="31"/>
      <c r="BM170" s="31"/>
      <c r="BN170" s="31"/>
      <c r="BO170" s="31"/>
      <c r="BP170" s="31"/>
      <c r="BQ170" s="31"/>
      <c r="BR170" s="31"/>
      <c r="BS170" s="31"/>
      <c r="BT170" s="31"/>
      <c r="BU170" s="31"/>
      <c r="BV170" s="31"/>
      <c r="BW170" s="31"/>
      <c r="BX170" s="31"/>
      <c r="BY170" s="31"/>
      <c r="BZ170" s="31"/>
      <c r="CA170" s="31"/>
      <c r="CB170" s="31"/>
      <c r="CC170" s="31"/>
      <c r="CD170" s="31"/>
      <c r="CE170" s="31"/>
      <c r="CF170" s="31"/>
      <c r="CG170" s="31"/>
      <c r="CH170" s="31"/>
      <c r="CI170" s="31"/>
      <c r="CJ170" s="31"/>
      <c r="CK170" s="31"/>
      <c r="CL170" s="31"/>
      <c r="CM170" s="31"/>
      <c r="CN170" s="31"/>
    </row>
    <row r="171" spans="1:92" s="34" customFormat="1" ht="63.75">
      <c r="A171" s="8">
        <v>28</v>
      </c>
      <c r="B171" s="29" t="s">
        <v>398</v>
      </c>
      <c r="C171" s="9" t="s">
        <v>19</v>
      </c>
      <c r="D171" s="10" t="s">
        <v>553</v>
      </c>
      <c r="E171" s="9" t="s">
        <v>41</v>
      </c>
      <c r="F171" s="11">
        <v>1</v>
      </c>
      <c r="G171" s="12"/>
      <c r="H171" s="12"/>
      <c r="I171" s="13"/>
      <c r="J171" s="12"/>
      <c r="K171" s="14"/>
      <c r="L171" s="14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1"/>
      <c r="AH171" s="31"/>
      <c r="AI171" s="31"/>
      <c r="AJ171" s="31"/>
      <c r="AK171" s="31"/>
      <c r="AL171" s="31"/>
      <c r="AM171" s="31"/>
      <c r="AN171" s="31"/>
      <c r="AO171" s="31"/>
      <c r="AP171" s="31"/>
      <c r="AQ171" s="31"/>
      <c r="AR171" s="31"/>
      <c r="AS171" s="31"/>
      <c r="AT171" s="31"/>
      <c r="AU171" s="31"/>
      <c r="AV171" s="31"/>
      <c r="AW171" s="31"/>
      <c r="AX171" s="31"/>
      <c r="AY171" s="31"/>
      <c r="AZ171" s="31"/>
      <c r="BA171" s="31"/>
      <c r="BB171" s="31"/>
      <c r="BC171" s="31"/>
      <c r="BD171" s="31"/>
      <c r="BE171" s="31"/>
      <c r="BF171" s="31"/>
      <c r="BG171" s="31"/>
      <c r="BH171" s="31"/>
      <c r="BI171" s="31"/>
      <c r="BJ171" s="31"/>
      <c r="BK171" s="31"/>
      <c r="BL171" s="31"/>
      <c r="BM171" s="31"/>
      <c r="BN171" s="31"/>
      <c r="BO171" s="31"/>
      <c r="BP171" s="31"/>
      <c r="BQ171" s="31"/>
      <c r="BR171" s="31"/>
      <c r="BS171" s="31"/>
      <c r="BT171" s="31"/>
      <c r="BU171" s="31"/>
      <c r="BV171" s="31"/>
      <c r="BW171" s="31"/>
      <c r="BX171" s="31"/>
      <c r="BY171" s="31"/>
      <c r="BZ171" s="31"/>
      <c r="CA171" s="31"/>
      <c r="CB171" s="31"/>
      <c r="CC171" s="31"/>
      <c r="CD171" s="31"/>
      <c r="CE171" s="31"/>
      <c r="CF171" s="31"/>
      <c r="CG171" s="31"/>
      <c r="CH171" s="31"/>
      <c r="CI171" s="31"/>
      <c r="CJ171" s="31"/>
      <c r="CK171" s="31"/>
      <c r="CL171" s="31"/>
      <c r="CM171" s="31"/>
      <c r="CN171" s="31"/>
    </row>
    <row r="172" spans="1:92" s="34" customFormat="1">
      <c r="A172" s="8">
        <v>29</v>
      </c>
      <c r="B172" s="29" t="s">
        <v>195</v>
      </c>
      <c r="C172" s="9" t="s">
        <v>19</v>
      </c>
      <c r="D172" s="10" t="s">
        <v>444</v>
      </c>
      <c r="E172" s="9" t="s">
        <v>196</v>
      </c>
      <c r="F172" s="11">
        <v>1</v>
      </c>
      <c r="G172" s="12"/>
      <c r="H172" s="12"/>
      <c r="I172" s="13"/>
      <c r="J172" s="12"/>
      <c r="K172" s="14"/>
      <c r="L172" s="14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1"/>
      <c r="AH172" s="31"/>
      <c r="AI172" s="31"/>
      <c r="AJ172" s="31"/>
      <c r="AK172" s="31"/>
      <c r="AL172" s="31"/>
      <c r="AM172" s="31"/>
      <c r="AN172" s="31"/>
      <c r="AO172" s="31"/>
      <c r="AP172" s="31"/>
      <c r="AQ172" s="31"/>
      <c r="AR172" s="31"/>
      <c r="AS172" s="31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1"/>
      <c r="BE172" s="31"/>
      <c r="BF172" s="31"/>
      <c r="BG172" s="31"/>
      <c r="BH172" s="31"/>
      <c r="BI172" s="31"/>
      <c r="BJ172" s="31"/>
      <c r="BK172" s="31"/>
      <c r="BL172" s="31"/>
      <c r="BM172" s="31"/>
      <c r="BN172" s="31"/>
      <c r="BO172" s="31"/>
      <c r="BP172" s="31"/>
      <c r="BQ172" s="31"/>
      <c r="BR172" s="31"/>
      <c r="BS172" s="31"/>
      <c r="BT172" s="31"/>
      <c r="BU172" s="31"/>
      <c r="BV172" s="31"/>
      <c r="BW172" s="31"/>
      <c r="BX172" s="31"/>
      <c r="BY172" s="31"/>
      <c r="BZ172" s="31"/>
      <c r="CA172" s="31"/>
      <c r="CB172" s="31"/>
      <c r="CC172" s="31"/>
      <c r="CD172" s="31"/>
      <c r="CE172" s="31"/>
      <c r="CF172" s="31"/>
      <c r="CG172" s="31"/>
      <c r="CH172" s="31"/>
      <c r="CI172" s="31"/>
      <c r="CJ172" s="31"/>
      <c r="CK172" s="31"/>
      <c r="CL172" s="31"/>
      <c r="CM172" s="31"/>
      <c r="CN172" s="31"/>
    </row>
    <row r="173" spans="1:92" s="34" customFormat="1">
      <c r="A173" s="8">
        <v>30</v>
      </c>
      <c r="B173" s="29" t="s">
        <v>197</v>
      </c>
      <c r="C173" s="9" t="s">
        <v>19</v>
      </c>
      <c r="D173" s="10" t="s">
        <v>198</v>
      </c>
      <c r="E173" s="9" t="s">
        <v>36</v>
      </c>
      <c r="F173" s="11">
        <v>1</v>
      </c>
      <c r="G173" s="12"/>
      <c r="H173" s="12"/>
      <c r="I173" s="13"/>
      <c r="J173" s="12"/>
      <c r="K173" s="14"/>
      <c r="L173" s="14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  <c r="AQ173" s="31"/>
      <c r="AR173" s="31"/>
      <c r="AS173" s="31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  <c r="BE173" s="31"/>
      <c r="BF173" s="31"/>
      <c r="BG173" s="31"/>
      <c r="BH173" s="31"/>
      <c r="BI173" s="31"/>
      <c r="BJ173" s="31"/>
      <c r="BK173" s="31"/>
      <c r="BL173" s="31"/>
      <c r="BM173" s="31"/>
      <c r="BN173" s="31"/>
      <c r="BO173" s="31"/>
      <c r="BP173" s="31"/>
      <c r="BQ173" s="31"/>
      <c r="BR173" s="31"/>
      <c r="BS173" s="31"/>
      <c r="BT173" s="31"/>
      <c r="BU173" s="31"/>
      <c r="BV173" s="31"/>
      <c r="BW173" s="31"/>
      <c r="BX173" s="31"/>
      <c r="BY173" s="31"/>
      <c r="BZ173" s="31"/>
      <c r="CA173" s="31"/>
      <c r="CB173" s="31"/>
      <c r="CC173" s="31"/>
      <c r="CD173" s="31"/>
      <c r="CE173" s="31"/>
      <c r="CF173" s="31"/>
      <c r="CG173" s="31"/>
      <c r="CH173" s="31"/>
      <c r="CI173" s="31"/>
      <c r="CJ173" s="31"/>
      <c r="CK173" s="31"/>
      <c r="CL173" s="31"/>
      <c r="CM173" s="31"/>
      <c r="CN173" s="31"/>
    </row>
    <row r="174" spans="1:92" s="34" customFormat="1" ht="25.5">
      <c r="A174" s="8">
        <v>31</v>
      </c>
      <c r="B174" s="29" t="s">
        <v>191</v>
      </c>
      <c r="C174" s="9" t="s">
        <v>19</v>
      </c>
      <c r="D174" s="10" t="s">
        <v>439</v>
      </c>
      <c r="E174" s="9" t="s">
        <v>134</v>
      </c>
      <c r="F174" s="11">
        <v>1</v>
      </c>
      <c r="G174" s="12"/>
      <c r="H174" s="12"/>
      <c r="I174" s="13"/>
      <c r="J174" s="12"/>
      <c r="K174" s="14"/>
      <c r="L174" s="14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  <c r="AQ174" s="31"/>
      <c r="AR174" s="31"/>
      <c r="AS174" s="31"/>
      <c r="AT174" s="31"/>
      <c r="AU174" s="31"/>
      <c r="AV174" s="31"/>
      <c r="AW174" s="31"/>
      <c r="AX174" s="31"/>
      <c r="AY174" s="31"/>
      <c r="AZ174" s="31"/>
      <c r="BA174" s="31"/>
      <c r="BB174" s="31"/>
      <c r="BC174" s="31"/>
      <c r="BD174" s="31"/>
      <c r="BE174" s="31"/>
      <c r="BF174" s="31"/>
      <c r="BG174" s="31"/>
      <c r="BH174" s="31"/>
      <c r="BI174" s="31"/>
      <c r="BJ174" s="31"/>
      <c r="BK174" s="31"/>
      <c r="BL174" s="31"/>
      <c r="BM174" s="31"/>
      <c r="BN174" s="31"/>
      <c r="BO174" s="31"/>
      <c r="BP174" s="31"/>
      <c r="BQ174" s="31"/>
      <c r="BR174" s="31"/>
      <c r="BS174" s="31"/>
      <c r="BT174" s="31"/>
      <c r="BU174" s="31"/>
      <c r="BV174" s="31"/>
      <c r="BW174" s="31"/>
      <c r="BX174" s="31"/>
      <c r="BY174" s="31"/>
      <c r="BZ174" s="31"/>
      <c r="CA174" s="31"/>
      <c r="CB174" s="31"/>
      <c r="CC174" s="31"/>
      <c r="CD174" s="31"/>
      <c r="CE174" s="31"/>
      <c r="CF174" s="31"/>
      <c r="CG174" s="31"/>
      <c r="CH174" s="31"/>
      <c r="CI174" s="31"/>
      <c r="CJ174" s="31"/>
      <c r="CK174" s="31"/>
      <c r="CL174" s="31"/>
      <c r="CM174" s="31"/>
      <c r="CN174" s="31"/>
    </row>
    <row r="175" spans="1:92" s="34" customFormat="1">
      <c r="A175" s="8">
        <v>32</v>
      </c>
      <c r="B175" s="29" t="s">
        <v>228</v>
      </c>
      <c r="C175" s="9" t="s">
        <v>19</v>
      </c>
      <c r="D175" s="10" t="s">
        <v>229</v>
      </c>
      <c r="E175" s="9" t="s">
        <v>46</v>
      </c>
      <c r="F175" s="11">
        <v>1</v>
      </c>
      <c r="G175" s="12"/>
      <c r="H175" s="12"/>
      <c r="I175" s="13"/>
      <c r="J175" s="12"/>
      <c r="K175" s="14"/>
      <c r="L175" s="14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1"/>
      <c r="AH175" s="31"/>
      <c r="AI175" s="31"/>
      <c r="AJ175" s="31"/>
      <c r="AK175" s="31"/>
      <c r="AL175" s="31"/>
      <c r="AM175" s="31"/>
      <c r="AN175" s="31"/>
      <c r="AO175" s="31"/>
      <c r="AP175" s="31"/>
      <c r="AQ175" s="31"/>
      <c r="AR175" s="31"/>
      <c r="AS175" s="31"/>
      <c r="AT175" s="31"/>
      <c r="AU175" s="31"/>
      <c r="AV175" s="31"/>
      <c r="AW175" s="31"/>
      <c r="AX175" s="31"/>
      <c r="AY175" s="31"/>
      <c r="AZ175" s="31"/>
      <c r="BA175" s="31"/>
      <c r="BB175" s="31"/>
      <c r="BC175" s="31"/>
      <c r="BD175" s="31"/>
      <c r="BE175" s="31"/>
      <c r="BF175" s="31"/>
      <c r="BG175" s="31"/>
      <c r="BH175" s="31"/>
      <c r="BI175" s="31"/>
      <c r="BJ175" s="31"/>
      <c r="BK175" s="31"/>
      <c r="BL175" s="31"/>
      <c r="BM175" s="31"/>
      <c r="BN175" s="31"/>
      <c r="BO175" s="31"/>
      <c r="BP175" s="31"/>
      <c r="BQ175" s="31"/>
      <c r="BR175" s="31"/>
      <c r="BS175" s="31"/>
      <c r="BT175" s="31"/>
      <c r="BU175" s="31"/>
      <c r="BV175" s="31"/>
      <c r="BW175" s="31"/>
      <c r="BX175" s="31"/>
      <c r="BY175" s="31"/>
      <c r="BZ175" s="31"/>
      <c r="CA175" s="31"/>
      <c r="CB175" s="31"/>
      <c r="CC175" s="31"/>
      <c r="CD175" s="31"/>
      <c r="CE175" s="31"/>
      <c r="CF175" s="31"/>
      <c r="CG175" s="31"/>
      <c r="CH175" s="31"/>
      <c r="CI175" s="31"/>
      <c r="CJ175" s="31"/>
      <c r="CK175" s="31"/>
      <c r="CL175" s="31"/>
      <c r="CM175" s="31"/>
      <c r="CN175" s="31"/>
    </row>
    <row r="176" spans="1:92" s="34" customFormat="1">
      <c r="A176" s="8">
        <v>33</v>
      </c>
      <c r="B176" s="29" t="s">
        <v>240</v>
      </c>
      <c r="C176" s="9" t="s">
        <v>19</v>
      </c>
      <c r="D176" s="10" t="s">
        <v>552</v>
      </c>
      <c r="E176" s="9" t="s">
        <v>36</v>
      </c>
      <c r="F176" s="11">
        <v>1</v>
      </c>
      <c r="G176" s="12"/>
      <c r="H176" s="12"/>
      <c r="I176" s="13"/>
      <c r="J176" s="12"/>
      <c r="K176" s="14"/>
      <c r="L176" s="14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1"/>
      <c r="AH176" s="31"/>
      <c r="AI176" s="31"/>
      <c r="AJ176" s="31"/>
      <c r="AK176" s="31"/>
      <c r="AL176" s="31"/>
      <c r="AM176" s="31"/>
      <c r="AN176" s="31"/>
      <c r="AO176" s="31"/>
      <c r="AP176" s="31"/>
      <c r="AQ176" s="31"/>
      <c r="AR176" s="31"/>
      <c r="AS176" s="31"/>
      <c r="AT176" s="31"/>
      <c r="AU176" s="31"/>
      <c r="AV176" s="31"/>
      <c r="AW176" s="31"/>
      <c r="AX176" s="31"/>
      <c r="AY176" s="31"/>
      <c r="AZ176" s="31"/>
      <c r="BA176" s="31"/>
      <c r="BB176" s="31"/>
      <c r="BC176" s="31"/>
      <c r="BD176" s="31"/>
      <c r="BE176" s="31"/>
      <c r="BF176" s="31"/>
      <c r="BG176" s="31"/>
      <c r="BH176" s="31"/>
      <c r="BI176" s="31"/>
      <c r="BJ176" s="31"/>
      <c r="BK176" s="31"/>
      <c r="BL176" s="31"/>
      <c r="BM176" s="31"/>
      <c r="BN176" s="31"/>
      <c r="BO176" s="31"/>
      <c r="BP176" s="31"/>
      <c r="BQ176" s="31"/>
      <c r="BR176" s="31"/>
      <c r="BS176" s="31"/>
      <c r="BT176" s="31"/>
      <c r="BU176" s="31"/>
      <c r="BV176" s="31"/>
      <c r="BW176" s="31"/>
      <c r="BX176" s="31"/>
      <c r="BY176" s="31"/>
      <c r="BZ176" s="31"/>
      <c r="CA176" s="31"/>
      <c r="CB176" s="31"/>
      <c r="CC176" s="31"/>
      <c r="CD176" s="31"/>
      <c r="CE176" s="31"/>
      <c r="CF176" s="31"/>
      <c r="CG176" s="31"/>
      <c r="CH176" s="31"/>
      <c r="CI176" s="31"/>
      <c r="CJ176" s="31"/>
      <c r="CK176" s="31"/>
      <c r="CL176" s="31"/>
      <c r="CM176" s="31"/>
      <c r="CN176" s="31"/>
    </row>
    <row r="177" spans="1:92" s="34" customFormat="1">
      <c r="A177" s="8">
        <v>34</v>
      </c>
      <c r="B177" s="29" t="s">
        <v>219</v>
      </c>
      <c r="C177" s="9" t="s">
        <v>19</v>
      </c>
      <c r="D177" s="10" t="s">
        <v>220</v>
      </c>
      <c r="E177" s="9" t="s">
        <v>203</v>
      </c>
      <c r="F177" s="11">
        <v>1</v>
      </c>
      <c r="G177" s="12"/>
      <c r="H177" s="12"/>
      <c r="I177" s="13"/>
      <c r="J177" s="12"/>
      <c r="K177" s="14"/>
      <c r="L177" s="14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1"/>
      <c r="AH177" s="31"/>
      <c r="AI177" s="31"/>
      <c r="AJ177" s="31"/>
      <c r="AK177" s="31"/>
      <c r="AL177" s="31"/>
      <c r="AM177" s="31"/>
      <c r="AN177" s="31"/>
      <c r="AO177" s="31"/>
      <c r="AP177" s="31"/>
      <c r="AQ177" s="31"/>
      <c r="AR177" s="31"/>
      <c r="AS177" s="31"/>
      <c r="AT177" s="31"/>
      <c r="AU177" s="31"/>
      <c r="AV177" s="31"/>
      <c r="AW177" s="31"/>
      <c r="AX177" s="31"/>
      <c r="AY177" s="31"/>
      <c r="AZ177" s="31"/>
      <c r="BA177" s="31"/>
      <c r="BB177" s="31"/>
      <c r="BC177" s="31"/>
      <c r="BD177" s="31"/>
      <c r="BE177" s="31"/>
      <c r="BF177" s="31"/>
      <c r="BG177" s="31"/>
      <c r="BH177" s="31"/>
      <c r="BI177" s="31"/>
      <c r="BJ177" s="31"/>
      <c r="BK177" s="31"/>
      <c r="BL177" s="31"/>
      <c r="BM177" s="31"/>
      <c r="BN177" s="31"/>
      <c r="BO177" s="31"/>
      <c r="BP177" s="31"/>
      <c r="BQ177" s="31"/>
      <c r="BR177" s="31"/>
      <c r="BS177" s="31"/>
      <c r="BT177" s="31"/>
      <c r="BU177" s="31"/>
      <c r="BV177" s="31"/>
      <c r="BW177" s="31"/>
      <c r="BX177" s="31"/>
      <c r="BY177" s="31"/>
      <c r="BZ177" s="31"/>
      <c r="CA177" s="31"/>
      <c r="CB177" s="31"/>
      <c r="CC177" s="31"/>
      <c r="CD177" s="31"/>
      <c r="CE177" s="31"/>
      <c r="CF177" s="31"/>
      <c r="CG177" s="31"/>
      <c r="CH177" s="31"/>
      <c r="CI177" s="31"/>
      <c r="CJ177" s="31"/>
      <c r="CK177" s="31"/>
      <c r="CL177" s="31"/>
      <c r="CM177" s="31"/>
      <c r="CN177" s="31"/>
    </row>
    <row r="178" spans="1:92" s="34" customFormat="1">
      <c r="A178" s="8">
        <v>35</v>
      </c>
      <c r="B178" s="29" t="s">
        <v>115</v>
      </c>
      <c r="C178" s="9" t="s">
        <v>116</v>
      </c>
      <c r="D178" s="10" t="s">
        <v>117</v>
      </c>
      <c r="E178" s="72" t="s">
        <v>563</v>
      </c>
      <c r="F178" s="11">
        <v>1</v>
      </c>
      <c r="G178" s="12"/>
      <c r="H178" s="12"/>
      <c r="I178" s="13"/>
      <c r="J178" s="12"/>
      <c r="K178" s="14"/>
      <c r="L178" s="14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1"/>
      <c r="AH178" s="31"/>
      <c r="AI178" s="31"/>
      <c r="AJ178" s="31"/>
      <c r="AK178" s="31"/>
      <c r="AL178" s="31"/>
      <c r="AM178" s="31"/>
      <c r="AN178" s="31"/>
      <c r="AO178" s="31"/>
      <c r="AP178" s="31"/>
      <c r="AQ178" s="31"/>
      <c r="AR178" s="31"/>
      <c r="AS178" s="31"/>
      <c r="AT178" s="31"/>
      <c r="AU178" s="31"/>
      <c r="AV178" s="31"/>
      <c r="AW178" s="31"/>
      <c r="AX178" s="31"/>
      <c r="AY178" s="31"/>
      <c r="AZ178" s="31"/>
      <c r="BA178" s="31"/>
      <c r="BB178" s="31"/>
      <c r="BC178" s="31"/>
      <c r="BD178" s="31"/>
      <c r="BE178" s="31"/>
      <c r="BF178" s="31"/>
      <c r="BG178" s="31"/>
      <c r="BH178" s="31"/>
      <c r="BI178" s="31"/>
      <c r="BJ178" s="31"/>
      <c r="BK178" s="31"/>
      <c r="BL178" s="31"/>
      <c r="BM178" s="31"/>
      <c r="BN178" s="31"/>
      <c r="BO178" s="31"/>
      <c r="BP178" s="31"/>
      <c r="BQ178" s="31"/>
      <c r="BR178" s="31"/>
      <c r="BS178" s="31"/>
      <c r="BT178" s="31"/>
      <c r="BU178" s="31"/>
      <c r="BV178" s="31"/>
      <c r="BW178" s="31"/>
      <c r="BX178" s="31"/>
      <c r="BY178" s="31"/>
      <c r="BZ178" s="31"/>
      <c r="CA178" s="31"/>
      <c r="CB178" s="31"/>
      <c r="CC178" s="31"/>
      <c r="CD178" s="31"/>
      <c r="CE178" s="31"/>
      <c r="CF178" s="31"/>
      <c r="CG178" s="31"/>
      <c r="CH178" s="31"/>
      <c r="CI178" s="31"/>
      <c r="CJ178" s="31"/>
      <c r="CK178" s="31"/>
      <c r="CL178" s="31"/>
      <c r="CM178" s="31"/>
      <c r="CN178" s="31"/>
    </row>
    <row r="179" spans="1:92" s="34" customFormat="1" ht="25.5">
      <c r="A179" s="8">
        <v>36</v>
      </c>
      <c r="B179" s="29" t="s">
        <v>192</v>
      </c>
      <c r="C179" s="9" t="s">
        <v>19</v>
      </c>
      <c r="D179" s="10" t="s">
        <v>441</v>
      </c>
      <c r="E179" s="9" t="s">
        <v>193</v>
      </c>
      <c r="F179" s="11">
        <v>2</v>
      </c>
      <c r="G179" s="12"/>
      <c r="H179" s="12"/>
      <c r="I179" s="13"/>
      <c r="J179" s="12"/>
      <c r="K179" s="14"/>
      <c r="L179" s="14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1"/>
      <c r="AH179" s="31"/>
      <c r="AI179" s="31"/>
      <c r="AJ179" s="31"/>
      <c r="AK179" s="31"/>
      <c r="AL179" s="31"/>
      <c r="AM179" s="31"/>
      <c r="AN179" s="31"/>
      <c r="AO179" s="31"/>
      <c r="AP179" s="31"/>
      <c r="AQ179" s="31"/>
      <c r="AR179" s="31"/>
      <c r="AS179" s="31"/>
      <c r="AT179" s="31"/>
      <c r="AU179" s="31"/>
      <c r="AV179" s="31"/>
      <c r="AW179" s="31"/>
      <c r="AX179" s="31"/>
      <c r="AY179" s="31"/>
      <c r="AZ179" s="31"/>
      <c r="BA179" s="31"/>
      <c r="BB179" s="31"/>
      <c r="BC179" s="31"/>
      <c r="BD179" s="31"/>
      <c r="BE179" s="31"/>
      <c r="BF179" s="31"/>
      <c r="BG179" s="31"/>
      <c r="BH179" s="31"/>
      <c r="BI179" s="31"/>
      <c r="BJ179" s="31"/>
      <c r="BK179" s="31"/>
      <c r="BL179" s="31"/>
      <c r="BM179" s="31"/>
      <c r="BN179" s="31"/>
      <c r="BO179" s="31"/>
      <c r="BP179" s="31"/>
      <c r="BQ179" s="31"/>
      <c r="BR179" s="31"/>
      <c r="BS179" s="31"/>
      <c r="BT179" s="31"/>
      <c r="BU179" s="31"/>
      <c r="BV179" s="31"/>
      <c r="BW179" s="31"/>
      <c r="BX179" s="31"/>
      <c r="BY179" s="31"/>
      <c r="BZ179" s="31"/>
      <c r="CA179" s="31"/>
      <c r="CB179" s="31"/>
      <c r="CC179" s="31"/>
      <c r="CD179" s="31"/>
      <c r="CE179" s="31"/>
      <c r="CF179" s="31"/>
      <c r="CG179" s="31"/>
      <c r="CH179" s="31"/>
      <c r="CI179" s="31"/>
      <c r="CJ179" s="31"/>
      <c r="CK179" s="31"/>
      <c r="CL179" s="31"/>
      <c r="CM179" s="31"/>
      <c r="CN179" s="31"/>
    </row>
    <row r="180" spans="1:92" s="34" customFormat="1" ht="25.5">
      <c r="A180" s="8">
        <v>37</v>
      </c>
      <c r="B180" s="29" t="s">
        <v>194</v>
      </c>
      <c r="C180" s="9" t="s">
        <v>19</v>
      </c>
      <c r="D180" s="10" t="s">
        <v>442</v>
      </c>
      <c r="E180" s="9" t="s">
        <v>193</v>
      </c>
      <c r="F180" s="11">
        <v>1</v>
      </c>
      <c r="G180" s="12"/>
      <c r="H180" s="12"/>
      <c r="I180" s="13"/>
      <c r="J180" s="12"/>
      <c r="K180" s="14"/>
      <c r="L180" s="14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1"/>
      <c r="AH180" s="31"/>
      <c r="AI180" s="31"/>
      <c r="AJ180" s="31"/>
      <c r="AK180" s="31"/>
      <c r="AL180" s="31"/>
      <c r="AM180" s="31"/>
      <c r="AN180" s="31"/>
      <c r="AO180" s="31"/>
      <c r="AP180" s="31"/>
      <c r="AQ180" s="31"/>
      <c r="AR180" s="31"/>
      <c r="AS180" s="31"/>
      <c r="AT180" s="31"/>
      <c r="AU180" s="31"/>
      <c r="AV180" s="31"/>
      <c r="AW180" s="31"/>
      <c r="AX180" s="31"/>
      <c r="AY180" s="31"/>
      <c r="AZ180" s="31"/>
      <c r="BA180" s="31"/>
      <c r="BB180" s="31"/>
      <c r="BC180" s="31"/>
      <c r="BD180" s="31"/>
      <c r="BE180" s="31"/>
      <c r="BF180" s="31"/>
      <c r="BG180" s="31"/>
      <c r="BH180" s="31"/>
      <c r="BI180" s="31"/>
      <c r="BJ180" s="31"/>
      <c r="BK180" s="31"/>
      <c r="BL180" s="31"/>
      <c r="BM180" s="31"/>
      <c r="BN180" s="31"/>
      <c r="BO180" s="31"/>
      <c r="BP180" s="31"/>
      <c r="BQ180" s="31"/>
      <c r="BR180" s="31"/>
      <c r="BS180" s="31"/>
      <c r="BT180" s="31"/>
      <c r="BU180" s="31"/>
      <c r="BV180" s="31"/>
      <c r="BW180" s="31"/>
      <c r="BX180" s="31"/>
      <c r="BY180" s="31"/>
      <c r="BZ180" s="31"/>
      <c r="CA180" s="31"/>
      <c r="CB180" s="31"/>
      <c r="CC180" s="31"/>
      <c r="CD180" s="31"/>
      <c r="CE180" s="31"/>
      <c r="CF180" s="31"/>
      <c r="CG180" s="31"/>
      <c r="CH180" s="31"/>
      <c r="CI180" s="31"/>
      <c r="CJ180" s="31"/>
      <c r="CK180" s="31"/>
      <c r="CL180" s="31"/>
      <c r="CM180" s="31"/>
      <c r="CN180" s="31"/>
    </row>
    <row r="181" spans="1:92" s="34" customFormat="1" ht="25.5">
      <c r="A181" s="8">
        <v>38</v>
      </c>
      <c r="B181" s="29" t="s">
        <v>233</v>
      </c>
      <c r="C181" s="9" t="s">
        <v>19</v>
      </c>
      <c r="D181" s="10" t="s">
        <v>451</v>
      </c>
      <c r="E181" s="9" t="s">
        <v>234</v>
      </c>
      <c r="F181" s="11">
        <v>1</v>
      </c>
      <c r="G181" s="12"/>
      <c r="H181" s="12"/>
      <c r="I181" s="13"/>
      <c r="J181" s="12"/>
      <c r="K181" s="14"/>
      <c r="L181" s="14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1"/>
      <c r="AH181" s="31"/>
      <c r="AI181" s="31"/>
      <c r="AJ181" s="31"/>
      <c r="AK181" s="31"/>
      <c r="AL181" s="31"/>
      <c r="AM181" s="31"/>
      <c r="AN181" s="31"/>
      <c r="AO181" s="31"/>
      <c r="AP181" s="31"/>
      <c r="AQ181" s="31"/>
      <c r="AR181" s="31"/>
      <c r="AS181" s="31"/>
      <c r="AT181" s="31"/>
      <c r="AU181" s="31"/>
      <c r="AV181" s="31"/>
      <c r="AW181" s="31"/>
      <c r="AX181" s="31"/>
      <c r="AY181" s="31"/>
      <c r="AZ181" s="31"/>
      <c r="BA181" s="31"/>
      <c r="BB181" s="31"/>
      <c r="BC181" s="31"/>
      <c r="BD181" s="31"/>
      <c r="BE181" s="31"/>
      <c r="BF181" s="31"/>
      <c r="BG181" s="31"/>
      <c r="BH181" s="31"/>
      <c r="BI181" s="31"/>
      <c r="BJ181" s="31"/>
      <c r="BK181" s="31"/>
      <c r="BL181" s="31"/>
      <c r="BM181" s="31"/>
      <c r="BN181" s="31"/>
      <c r="BO181" s="31"/>
      <c r="BP181" s="31"/>
      <c r="BQ181" s="31"/>
      <c r="BR181" s="31"/>
      <c r="BS181" s="31"/>
      <c r="BT181" s="31"/>
      <c r="BU181" s="31"/>
      <c r="BV181" s="31"/>
      <c r="BW181" s="31"/>
      <c r="BX181" s="31"/>
      <c r="BY181" s="31"/>
      <c r="BZ181" s="31"/>
      <c r="CA181" s="31"/>
      <c r="CB181" s="31"/>
      <c r="CC181" s="31"/>
      <c r="CD181" s="31"/>
      <c r="CE181" s="31"/>
      <c r="CF181" s="31"/>
      <c r="CG181" s="31"/>
      <c r="CH181" s="31"/>
      <c r="CI181" s="31"/>
      <c r="CJ181" s="31"/>
      <c r="CK181" s="31"/>
      <c r="CL181" s="31"/>
      <c r="CM181" s="31"/>
      <c r="CN181" s="31"/>
    </row>
    <row r="182" spans="1:92" s="34" customFormat="1" ht="25.5">
      <c r="A182" s="8">
        <v>39</v>
      </c>
      <c r="B182" s="29" t="s">
        <v>231</v>
      </c>
      <c r="C182" s="9" t="s">
        <v>19</v>
      </c>
      <c r="D182" s="10" t="s">
        <v>450</v>
      </c>
      <c r="E182" s="9" t="s">
        <v>232</v>
      </c>
      <c r="F182" s="11">
        <v>1</v>
      </c>
      <c r="G182" s="12"/>
      <c r="H182" s="12"/>
      <c r="I182" s="13"/>
      <c r="J182" s="12"/>
      <c r="K182" s="14"/>
      <c r="L182" s="14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  <c r="AQ182" s="31"/>
      <c r="AR182" s="31"/>
      <c r="AS182" s="31"/>
      <c r="AT182" s="31"/>
      <c r="AU182" s="31"/>
      <c r="AV182" s="31"/>
      <c r="AW182" s="31"/>
      <c r="AX182" s="31"/>
      <c r="AY182" s="31"/>
      <c r="AZ182" s="31"/>
      <c r="BA182" s="31"/>
      <c r="BB182" s="31"/>
      <c r="BC182" s="31"/>
      <c r="BD182" s="31"/>
      <c r="BE182" s="31"/>
      <c r="BF182" s="31"/>
      <c r="BG182" s="31"/>
      <c r="BH182" s="31"/>
      <c r="BI182" s="31"/>
      <c r="BJ182" s="31"/>
      <c r="BK182" s="31"/>
      <c r="BL182" s="31"/>
      <c r="BM182" s="31"/>
      <c r="BN182" s="31"/>
      <c r="BO182" s="31"/>
      <c r="BP182" s="31"/>
      <c r="BQ182" s="31"/>
      <c r="BR182" s="31"/>
      <c r="BS182" s="31"/>
      <c r="BT182" s="31"/>
      <c r="BU182" s="31"/>
      <c r="BV182" s="31"/>
      <c r="BW182" s="31"/>
      <c r="BX182" s="31"/>
      <c r="BY182" s="31"/>
      <c r="BZ182" s="31"/>
      <c r="CA182" s="31"/>
      <c r="CB182" s="31"/>
      <c r="CC182" s="31"/>
      <c r="CD182" s="31"/>
      <c r="CE182" s="31"/>
      <c r="CF182" s="31"/>
      <c r="CG182" s="31"/>
      <c r="CH182" s="31"/>
      <c r="CI182" s="31"/>
      <c r="CJ182" s="31"/>
      <c r="CK182" s="31"/>
      <c r="CL182" s="31"/>
      <c r="CM182" s="31"/>
      <c r="CN182" s="31"/>
    </row>
    <row r="183" spans="1:92" s="34" customFormat="1">
      <c r="A183" s="8">
        <v>40</v>
      </c>
      <c r="B183" s="29" t="s">
        <v>209</v>
      </c>
      <c r="C183" s="9" t="s">
        <v>19</v>
      </c>
      <c r="D183" s="10" t="s">
        <v>210</v>
      </c>
      <c r="E183" s="9" t="s">
        <v>36</v>
      </c>
      <c r="F183" s="11">
        <v>1</v>
      </c>
      <c r="G183" s="12"/>
      <c r="H183" s="12"/>
      <c r="I183" s="13"/>
      <c r="J183" s="12"/>
      <c r="K183" s="14"/>
      <c r="L183" s="14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  <c r="AQ183" s="31"/>
      <c r="AR183" s="31"/>
      <c r="AS183" s="31"/>
      <c r="AT183" s="31"/>
      <c r="AU183" s="31"/>
      <c r="AV183" s="31"/>
      <c r="AW183" s="31"/>
      <c r="AX183" s="31"/>
      <c r="AY183" s="31"/>
      <c r="AZ183" s="31"/>
      <c r="BA183" s="31"/>
      <c r="BB183" s="31"/>
      <c r="BC183" s="31"/>
      <c r="BD183" s="31"/>
      <c r="BE183" s="31"/>
      <c r="BF183" s="31"/>
      <c r="BG183" s="31"/>
      <c r="BH183" s="31"/>
      <c r="BI183" s="31"/>
      <c r="BJ183" s="31"/>
      <c r="BK183" s="31"/>
      <c r="BL183" s="31"/>
      <c r="BM183" s="31"/>
      <c r="BN183" s="31"/>
      <c r="BO183" s="31"/>
      <c r="BP183" s="31"/>
      <c r="BQ183" s="31"/>
      <c r="BR183" s="31"/>
      <c r="BS183" s="31"/>
      <c r="BT183" s="31"/>
      <c r="BU183" s="31"/>
      <c r="BV183" s="31"/>
      <c r="BW183" s="31"/>
      <c r="BX183" s="31"/>
      <c r="BY183" s="31"/>
      <c r="BZ183" s="31"/>
      <c r="CA183" s="31"/>
      <c r="CB183" s="31"/>
      <c r="CC183" s="31"/>
      <c r="CD183" s="31"/>
      <c r="CE183" s="31"/>
      <c r="CF183" s="31"/>
      <c r="CG183" s="31"/>
      <c r="CH183" s="31"/>
      <c r="CI183" s="31"/>
      <c r="CJ183" s="31"/>
      <c r="CK183" s="31"/>
      <c r="CL183" s="31"/>
      <c r="CM183" s="31"/>
      <c r="CN183" s="31"/>
    </row>
    <row r="184" spans="1:92" s="34" customFormat="1">
      <c r="A184" s="8">
        <v>41</v>
      </c>
      <c r="B184" s="29" t="s">
        <v>213</v>
      </c>
      <c r="C184" s="9" t="s">
        <v>19</v>
      </c>
      <c r="D184" s="10" t="s">
        <v>214</v>
      </c>
      <c r="E184" s="9" t="s">
        <v>48</v>
      </c>
      <c r="F184" s="11">
        <v>1</v>
      </c>
      <c r="G184" s="12"/>
      <c r="H184" s="12"/>
      <c r="I184" s="13"/>
      <c r="J184" s="12"/>
      <c r="K184" s="14"/>
      <c r="L184" s="14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1"/>
      <c r="AH184" s="31"/>
      <c r="AI184" s="31"/>
      <c r="AJ184" s="31"/>
      <c r="AK184" s="31"/>
      <c r="AL184" s="31"/>
      <c r="AM184" s="31"/>
      <c r="AN184" s="31"/>
      <c r="AO184" s="31"/>
      <c r="AP184" s="31"/>
      <c r="AQ184" s="31"/>
      <c r="AR184" s="31"/>
      <c r="AS184" s="31"/>
      <c r="AT184" s="31"/>
      <c r="AU184" s="31"/>
      <c r="AV184" s="31"/>
      <c r="AW184" s="31"/>
      <c r="AX184" s="31"/>
      <c r="AY184" s="31"/>
      <c r="AZ184" s="31"/>
      <c r="BA184" s="31"/>
      <c r="BB184" s="31"/>
      <c r="BC184" s="31"/>
      <c r="BD184" s="31"/>
      <c r="BE184" s="31"/>
      <c r="BF184" s="31"/>
      <c r="BG184" s="31"/>
      <c r="BH184" s="31"/>
      <c r="BI184" s="31"/>
      <c r="BJ184" s="31"/>
      <c r="BK184" s="31"/>
      <c r="BL184" s="31"/>
      <c r="BM184" s="31"/>
      <c r="BN184" s="31"/>
      <c r="BO184" s="31"/>
      <c r="BP184" s="31"/>
      <c r="BQ184" s="31"/>
      <c r="BR184" s="31"/>
      <c r="BS184" s="31"/>
      <c r="BT184" s="31"/>
      <c r="BU184" s="31"/>
      <c r="BV184" s="31"/>
      <c r="BW184" s="31"/>
      <c r="BX184" s="31"/>
      <c r="BY184" s="31"/>
      <c r="BZ184" s="31"/>
      <c r="CA184" s="31"/>
      <c r="CB184" s="31"/>
      <c r="CC184" s="31"/>
      <c r="CD184" s="31"/>
      <c r="CE184" s="31"/>
      <c r="CF184" s="31"/>
      <c r="CG184" s="31"/>
      <c r="CH184" s="31"/>
      <c r="CI184" s="31"/>
      <c r="CJ184" s="31"/>
      <c r="CK184" s="31"/>
      <c r="CL184" s="31"/>
      <c r="CM184" s="31"/>
      <c r="CN184" s="31"/>
    </row>
    <row r="185" spans="1:92" s="34" customFormat="1">
      <c r="A185" s="8">
        <v>42</v>
      </c>
      <c r="B185" s="29" t="s">
        <v>223</v>
      </c>
      <c r="C185" s="9" t="s">
        <v>19</v>
      </c>
      <c r="D185" s="10" t="s">
        <v>224</v>
      </c>
      <c r="E185" s="9" t="s">
        <v>41</v>
      </c>
      <c r="F185" s="11">
        <v>1</v>
      </c>
      <c r="G185" s="12"/>
      <c r="H185" s="12"/>
      <c r="I185" s="13"/>
      <c r="J185" s="12"/>
      <c r="K185" s="14"/>
      <c r="L185" s="14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1"/>
      <c r="AH185" s="31"/>
      <c r="AI185" s="31"/>
      <c r="AJ185" s="31"/>
      <c r="AK185" s="31"/>
      <c r="AL185" s="31"/>
      <c r="AM185" s="31"/>
      <c r="AN185" s="31"/>
      <c r="AO185" s="31"/>
      <c r="AP185" s="31"/>
      <c r="AQ185" s="31"/>
      <c r="AR185" s="31"/>
      <c r="AS185" s="31"/>
      <c r="AT185" s="31"/>
      <c r="AU185" s="31"/>
      <c r="AV185" s="31"/>
      <c r="AW185" s="31"/>
      <c r="AX185" s="31"/>
      <c r="AY185" s="31"/>
      <c r="AZ185" s="31"/>
      <c r="BA185" s="31"/>
      <c r="BB185" s="31"/>
      <c r="BC185" s="31"/>
      <c r="BD185" s="31"/>
      <c r="BE185" s="31"/>
      <c r="BF185" s="31"/>
      <c r="BG185" s="31"/>
      <c r="BH185" s="31"/>
      <c r="BI185" s="31"/>
      <c r="BJ185" s="31"/>
      <c r="BK185" s="31"/>
      <c r="BL185" s="31"/>
      <c r="BM185" s="31"/>
      <c r="BN185" s="31"/>
      <c r="BO185" s="31"/>
      <c r="BP185" s="31"/>
      <c r="BQ185" s="31"/>
      <c r="BR185" s="31"/>
      <c r="BS185" s="31"/>
      <c r="BT185" s="31"/>
      <c r="BU185" s="31"/>
      <c r="BV185" s="31"/>
      <c r="BW185" s="31"/>
      <c r="BX185" s="31"/>
      <c r="BY185" s="31"/>
      <c r="BZ185" s="31"/>
      <c r="CA185" s="31"/>
      <c r="CB185" s="31"/>
      <c r="CC185" s="31"/>
      <c r="CD185" s="31"/>
      <c r="CE185" s="31"/>
      <c r="CF185" s="31"/>
      <c r="CG185" s="31"/>
      <c r="CH185" s="31"/>
      <c r="CI185" s="31"/>
      <c r="CJ185" s="31"/>
      <c r="CK185" s="31"/>
      <c r="CL185" s="31"/>
      <c r="CM185" s="31"/>
      <c r="CN185" s="31"/>
    </row>
    <row r="186" spans="1:92" s="34" customFormat="1">
      <c r="A186" s="8">
        <v>43</v>
      </c>
      <c r="B186" s="29" t="s">
        <v>204</v>
      </c>
      <c r="C186" s="9" t="s">
        <v>19</v>
      </c>
      <c r="D186" s="10" t="s">
        <v>446</v>
      </c>
      <c r="E186" s="9" t="s">
        <v>200</v>
      </c>
      <c r="F186" s="11">
        <v>1</v>
      </c>
      <c r="G186" s="12"/>
      <c r="H186" s="12"/>
      <c r="I186" s="13"/>
      <c r="J186" s="12"/>
      <c r="K186" s="14"/>
      <c r="L186" s="14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1"/>
      <c r="AH186" s="31"/>
      <c r="AI186" s="31"/>
      <c r="AJ186" s="31"/>
      <c r="AK186" s="31"/>
      <c r="AL186" s="31"/>
      <c r="AM186" s="31"/>
      <c r="AN186" s="31"/>
      <c r="AO186" s="31"/>
      <c r="AP186" s="31"/>
      <c r="AQ186" s="31"/>
      <c r="AR186" s="31"/>
      <c r="AS186" s="31"/>
      <c r="AT186" s="31"/>
      <c r="AU186" s="31"/>
      <c r="AV186" s="31"/>
      <c r="AW186" s="31"/>
      <c r="AX186" s="31"/>
      <c r="AY186" s="31"/>
      <c r="AZ186" s="31"/>
      <c r="BA186" s="31"/>
      <c r="BB186" s="31"/>
      <c r="BC186" s="31"/>
      <c r="BD186" s="31"/>
      <c r="BE186" s="31"/>
      <c r="BF186" s="31"/>
      <c r="BG186" s="31"/>
      <c r="BH186" s="31"/>
      <c r="BI186" s="31"/>
      <c r="BJ186" s="31"/>
      <c r="BK186" s="31"/>
      <c r="BL186" s="31"/>
      <c r="BM186" s="31"/>
      <c r="BN186" s="31"/>
      <c r="BO186" s="31"/>
      <c r="BP186" s="31"/>
      <c r="BQ186" s="31"/>
      <c r="BR186" s="31"/>
      <c r="BS186" s="31"/>
      <c r="BT186" s="31"/>
      <c r="BU186" s="31"/>
      <c r="BV186" s="31"/>
      <c r="BW186" s="31"/>
      <c r="BX186" s="31"/>
      <c r="BY186" s="31"/>
      <c r="BZ186" s="31"/>
      <c r="CA186" s="31"/>
      <c r="CB186" s="31"/>
      <c r="CC186" s="31"/>
      <c r="CD186" s="31"/>
      <c r="CE186" s="31"/>
      <c r="CF186" s="31"/>
      <c r="CG186" s="31"/>
      <c r="CH186" s="31"/>
      <c r="CI186" s="31"/>
      <c r="CJ186" s="31"/>
      <c r="CK186" s="31"/>
      <c r="CL186" s="31"/>
      <c r="CM186" s="31"/>
      <c r="CN186" s="31"/>
    </row>
    <row r="187" spans="1:92">
      <c r="A187" s="15"/>
      <c r="B187" s="16"/>
      <c r="C187" s="16"/>
      <c r="D187" s="17"/>
      <c r="E187" s="16"/>
      <c r="F187" s="28" t="s">
        <v>11</v>
      </c>
      <c r="G187" s="25" t="s">
        <v>12</v>
      </c>
      <c r="H187" s="26"/>
      <c r="I187" s="27" t="s">
        <v>13</v>
      </c>
      <c r="J187" s="26"/>
      <c r="K187" s="6"/>
      <c r="L187" s="6"/>
    </row>
    <row r="188" spans="1:92">
      <c r="A188" s="2"/>
      <c r="B188" s="7"/>
      <c r="C188" s="2"/>
      <c r="D188" s="36"/>
      <c r="E188" s="2"/>
      <c r="F188" s="2"/>
      <c r="G188" s="2"/>
      <c r="H188" s="3"/>
      <c r="I188" s="4"/>
      <c r="J188" s="4"/>
      <c r="K188" s="5"/>
      <c r="L188" s="5"/>
    </row>
    <row r="189" spans="1:92" s="30" customFormat="1">
      <c r="A189" s="2"/>
      <c r="B189" s="7"/>
      <c r="C189" s="2"/>
      <c r="D189" s="36"/>
      <c r="E189" s="2"/>
      <c r="F189" s="2"/>
      <c r="G189" s="2"/>
      <c r="H189" s="3"/>
      <c r="I189" s="4"/>
      <c r="J189" s="4"/>
      <c r="K189" s="5"/>
      <c r="L189" s="5"/>
      <c r="AG189" s="31"/>
      <c r="AH189" s="31"/>
      <c r="AI189" s="31"/>
      <c r="AJ189" s="31"/>
      <c r="AK189" s="31"/>
      <c r="AL189" s="31"/>
      <c r="AM189" s="31"/>
      <c r="AN189" s="31"/>
      <c r="AO189" s="31"/>
      <c r="AP189" s="31"/>
      <c r="AQ189" s="31"/>
      <c r="AR189" s="31"/>
      <c r="AS189" s="31"/>
      <c r="AT189" s="31"/>
      <c r="AU189" s="31"/>
      <c r="AV189" s="31"/>
      <c r="AW189" s="31"/>
      <c r="AX189" s="31"/>
      <c r="AY189" s="31"/>
      <c r="AZ189" s="31"/>
      <c r="BA189" s="31"/>
      <c r="BB189" s="31"/>
      <c r="BC189" s="31"/>
      <c r="BD189" s="31"/>
      <c r="BE189" s="31"/>
      <c r="BF189" s="31"/>
      <c r="BG189" s="31"/>
      <c r="BH189" s="31"/>
      <c r="BI189" s="31"/>
      <c r="BJ189" s="31"/>
      <c r="BK189" s="31"/>
      <c r="BL189" s="31"/>
      <c r="BM189" s="31"/>
      <c r="BN189" s="31"/>
      <c r="BO189" s="31"/>
      <c r="BP189" s="31"/>
      <c r="BQ189" s="31"/>
      <c r="BR189" s="31"/>
      <c r="BS189" s="31"/>
      <c r="BT189" s="31"/>
      <c r="BU189" s="31"/>
      <c r="BV189" s="31"/>
      <c r="BW189" s="31"/>
      <c r="BX189" s="31"/>
      <c r="BY189" s="31"/>
      <c r="BZ189" s="31"/>
      <c r="CA189" s="31"/>
      <c r="CB189" s="31"/>
      <c r="CC189" s="31"/>
      <c r="CD189" s="31"/>
      <c r="CE189" s="31"/>
      <c r="CF189" s="31"/>
      <c r="CG189" s="31"/>
      <c r="CH189" s="31"/>
      <c r="CI189" s="31"/>
      <c r="CJ189" s="31"/>
      <c r="CK189" s="31"/>
      <c r="CL189" s="31"/>
      <c r="CM189" s="31"/>
      <c r="CN189" s="31"/>
    </row>
    <row r="190" spans="1:92" s="30" customFormat="1">
      <c r="A190" s="18" t="str">
        <f>CONCATENATE("Moduł ", SUM(COUNTIF(A$1:A189,"Lp."),1), " nie gorszy niż w katalogu ", "CHEMPUR")</f>
        <v>Moduł 4 nie gorszy niż w katalogu CHEMPUR</v>
      </c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50"/>
      <c r="AG190" s="31"/>
      <c r="AH190" s="31"/>
      <c r="AI190" s="31"/>
      <c r="AJ190" s="31"/>
      <c r="AK190" s="31"/>
      <c r="AL190" s="31"/>
      <c r="AM190" s="31"/>
      <c r="AN190" s="31"/>
      <c r="AO190" s="31"/>
      <c r="AP190" s="31"/>
      <c r="AQ190" s="31"/>
      <c r="AR190" s="31"/>
      <c r="AS190" s="31"/>
      <c r="AT190" s="31"/>
      <c r="AU190" s="31"/>
      <c r="AV190" s="31"/>
      <c r="AW190" s="31"/>
      <c r="AX190" s="31"/>
      <c r="AY190" s="31"/>
      <c r="AZ190" s="31"/>
      <c r="BA190" s="31"/>
      <c r="BB190" s="31"/>
      <c r="BC190" s="31"/>
      <c r="BD190" s="31"/>
      <c r="BE190" s="31"/>
      <c r="BF190" s="31"/>
      <c r="BG190" s="31"/>
      <c r="BH190" s="31"/>
      <c r="BI190" s="31"/>
      <c r="BJ190" s="31"/>
      <c r="BK190" s="31"/>
      <c r="BL190" s="31"/>
      <c r="BM190" s="31"/>
      <c r="BN190" s="31"/>
      <c r="BO190" s="31"/>
      <c r="BP190" s="31"/>
      <c r="BQ190" s="31"/>
      <c r="BR190" s="31"/>
      <c r="BS190" s="31"/>
      <c r="BT190" s="31"/>
      <c r="BU190" s="31"/>
      <c r="BV190" s="31"/>
      <c r="BW190" s="31"/>
      <c r="BX190" s="31"/>
      <c r="BY190" s="31"/>
      <c r="BZ190" s="31"/>
      <c r="CA190" s="31"/>
      <c r="CB190" s="31"/>
      <c r="CC190" s="31"/>
      <c r="CD190" s="31"/>
      <c r="CE190" s="31"/>
      <c r="CF190" s="31"/>
      <c r="CG190" s="31"/>
      <c r="CH190" s="31"/>
      <c r="CI190" s="31"/>
      <c r="CJ190" s="31"/>
      <c r="CK190" s="31"/>
      <c r="CL190" s="31"/>
      <c r="CM190" s="31"/>
      <c r="CN190" s="31"/>
    </row>
    <row r="191" spans="1:92" s="30" customFormat="1" ht="51" customHeight="1">
      <c r="A191" s="20" t="s">
        <v>0</v>
      </c>
      <c r="B191" s="21" t="s">
        <v>1</v>
      </c>
      <c r="C191" s="22" t="s">
        <v>2</v>
      </c>
      <c r="D191" s="22" t="s">
        <v>3</v>
      </c>
      <c r="E191" s="20" t="s">
        <v>4</v>
      </c>
      <c r="F191" s="22" t="s">
        <v>5</v>
      </c>
      <c r="G191" s="22" t="s">
        <v>6</v>
      </c>
      <c r="H191" s="22" t="s">
        <v>7</v>
      </c>
      <c r="I191" s="22" t="s">
        <v>8</v>
      </c>
      <c r="J191" s="22" t="s">
        <v>9</v>
      </c>
      <c r="K191" s="23" t="s">
        <v>10</v>
      </c>
      <c r="L191" s="23" t="s">
        <v>16</v>
      </c>
      <c r="AG191" s="31"/>
      <c r="AH191" s="31"/>
      <c r="AI191" s="31"/>
      <c r="AJ191" s="31"/>
      <c r="AK191" s="31"/>
      <c r="AL191" s="31"/>
      <c r="AM191" s="31"/>
      <c r="AN191" s="31"/>
      <c r="AO191" s="31"/>
      <c r="AP191" s="31"/>
      <c r="AQ191" s="31"/>
      <c r="AR191" s="31"/>
      <c r="AS191" s="31"/>
      <c r="AT191" s="31"/>
      <c r="AU191" s="31"/>
      <c r="AV191" s="31"/>
      <c r="AW191" s="31"/>
      <c r="AX191" s="31"/>
      <c r="AY191" s="31"/>
      <c r="AZ191" s="31"/>
      <c r="BA191" s="31"/>
      <c r="BB191" s="31"/>
      <c r="BC191" s="31"/>
      <c r="BD191" s="31"/>
      <c r="BE191" s="31"/>
      <c r="BF191" s="31"/>
      <c r="BG191" s="31"/>
      <c r="BH191" s="31"/>
      <c r="BI191" s="31"/>
      <c r="BJ191" s="31"/>
      <c r="BK191" s="31"/>
      <c r="BL191" s="31"/>
      <c r="BM191" s="31"/>
      <c r="BN191" s="31"/>
      <c r="BO191" s="31"/>
      <c r="BP191" s="31"/>
      <c r="BQ191" s="31"/>
      <c r="BR191" s="31"/>
      <c r="BS191" s="31"/>
      <c r="BT191" s="31"/>
      <c r="BU191" s="31"/>
      <c r="BV191" s="31"/>
      <c r="BW191" s="31"/>
      <c r="BX191" s="31"/>
      <c r="BY191" s="31"/>
      <c r="BZ191" s="31"/>
      <c r="CA191" s="31"/>
      <c r="CB191" s="31"/>
      <c r="CC191" s="31"/>
      <c r="CD191" s="31"/>
      <c r="CE191" s="31"/>
      <c r="CF191" s="31"/>
      <c r="CG191" s="31"/>
      <c r="CH191" s="31"/>
      <c r="CI191" s="31"/>
      <c r="CJ191" s="31"/>
      <c r="CK191" s="31"/>
      <c r="CL191" s="31"/>
      <c r="CM191" s="31"/>
      <c r="CN191" s="31"/>
    </row>
    <row r="192" spans="1:92" s="30" customFormat="1">
      <c r="A192" s="23">
        <v>1</v>
      </c>
      <c r="B192" s="23">
        <v>2</v>
      </c>
      <c r="C192" s="24">
        <v>3</v>
      </c>
      <c r="D192" s="23">
        <v>4</v>
      </c>
      <c r="E192" s="23">
        <v>5</v>
      </c>
      <c r="F192" s="23">
        <v>6</v>
      </c>
      <c r="G192" s="23">
        <v>7</v>
      </c>
      <c r="H192" s="23">
        <v>8</v>
      </c>
      <c r="I192" s="23">
        <v>9</v>
      </c>
      <c r="J192" s="24">
        <v>10</v>
      </c>
      <c r="K192" s="24">
        <v>11</v>
      </c>
      <c r="L192" s="24">
        <v>12</v>
      </c>
      <c r="AG192" s="31"/>
      <c r="AH192" s="31"/>
      <c r="AI192" s="31"/>
      <c r="AJ192" s="31"/>
      <c r="AK192" s="31"/>
      <c r="AL192" s="31"/>
      <c r="AM192" s="31"/>
      <c r="AN192" s="31"/>
      <c r="AO192" s="31"/>
      <c r="AP192" s="31"/>
      <c r="AQ192" s="31"/>
      <c r="AR192" s="31"/>
      <c r="AS192" s="31"/>
      <c r="AT192" s="31"/>
      <c r="AU192" s="31"/>
      <c r="AV192" s="31"/>
      <c r="AW192" s="31"/>
      <c r="AX192" s="31"/>
      <c r="AY192" s="31"/>
      <c r="AZ192" s="31"/>
      <c r="BA192" s="31"/>
      <c r="BB192" s="31"/>
      <c r="BC192" s="31"/>
      <c r="BD192" s="31"/>
      <c r="BE192" s="31"/>
      <c r="BF192" s="31"/>
      <c r="BG192" s="31"/>
      <c r="BH192" s="31"/>
      <c r="BI192" s="31"/>
      <c r="BJ192" s="31"/>
      <c r="BK192" s="31"/>
      <c r="BL192" s="31"/>
      <c r="BM192" s="31"/>
      <c r="BN192" s="31"/>
      <c r="BO192" s="31"/>
      <c r="BP192" s="31"/>
      <c r="BQ192" s="31"/>
      <c r="BR192" s="31"/>
      <c r="BS192" s="31"/>
      <c r="BT192" s="31"/>
      <c r="BU192" s="31"/>
      <c r="BV192" s="31"/>
      <c r="BW192" s="31"/>
      <c r="BX192" s="31"/>
      <c r="BY192" s="31"/>
      <c r="BZ192" s="31"/>
      <c r="CA192" s="31"/>
      <c r="CB192" s="31"/>
      <c r="CC192" s="31"/>
      <c r="CD192" s="31"/>
      <c r="CE192" s="31"/>
      <c r="CF192" s="31"/>
      <c r="CG192" s="31"/>
      <c r="CH192" s="31"/>
      <c r="CI192" s="31"/>
      <c r="CJ192" s="31"/>
      <c r="CK192" s="31"/>
      <c r="CL192" s="31"/>
      <c r="CM192" s="31"/>
      <c r="CN192" s="31"/>
    </row>
    <row r="193" spans="1:92" s="30" customFormat="1">
      <c r="A193" s="8">
        <v>1</v>
      </c>
      <c r="B193" s="29">
        <v>111349637</v>
      </c>
      <c r="C193" s="9" t="s">
        <v>19</v>
      </c>
      <c r="D193" s="10" t="s">
        <v>118</v>
      </c>
      <c r="E193" s="9" t="s">
        <v>119</v>
      </c>
      <c r="F193" s="11">
        <v>1</v>
      </c>
      <c r="G193" s="12"/>
      <c r="H193" s="12"/>
      <c r="I193" s="13"/>
      <c r="J193" s="12"/>
      <c r="K193" s="14"/>
      <c r="L193" s="14"/>
      <c r="AG193" s="31"/>
      <c r="AH193" s="31"/>
      <c r="AI193" s="31"/>
      <c r="AJ193" s="31"/>
      <c r="AK193" s="31"/>
      <c r="AL193" s="31"/>
      <c r="AM193" s="31"/>
      <c r="AN193" s="31"/>
      <c r="AO193" s="31"/>
      <c r="AP193" s="31"/>
      <c r="AQ193" s="31"/>
      <c r="AR193" s="31"/>
      <c r="AS193" s="31"/>
      <c r="AT193" s="31"/>
      <c r="AU193" s="31"/>
      <c r="AV193" s="31"/>
      <c r="AW193" s="31"/>
      <c r="AX193" s="31"/>
      <c r="AY193" s="31"/>
      <c r="AZ193" s="31"/>
      <c r="BA193" s="31"/>
      <c r="BB193" s="31"/>
      <c r="BC193" s="31"/>
      <c r="BD193" s="31"/>
      <c r="BE193" s="31"/>
      <c r="BF193" s="31"/>
      <c r="BG193" s="31"/>
      <c r="BH193" s="31"/>
      <c r="BI193" s="31"/>
      <c r="BJ193" s="31"/>
      <c r="BK193" s="31"/>
      <c r="BL193" s="31"/>
      <c r="BM193" s="31"/>
      <c r="BN193" s="31"/>
      <c r="BO193" s="31"/>
      <c r="BP193" s="31"/>
      <c r="BQ193" s="31"/>
      <c r="BR193" s="31"/>
      <c r="BS193" s="31"/>
      <c r="BT193" s="31"/>
      <c r="BU193" s="31"/>
      <c r="BV193" s="31"/>
      <c r="BW193" s="31"/>
      <c r="BX193" s="31"/>
      <c r="BY193" s="31"/>
      <c r="BZ193" s="31"/>
      <c r="CA193" s="31"/>
      <c r="CB193" s="31"/>
      <c r="CC193" s="31"/>
      <c r="CD193" s="31"/>
      <c r="CE193" s="31"/>
      <c r="CF193" s="31"/>
      <c r="CG193" s="31"/>
      <c r="CH193" s="31"/>
      <c r="CI193" s="31"/>
      <c r="CJ193" s="31"/>
      <c r="CK193" s="31"/>
      <c r="CL193" s="31"/>
      <c r="CM193" s="31"/>
      <c r="CN193" s="31"/>
    </row>
    <row r="194" spans="1:92" s="30" customFormat="1">
      <c r="A194" s="8">
        <v>2</v>
      </c>
      <c r="B194" s="29">
        <v>111400005</v>
      </c>
      <c r="C194" s="9" t="s">
        <v>19</v>
      </c>
      <c r="D194" s="10" t="s">
        <v>150</v>
      </c>
      <c r="E194" s="9" t="s">
        <v>56</v>
      </c>
      <c r="F194" s="11">
        <v>1</v>
      </c>
      <c r="G194" s="12"/>
      <c r="H194" s="12"/>
      <c r="I194" s="13"/>
      <c r="J194" s="12"/>
      <c r="K194" s="14"/>
      <c r="L194" s="14"/>
      <c r="AG194" s="31"/>
      <c r="AH194" s="31"/>
      <c r="AI194" s="31"/>
      <c r="AJ194" s="31"/>
      <c r="AK194" s="31"/>
      <c r="AL194" s="31"/>
      <c r="AM194" s="31"/>
      <c r="AN194" s="31"/>
      <c r="AO194" s="31"/>
      <c r="AP194" s="31"/>
      <c r="AQ194" s="31"/>
      <c r="AR194" s="31"/>
      <c r="AS194" s="31"/>
      <c r="AT194" s="31"/>
      <c r="AU194" s="31"/>
      <c r="AV194" s="31"/>
      <c r="AW194" s="31"/>
      <c r="AX194" s="31"/>
      <c r="AY194" s="31"/>
      <c r="AZ194" s="31"/>
      <c r="BA194" s="31"/>
      <c r="BB194" s="31"/>
      <c r="BC194" s="31"/>
      <c r="BD194" s="31"/>
      <c r="BE194" s="31"/>
      <c r="BF194" s="31"/>
      <c r="BG194" s="31"/>
      <c r="BH194" s="31"/>
      <c r="BI194" s="31"/>
      <c r="BJ194" s="31"/>
      <c r="BK194" s="31"/>
      <c r="BL194" s="31"/>
      <c r="BM194" s="31"/>
      <c r="BN194" s="31"/>
      <c r="BO194" s="31"/>
      <c r="BP194" s="31"/>
      <c r="BQ194" s="31"/>
      <c r="BR194" s="31"/>
      <c r="BS194" s="31"/>
      <c r="BT194" s="31"/>
      <c r="BU194" s="31"/>
      <c r="BV194" s="31"/>
      <c r="BW194" s="31"/>
      <c r="BX194" s="31"/>
      <c r="BY194" s="31"/>
      <c r="BZ194" s="31"/>
      <c r="CA194" s="31"/>
      <c r="CB194" s="31"/>
      <c r="CC194" s="31"/>
      <c r="CD194" s="31"/>
      <c r="CE194" s="31"/>
      <c r="CF194" s="31"/>
      <c r="CG194" s="31"/>
      <c r="CH194" s="31"/>
      <c r="CI194" s="31"/>
      <c r="CJ194" s="31"/>
      <c r="CK194" s="31"/>
      <c r="CL194" s="31"/>
      <c r="CM194" s="31"/>
      <c r="CN194" s="31"/>
    </row>
    <row r="195" spans="1:92" s="30" customFormat="1">
      <c r="A195" s="8">
        <v>3</v>
      </c>
      <c r="B195" s="29">
        <v>112654906</v>
      </c>
      <c r="C195" s="9" t="s">
        <v>19</v>
      </c>
      <c r="D195" s="10" t="s">
        <v>127</v>
      </c>
      <c r="E195" s="9" t="s">
        <v>46</v>
      </c>
      <c r="F195" s="11">
        <v>1</v>
      </c>
      <c r="G195" s="12"/>
      <c r="H195" s="12"/>
      <c r="I195" s="13"/>
      <c r="J195" s="12"/>
      <c r="K195" s="14"/>
      <c r="L195" s="14"/>
      <c r="AG195" s="31"/>
      <c r="AH195" s="31"/>
      <c r="AI195" s="31"/>
      <c r="AJ195" s="31"/>
      <c r="AK195" s="31"/>
      <c r="AL195" s="31"/>
      <c r="AM195" s="31"/>
      <c r="AN195" s="31"/>
      <c r="AO195" s="31"/>
      <c r="AP195" s="31"/>
      <c r="AQ195" s="31"/>
      <c r="AR195" s="31"/>
      <c r="AS195" s="31"/>
      <c r="AT195" s="31"/>
      <c r="AU195" s="31"/>
      <c r="AV195" s="31"/>
      <c r="AW195" s="31"/>
      <c r="AX195" s="31"/>
      <c r="AY195" s="31"/>
      <c r="AZ195" s="31"/>
      <c r="BA195" s="31"/>
      <c r="BB195" s="31"/>
      <c r="BC195" s="31"/>
      <c r="BD195" s="31"/>
      <c r="BE195" s="31"/>
      <c r="BF195" s="31"/>
      <c r="BG195" s="31"/>
      <c r="BH195" s="31"/>
      <c r="BI195" s="31"/>
      <c r="BJ195" s="31"/>
      <c r="BK195" s="31"/>
      <c r="BL195" s="31"/>
      <c r="BM195" s="31"/>
      <c r="BN195" s="31"/>
      <c r="BO195" s="31"/>
      <c r="BP195" s="31"/>
      <c r="BQ195" s="31"/>
      <c r="BR195" s="31"/>
      <c r="BS195" s="31"/>
      <c r="BT195" s="31"/>
      <c r="BU195" s="31"/>
      <c r="BV195" s="31"/>
      <c r="BW195" s="31"/>
      <c r="BX195" s="31"/>
      <c r="BY195" s="31"/>
      <c r="BZ195" s="31"/>
      <c r="CA195" s="31"/>
      <c r="CB195" s="31"/>
      <c r="CC195" s="31"/>
      <c r="CD195" s="31"/>
      <c r="CE195" s="31"/>
      <c r="CF195" s="31"/>
      <c r="CG195" s="31"/>
      <c r="CH195" s="31"/>
      <c r="CI195" s="31"/>
      <c r="CJ195" s="31"/>
      <c r="CK195" s="31"/>
      <c r="CL195" s="31"/>
      <c r="CM195" s="31"/>
      <c r="CN195" s="31"/>
    </row>
    <row r="196" spans="1:92" s="30" customFormat="1">
      <c r="A196" s="8">
        <v>4</v>
      </c>
      <c r="B196" s="29">
        <v>115756008</v>
      </c>
      <c r="C196" s="9" t="s">
        <v>19</v>
      </c>
      <c r="D196" s="10" t="s">
        <v>122</v>
      </c>
      <c r="E196" s="9" t="s">
        <v>56</v>
      </c>
      <c r="F196" s="11">
        <v>2</v>
      </c>
      <c r="G196" s="12"/>
      <c r="H196" s="12"/>
      <c r="I196" s="13"/>
      <c r="J196" s="12"/>
      <c r="K196" s="14"/>
      <c r="L196" s="14"/>
      <c r="AG196" s="31"/>
      <c r="AH196" s="31"/>
      <c r="AI196" s="31"/>
      <c r="AJ196" s="31"/>
      <c r="AK196" s="31"/>
      <c r="AL196" s="31"/>
      <c r="AM196" s="31"/>
      <c r="AN196" s="31"/>
      <c r="AO196" s="31"/>
      <c r="AP196" s="31"/>
      <c r="AQ196" s="31"/>
      <c r="AR196" s="31"/>
      <c r="AS196" s="31"/>
      <c r="AT196" s="31"/>
      <c r="AU196" s="31"/>
      <c r="AV196" s="31"/>
      <c r="AW196" s="31"/>
      <c r="AX196" s="31"/>
      <c r="AY196" s="31"/>
      <c r="AZ196" s="31"/>
      <c r="BA196" s="31"/>
      <c r="BB196" s="31"/>
      <c r="BC196" s="31"/>
      <c r="BD196" s="31"/>
      <c r="BE196" s="31"/>
      <c r="BF196" s="31"/>
      <c r="BG196" s="31"/>
      <c r="BH196" s="31"/>
      <c r="BI196" s="31"/>
      <c r="BJ196" s="31"/>
      <c r="BK196" s="31"/>
      <c r="BL196" s="31"/>
      <c r="BM196" s="31"/>
      <c r="BN196" s="31"/>
      <c r="BO196" s="31"/>
      <c r="BP196" s="31"/>
      <c r="BQ196" s="31"/>
      <c r="BR196" s="31"/>
      <c r="BS196" s="31"/>
      <c r="BT196" s="31"/>
      <c r="BU196" s="31"/>
      <c r="BV196" s="31"/>
      <c r="BW196" s="31"/>
      <c r="BX196" s="31"/>
      <c r="BY196" s="31"/>
      <c r="BZ196" s="31"/>
      <c r="CA196" s="31"/>
      <c r="CB196" s="31"/>
      <c r="CC196" s="31"/>
      <c r="CD196" s="31"/>
      <c r="CE196" s="31"/>
      <c r="CF196" s="31"/>
      <c r="CG196" s="31"/>
      <c r="CH196" s="31"/>
      <c r="CI196" s="31"/>
      <c r="CJ196" s="31"/>
      <c r="CK196" s="31"/>
      <c r="CL196" s="31"/>
      <c r="CM196" s="31"/>
      <c r="CN196" s="31"/>
    </row>
    <row r="197" spans="1:92">
      <c r="A197" s="8">
        <v>5</v>
      </c>
      <c r="B197" s="29">
        <v>115779704</v>
      </c>
      <c r="C197" s="9" t="s">
        <v>19</v>
      </c>
      <c r="D197" s="10" t="s">
        <v>151</v>
      </c>
      <c r="E197" s="9" t="s">
        <v>28</v>
      </c>
      <c r="F197" s="11">
        <v>1</v>
      </c>
      <c r="G197" s="12"/>
      <c r="H197" s="12"/>
      <c r="I197" s="13"/>
      <c r="J197" s="12"/>
      <c r="K197" s="14"/>
      <c r="L197" s="14"/>
    </row>
    <row r="198" spans="1:92">
      <c r="A198" s="8">
        <v>6</v>
      </c>
      <c r="B198" s="29">
        <v>116137800</v>
      </c>
      <c r="C198" s="9" t="s">
        <v>19</v>
      </c>
      <c r="D198" s="10" t="s">
        <v>131</v>
      </c>
      <c r="E198" s="9" t="s">
        <v>48</v>
      </c>
      <c r="F198" s="11">
        <v>1</v>
      </c>
      <c r="G198" s="12"/>
      <c r="H198" s="12"/>
      <c r="I198" s="13"/>
      <c r="J198" s="12"/>
      <c r="K198" s="14"/>
      <c r="L198" s="14"/>
    </row>
    <row r="199" spans="1:92" ht="25.5">
      <c r="A199" s="8">
        <v>7</v>
      </c>
      <c r="B199" s="29">
        <v>116950754</v>
      </c>
      <c r="C199" s="9" t="s">
        <v>19</v>
      </c>
      <c r="D199" s="10" t="s">
        <v>325</v>
      </c>
      <c r="E199" s="9" t="s">
        <v>28</v>
      </c>
      <c r="F199" s="11">
        <v>1</v>
      </c>
      <c r="G199" s="12"/>
      <c r="H199" s="12"/>
      <c r="I199" s="13"/>
      <c r="J199" s="12"/>
      <c r="K199" s="14"/>
      <c r="L199" s="14"/>
    </row>
    <row r="200" spans="1:92">
      <c r="A200" s="8">
        <v>8</v>
      </c>
      <c r="B200" s="29">
        <v>117309100</v>
      </c>
      <c r="C200" s="9" t="s">
        <v>19</v>
      </c>
      <c r="D200" s="10" t="s">
        <v>126</v>
      </c>
      <c r="E200" s="9" t="s">
        <v>36</v>
      </c>
      <c r="F200" s="11">
        <v>1</v>
      </c>
      <c r="G200" s="12"/>
      <c r="H200" s="12"/>
      <c r="I200" s="13"/>
      <c r="J200" s="12"/>
      <c r="K200" s="14"/>
      <c r="L200" s="14"/>
    </row>
    <row r="201" spans="1:92">
      <c r="A201" s="8">
        <v>9</v>
      </c>
      <c r="B201" s="29">
        <v>117381704</v>
      </c>
      <c r="C201" s="9" t="s">
        <v>19</v>
      </c>
      <c r="D201" s="10" t="s">
        <v>143</v>
      </c>
      <c r="E201" s="9" t="s">
        <v>56</v>
      </c>
      <c r="F201" s="11">
        <v>1</v>
      </c>
      <c r="G201" s="12"/>
      <c r="H201" s="12"/>
      <c r="I201" s="13"/>
      <c r="J201" s="12"/>
      <c r="K201" s="14"/>
      <c r="L201" s="14"/>
    </row>
    <row r="202" spans="1:92">
      <c r="A202" s="8">
        <v>10</v>
      </c>
      <c r="B202" s="29">
        <v>117420202</v>
      </c>
      <c r="C202" s="9" t="s">
        <v>19</v>
      </c>
      <c r="D202" s="10" t="s">
        <v>128</v>
      </c>
      <c r="E202" s="9" t="s">
        <v>46</v>
      </c>
      <c r="F202" s="11">
        <v>1</v>
      </c>
      <c r="G202" s="12"/>
      <c r="H202" s="12"/>
      <c r="I202" s="13"/>
      <c r="J202" s="12"/>
      <c r="K202" s="14"/>
      <c r="L202" s="14"/>
    </row>
    <row r="203" spans="1:92">
      <c r="A203" s="8">
        <v>11</v>
      </c>
      <c r="B203" s="29">
        <v>117421000</v>
      </c>
      <c r="C203" s="9" t="s">
        <v>19</v>
      </c>
      <c r="D203" s="10" t="s">
        <v>129</v>
      </c>
      <c r="E203" s="9" t="s">
        <v>36</v>
      </c>
      <c r="F203" s="11">
        <v>1</v>
      </c>
      <c r="G203" s="12"/>
      <c r="H203" s="12"/>
      <c r="I203" s="13"/>
      <c r="J203" s="12"/>
      <c r="K203" s="14"/>
      <c r="L203" s="14"/>
    </row>
    <row r="204" spans="1:92">
      <c r="A204" s="8">
        <v>12</v>
      </c>
      <c r="B204" s="29">
        <v>117430801</v>
      </c>
      <c r="C204" s="9" t="s">
        <v>19</v>
      </c>
      <c r="D204" s="10" t="s">
        <v>153</v>
      </c>
      <c r="E204" s="9" t="s">
        <v>36</v>
      </c>
      <c r="F204" s="11">
        <v>1</v>
      </c>
      <c r="G204" s="12"/>
      <c r="H204" s="12"/>
      <c r="I204" s="13"/>
      <c r="J204" s="12"/>
      <c r="K204" s="14"/>
      <c r="L204" s="14"/>
    </row>
    <row r="205" spans="1:92">
      <c r="A205" s="8">
        <v>13</v>
      </c>
      <c r="B205" s="29">
        <v>117465709</v>
      </c>
      <c r="C205" s="9" t="s">
        <v>19</v>
      </c>
      <c r="D205" s="10" t="s">
        <v>326</v>
      </c>
      <c r="E205" s="9" t="s">
        <v>46</v>
      </c>
      <c r="F205" s="11">
        <v>1</v>
      </c>
      <c r="G205" s="12"/>
      <c r="H205" s="12"/>
      <c r="I205" s="13"/>
      <c r="J205" s="12"/>
      <c r="K205" s="14"/>
      <c r="L205" s="14"/>
    </row>
    <row r="206" spans="1:92">
      <c r="A206" s="8">
        <v>14</v>
      </c>
      <c r="B206" s="29">
        <v>117690601</v>
      </c>
      <c r="C206" s="9" t="s">
        <v>19</v>
      </c>
      <c r="D206" s="10" t="s">
        <v>133</v>
      </c>
      <c r="E206" s="9" t="s">
        <v>134</v>
      </c>
      <c r="F206" s="11">
        <v>1</v>
      </c>
      <c r="G206" s="12"/>
      <c r="H206" s="12"/>
      <c r="I206" s="13"/>
      <c r="J206" s="12"/>
      <c r="K206" s="14"/>
      <c r="L206" s="14"/>
    </row>
    <row r="207" spans="1:92" s="34" customFormat="1">
      <c r="A207" s="8">
        <v>15</v>
      </c>
      <c r="B207" s="29">
        <v>117926907</v>
      </c>
      <c r="C207" s="9" t="s">
        <v>19</v>
      </c>
      <c r="D207" s="10" t="s">
        <v>125</v>
      </c>
      <c r="E207" s="9" t="s">
        <v>36</v>
      </c>
      <c r="F207" s="11">
        <v>1</v>
      </c>
      <c r="G207" s="12"/>
      <c r="H207" s="12"/>
      <c r="I207" s="13"/>
      <c r="J207" s="12"/>
      <c r="K207" s="14"/>
      <c r="L207" s="14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1"/>
      <c r="AH207" s="31"/>
      <c r="AI207" s="31"/>
      <c r="AJ207" s="31"/>
      <c r="AK207" s="31"/>
      <c r="AL207" s="31"/>
      <c r="AM207" s="31"/>
      <c r="AN207" s="31"/>
      <c r="AO207" s="31"/>
      <c r="AP207" s="31"/>
      <c r="AQ207" s="31"/>
      <c r="AR207" s="31"/>
      <c r="AS207" s="31"/>
      <c r="AT207" s="31"/>
      <c r="AU207" s="31"/>
      <c r="AV207" s="31"/>
      <c r="AW207" s="31"/>
      <c r="AX207" s="31"/>
      <c r="AY207" s="31"/>
      <c r="AZ207" s="31"/>
      <c r="BA207" s="31"/>
      <c r="BB207" s="31"/>
      <c r="BC207" s="31"/>
      <c r="BD207" s="31"/>
      <c r="BE207" s="31"/>
      <c r="BF207" s="31"/>
      <c r="BG207" s="31"/>
      <c r="BH207" s="31"/>
      <c r="BI207" s="31"/>
      <c r="BJ207" s="31"/>
      <c r="BK207" s="31"/>
      <c r="BL207" s="31"/>
      <c r="BM207" s="31"/>
      <c r="BN207" s="31"/>
      <c r="BO207" s="31"/>
      <c r="BP207" s="31"/>
      <c r="BQ207" s="31"/>
      <c r="BR207" s="31"/>
      <c r="BS207" s="31"/>
      <c r="BT207" s="31"/>
      <c r="BU207" s="31"/>
      <c r="BV207" s="31"/>
      <c r="BW207" s="31"/>
      <c r="BX207" s="31"/>
      <c r="BY207" s="31"/>
      <c r="BZ207" s="31"/>
      <c r="CA207" s="31"/>
      <c r="CB207" s="31"/>
      <c r="CC207" s="31"/>
      <c r="CD207" s="31"/>
      <c r="CE207" s="31"/>
      <c r="CF207" s="31"/>
      <c r="CG207" s="31"/>
      <c r="CH207" s="31"/>
      <c r="CI207" s="31"/>
      <c r="CJ207" s="31"/>
      <c r="CK207" s="31"/>
      <c r="CL207" s="31"/>
      <c r="CM207" s="31"/>
      <c r="CN207" s="31"/>
    </row>
    <row r="208" spans="1:92" s="34" customFormat="1">
      <c r="A208" s="8">
        <v>16</v>
      </c>
      <c r="B208" s="29">
        <v>118056709</v>
      </c>
      <c r="C208" s="9" t="s">
        <v>19</v>
      </c>
      <c r="D208" s="10" t="s">
        <v>120</v>
      </c>
      <c r="E208" s="9" t="s">
        <v>48</v>
      </c>
      <c r="F208" s="11">
        <v>1</v>
      </c>
      <c r="G208" s="12"/>
      <c r="H208" s="12"/>
      <c r="I208" s="13"/>
      <c r="J208" s="12"/>
      <c r="K208" s="14"/>
      <c r="L208" s="14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1"/>
      <c r="AH208" s="31"/>
      <c r="AI208" s="31"/>
      <c r="AJ208" s="31"/>
      <c r="AK208" s="31"/>
      <c r="AL208" s="31"/>
      <c r="AM208" s="31"/>
      <c r="AN208" s="31"/>
      <c r="AO208" s="31"/>
      <c r="AP208" s="31"/>
      <c r="AQ208" s="31"/>
      <c r="AR208" s="31"/>
      <c r="AS208" s="31"/>
      <c r="AT208" s="31"/>
      <c r="AU208" s="31"/>
      <c r="AV208" s="31"/>
      <c r="AW208" s="31"/>
      <c r="AX208" s="31"/>
      <c r="AY208" s="31"/>
      <c r="AZ208" s="31"/>
      <c r="BA208" s="31"/>
      <c r="BB208" s="31"/>
      <c r="BC208" s="31"/>
      <c r="BD208" s="31"/>
      <c r="BE208" s="31"/>
      <c r="BF208" s="31"/>
      <c r="BG208" s="31"/>
      <c r="BH208" s="31"/>
      <c r="BI208" s="31"/>
      <c r="BJ208" s="31"/>
      <c r="BK208" s="31"/>
      <c r="BL208" s="31"/>
      <c r="BM208" s="31"/>
      <c r="BN208" s="31"/>
      <c r="BO208" s="31"/>
      <c r="BP208" s="31"/>
      <c r="BQ208" s="31"/>
      <c r="BR208" s="31"/>
      <c r="BS208" s="31"/>
      <c r="BT208" s="31"/>
      <c r="BU208" s="31"/>
      <c r="BV208" s="31"/>
      <c r="BW208" s="31"/>
      <c r="BX208" s="31"/>
      <c r="BY208" s="31"/>
      <c r="BZ208" s="31"/>
      <c r="CA208" s="31"/>
      <c r="CB208" s="31"/>
      <c r="CC208" s="31"/>
      <c r="CD208" s="31"/>
      <c r="CE208" s="31"/>
      <c r="CF208" s="31"/>
      <c r="CG208" s="31"/>
      <c r="CH208" s="31"/>
      <c r="CI208" s="31"/>
      <c r="CJ208" s="31"/>
      <c r="CK208" s="31"/>
      <c r="CL208" s="31"/>
      <c r="CM208" s="31"/>
      <c r="CN208" s="31"/>
    </row>
    <row r="209" spans="1:92" s="34" customFormat="1">
      <c r="A209" s="8">
        <v>17</v>
      </c>
      <c r="B209" s="29">
        <v>118078707</v>
      </c>
      <c r="C209" s="9" t="s">
        <v>19</v>
      </c>
      <c r="D209" s="10" t="s">
        <v>307</v>
      </c>
      <c r="E209" s="9" t="s">
        <v>46</v>
      </c>
      <c r="F209" s="11">
        <v>8</v>
      </c>
      <c r="G209" s="12"/>
      <c r="H209" s="12"/>
      <c r="I209" s="13"/>
      <c r="J209" s="12"/>
      <c r="K209" s="14"/>
      <c r="L209" s="14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1"/>
      <c r="AH209" s="31"/>
      <c r="AI209" s="31"/>
      <c r="AJ209" s="31"/>
      <c r="AK209" s="31"/>
      <c r="AL209" s="31"/>
      <c r="AM209" s="31"/>
      <c r="AN209" s="31"/>
      <c r="AO209" s="31"/>
      <c r="AP209" s="31"/>
      <c r="AQ209" s="31"/>
      <c r="AR209" s="31"/>
      <c r="AS209" s="31"/>
      <c r="AT209" s="31"/>
      <c r="AU209" s="31"/>
      <c r="AV209" s="31"/>
      <c r="AW209" s="31"/>
      <c r="AX209" s="31"/>
      <c r="AY209" s="31"/>
      <c r="AZ209" s="31"/>
      <c r="BA209" s="31"/>
      <c r="BB209" s="31"/>
      <c r="BC209" s="31"/>
      <c r="BD209" s="31"/>
      <c r="BE209" s="31"/>
      <c r="BF209" s="31"/>
      <c r="BG209" s="31"/>
      <c r="BH209" s="31"/>
      <c r="BI209" s="31"/>
      <c r="BJ209" s="31"/>
      <c r="BK209" s="31"/>
      <c r="BL209" s="31"/>
      <c r="BM209" s="31"/>
      <c r="BN209" s="31"/>
      <c r="BO209" s="31"/>
      <c r="BP209" s="31"/>
      <c r="BQ209" s="31"/>
      <c r="BR209" s="31"/>
      <c r="BS209" s="31"/>
      <c r="BT209" s="31"/>
      <c r="BU209" s="31"/>
      <c r="BV209" s="31"/>
      <c r="BW209" s="31"/>
      <c r="BX209" s="31"/>
      <c r="BY209" s="31"/>
      <c r="BZ209" s="31"/>
      <c r="CA209" s="31"/>
      <c r="CB209" s="31"/>
      <c r="CC209" s="31"/>
      <c r="CD209" s="31"/>
      <c r="CE209" s="31"/>
      <c r="CF209" s="31"/>
      <c r="CG209" s="31"/>
      <c r="CH209" s="31"/>
      <c r="CI209" s="31"/>
      <c r="CJ209" s="31"/>
      <c r="CK209" s="31"/>
      <c r="CL209" s="31"/>
      <c r="CM209" s="31"/>
      <c r="CN209" s="31"/>
    </row>
    <row r="210" spans="1:92" s="34" customFormat="1">
      <c r="A210" s="8">
        <v>18</v>
      </c>
      <c r="B210" s="29">
        <v>118085000</v>
      </c>
      <c r="C210" s="9" t="s">
        <v>19</v>
      </c>
      <c r="D210" s="10" t="s">
        <v>121</v>
      </c>
      <c r="E210" s="9" t="s">
        <v>56</v>
      </c>
      <c r="F210" s="11">
        <v>1</v>
      </c>
      <c r="G210" s="12"/>
      <c r="H210" s="12"/>
      <c r="I210" s="13"/>
      <c r="J210" s="12"/>
      <c r="K210" s="14"/>
      <c r="L210" s="14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1"/>
      <c r="AH210" s="31"/>
      <c r="AI210" s="31"/>
      <c r="AJ210" s="31"/>
      <c r="AK210" s="31"/>
      <c r="AL210" s="31"/>
      <c r="AM210" s="31"/>
      <c r="AN210" s="31"/>
      <c r="AO210" s="31"/>
      <c r="AP210" s="31"/>
      <c r="AQ210" s="31"/>
      <c r="AR210" s="31"/>
      <c r="AS210" s="31"/>
      <c r="AT210" s="31"/>
      <c r="AU210" s="31"/>
      <c r="AV210" s="31"/>
      <c r="AW210" s="31"/>
      <c r="AX210" s="31"/>
      <c r="AY210" s="31"/>
      <c r="AZ210" s="31"/>
      <c r="BA210" s="31"/>
      <c r="BB210" s="31"/>
      <c r="BC210" s="31"/>
      <c r="BD210" s="31"/>
      <c r="BE210" s="31"/>
      <c r="BF210" s="31"/>
      <c r="BG210" s="31"/>
      <c r="BH210" s="31"/>
      <c r="BI210" s="31"/>
      <c r="BJ210" s="31"/>
      <c r="BK210" s="31"/>
      <c r="BL210" s="31"/>
      <c r="BM210" s="31"/>
      <c r="BN210" s="31"/>
      <c r="BO210" s="31"/>
      <c r="BP210" s="31"/>
      <c r="BQ210" s="31"/>
      <c r="BR210" s="31"/>
      <c r="BS210" s="31"/>
      <c r="BT210" s="31"/>
      <c r="BU210" s="31"/>
      <c r="BV210" s="31"/>
      <c r="BW210" s="31"/>
      <c r="BX210" s="31"/>
      <c r="BY210" s="31"/>
      <c r="BZ210" s="31"/>
      <c r="CA210" s="31"/>
      <c r="CB210" s="31"/>
      <c r="CC210" s="31"/>
      <c r="CD210" s="31"/>
      <c r="CE210" s="31"/>
      <c r="CF210" s="31"/>
      <c r="CG210" s="31"/>
      <c r="CH210" s="31"/>
      <c r="CI210" s="31"/>
      <c r="CJ210" s="31"/>
      <c r="CK210" s="31"/>
      <c r="CL210" s="31"/>
      <c r="CM210" s="31"/>
      <c r="CN210" s="31"/>
    </row>
    <row r="211" spans="1:92" s="34" customFormat="1">
      <c r="A211" s="8">
        <v>19</v>
      </c>
      <c r="B211" s="29">
        <v>118105602</v>
      </c>
      <c r="C211" s="9" t="s">
        <v>19</v>
      </c>
      <c r="D211" s="10" t="s">
        <v>320</v>
      </c>
      <c r="E211" s="9" t="s">
        <v>46</v>
      </c>
      <c r="F211" s="11">
        <v>1</v>
      </c>
      <c r="G211" s="12"/>
      <c r="H211" s="12"/>
      <c r="I211" s="13"/>
      <c r="J211" s="12"/>
      <c r="K211" s="14"/>
      <c r="L211" s="14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1"/>
      <c r="AH211" s="31"/>
      <c r="AI211" s="31"/>
      <c r="AJ211" s="31"/>
      <c r="AK211" s="31"/>
      <c r="AL211" s="31"/>
      <c r="AM211" s="31"/>
      <c r="AN211" s="31"/>
      <c r="AO211" s="31"/>
      <c r="AP211" s="31"/>
      <c r="AQ211" s="31"/>
      <c r="AR211" s="31"/>
      <c r="AS211" s="31"/>
      <c r="AT211" s="31"/>
      <c r="AU211" s="31"/>
      <c r="AV211" s="31"/>
      <c r="AW211" s="31"/>
      <c r="AX211" s="31"/>
      <c r="AY211" s="31"/>
      <c r="AZ211" s="31"/>
      <c r="BA211" s="31"/>
      <c r="BB211" s="31"/>
      <c r="BC211" s="31"/>
      <c r="BD211" s="31"/>
      <c r="BE211" s="31"/>
      <c r="BF211" s="31"/>
      <c r="BG211" s="31"/>
      <c r="BH211" s="31"/>
      <c r="BI211" s="31"/>
      <c r="BJ211" s="31"/>
      <c r="BK211" s="31"/>
      <c r="BL211" s="31"/>
      <c r="BM211" s="31"/>
      <c r="BN211" s="31"/>
      <c r="BO211" s="31"/>
      <c r="BP211" s="31"/>
      <c r="BQ211" s="31"/>
      <c r="BR211" s="31"/>
      <c r="BS211" s="31"/>
      <c r="BT211" s="31"/>
      <c r="BU211" s="31"/>
      <c r="BV211" s="31"/>
      <c r="BW211" s="31"/>
      <c r="BX211" s="31"/>
      <c r="BY211" s="31"/>
      <c r="BZ211" s="31"/>
      <c r="CA211" s="31"/>
      <c r="CB211" s="31"/>
      <c r="CC211" s="31"/>
      <c r="CD211" s="31"/>
      <c r="CE211" s="31"/>
      <c r="CF211" s="31"/>
      <c r="CG211" s="31"/>
      <c r="CH211" s="31"/>
      <c r="CI211" s="31"/>
      <c r="CJ211" s="31"/>
      <c r="CK211" s="31"/>
      <c r="CL211" s="31"/>
      <c r="CM211" s="31"/>
      <c r="CN211" s="31"/>
    </row>
    <row r="212" spans="1:92" s="34" customFormat="1">
      <c r="A212" s="8">
        <v>20</v>
      </c>
      <c r="B212" s="29">
        <v>118804704</v>
      </c>
      <c r="C212" s="9" t="s">
        <v>19</v>
      </c>
      <c r="D212" s="10" t="s">
        <v>130</v>
      </c>
      <c r="E212" s="9" t="s">
        <v>28</v>
      </c>
      <c r="F212" s="11">
        <v>1</v>
      </c>
      <c r="G212" s="12"/>
      <c r="H212" s="12"/>
      <c r="I212" s="13"/>
      <c r="J212" s="12"/>
      <c r="K212" s="14"/>
      <c r="L212" s="14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1"/>
      <c r="AH212" s="31"/>
      <c r="AI212" s="31"/>
      <c r="AJ212" s="31"/>
      <c r="AK212" s="31"/>
      <c r="AL212" s="31"/>
      <c r="AM212" s="31"/>
      <c r="AN212" s="31"/>
      <c r="AO212" s="31"/>
      <c r="AP212" s="31"/>
      <c r="AQ212" s="31"/>
      <c r="AR212" s="31"/>
      <c r="AS212" s="31"/>
      <c r="AT212" s="31"/>
      <c r="AU212" s="31"/>
      <c r="AV212" s="31"/>
      <c r="AW212" s="31"/>
      <c r="AX212" s="31"/>
      <c r="AY212" s="31"/>
      <c r="AZ212" s="31"/>
      <c r="BA212" s="31"/>
      <c r="BB212" s="31"/>
      <c r="BC212" s="31"/>
      <c r="BD212" s="31"/>
      <c r="BE212" s="31"/>
      <c r="BF212" s="31"/>
      <c r="BG212" s="31"/>
      <c r="BH212" s="31"/>
      <c r="BI212" s="31"/>
      <c r="BJ212" s="31"/>
      <c r="BK212" s="31"/>
      <c r="BL212" s="31"/>
      <c r="BM212" s="31"/>
      <c r="BN212" s="31"/>
      <c r="BO212" s="31"/>
      <c r="BP212" s="31"/>
      <c r="BQ212" s="31"/>
      <c r="BR212" s="31"/>
      <c r="BS212" s="31"/>
      <c r="BT212" s="31"/>
      <c r="BU212" s="31"/>
      <c r="BV212" s="31"/>
      <c r="BW212" s="31"/>
      <c r="BX212" s="31"/>
      <c r="BY212" s="31"/>
      <c r="BZ212" s="31"/>
      <c r="CA212" s="31"/>
      <c r="CB212" s="31"/>
      <c r="CC212" s="31"/>
      <c r="CD212" s="31"/>
      <c r="CE212" s="31"/>
      <c r="CF212" s="31"/>
      <c r="CG212" s="31"/>
      <c r="CH212" s="31"/>
      <c r="CI212" s="31"/>
      <c r="CJ212" s="31"/>
      <c r="CK212" s="31"/>
      <c r="CL212" s="31"/>
      <c r="CM212" s="31"/>
      <c r="CN212" s="31"/>
    </row>
    <row r="213" spans="1:92" s="34" customFormat="1">
      <c r="A213" s="8">
        <v>21</v>
      </c>
      <c r="B213" s="29">
        <v>211841409</v>
      </c>
      <c r="C213" s="9" t="s">
        <v>19</v>
      </c>
      <c r="D213" s="10" t="s">
        <v>145</v>
      </c>
      <c r="E213" s="9" t="s">
        <v>134</v>
      </c>
      <c r="F213" s="11">
        <v>1</v>
      </c>
      <c r="G213" s="12"/>
      <c r="H213" s="12"/>
      <c r="I213" s="13"/>
      <c r="J213" s="12"/>
      <c r="K213" s="14"/>
      <c r="L213" s="14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1"/>
      <c r="AH213" s="31"/>
      <c r="AI213" s="31"/>
      <c r="AJ213" s="31"/>
      <c r="AK213" s="31"/>
      <c r="AL213" s="31"/>
      <c r="AM213" s="31"/>
      <c r="AN213" s="31"/>
      <c r="AO213" s="31"/>
      <c r="AP213" s="31"/>
      <c r="AQ213" s="31"/>
      <c r="AR213" s="31"/>
      <c r="AS213" s="31"/>
      <c r="AT213" s="31"/>
      <c r="AU213" s="31"/>
      <c r="AV213" s="31"/>
      <c r="AW213" s="31"/>
      <c r="AX213" s="31"/>
      <c r="AY213" s="31"/>
      <c r="AZ213" s="31"/>
      <c r="BA213" s="31"/>
      <c r="BB213" s="31"/>
      <c r="BC213" s="31"/>
      <c r="BD213" s="31"/>
      <c r="BE213" s="31"/>
      <c r="BF213" s="31"/>
      <c r="BG213" s="31"/>
      <c r="BH213" s="31"/>
      <c r="BI213" s="31"/>
      <c r="BJ213" s="31"/>
      <c r="BK213" s="31"/>
      <c r="BL213" s="31"/>
      <c r="BM213" s="31"/>
      <c r="BN213" s="31"/>
      <c r="BO213" s="31"/>
      <c r="BP213" s="31"/>
      <c r="BQ213" s="31"/>
      <c r="BR213" s="31"/>
      <c r="BS213" s="31"/>
      <c r="BT213" s="31"/>
      <c r="BU213" s="31"/>
      <c r="BV213" s="31"/>
      <c r="BW213" s="31"/>
      <c r="BX213" s="31"/>
      <c r="BY213" s="31"/>
      <c r="BZ213" s="31"/>
      <c r="CA213" s="31"/>
      <c r="CB213" s="31"/>
      <c r="CC213" s="31"/>
      <c r="CD213" s="31"/>
      <c r="CE213" s="31"/>
      <c r="CF213" s="31"/>
      <c r="CG213" s="31"/>
      <c r="CH213" s="31"/>
      <c r="CI213" s="31"/>
      <c r="CJ213" s="31"/>
      <c r="CK213" s="31"/>
      <c r="CL213" s="31"/>
      <c r="CM213" s="31"/>
      <c r="CN213" s="31"/>
    </row>
    <row r="214" spans="1:92" s="34" customFormat="1">
      <c r="A214" s="8">
        <v>22</v>
      </c>
      <c r="B214" s="29">
        <v>211872506</v>
      </c>
      <c r="C214" s="9" t="s">
        <v>19</v>
      </c>
      <c r="D214" s="10" t="s">
        <v>144</v>
      </c>
      <c r="E214" s="9" t="s">
        <v>134</v>
      </c>
      <c r="F214" s="11">
        <v>1</v>
      </c>
      <c r="G214" s="12"/>
      <c r="H214" s="12"/>
      <c r="I214" s="13"/>
      <c r="J214" s="12"/>
      <c r="K214" s="14"/>
      <c r="L214" s="14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1"/>
      <c r="AH214" s="31"/>
      <c r="AI214" s="31"/>
      <c r="AJ214" s="31"/>
      <c r="AK214" s="31"/>
      <c r="AL214" s="31"/>
      <c r="AM214" s="31"/>
      <c r="AN214" s="31"/>
      <c r="AO214" s="31"/>
      <c r="AP214" s="31"/>
      <c r="AQ214" s="31"/>
      <c r="AR214" s="31"/>
      <c r="AS214" s="31"/>
      <c r="AT214" s="31"/>
      <c r="AU214" s="31"/>
      <c r="AV214" s="31"/>
      <c r="AW214" s="31"/>
      <c r="AX214" s="31"/>
      <c r="AY214" s="31"/>
      <c r="AZ214" s="31"/>
      <c r="BA214" s="31"/>
      <c r="BB214" s="31"/>
      <c r="BC214" s="31"/>
      <c r="BD214" s="31"/>
      <c r="BE214" s="31"/>
      <c r="BF214" s="31"/>
      <c r="BG214" s="31"/>
      <c r="BH214" s="31"/>
      <c r="BI214" s="31"/>
      <c r="BJ214" s="31"/>
      <c r="BK214" s="31"/>
      <c r="BL214" s="31"/>
      <c r="BM214" s="31"/>
      <c r="BN214" s="31"/>
      <c r="BO214" s="31"/>
      <c r="BP214" s="31"/>
      <c r="BQ214" s="31"/>
      <c r="BR214" s="31"/>
      <c r="BS214" s="31"/>
      <c r="BT214" s="31"/>
      <c r="BU214" s="31"/>
      <c r="BV214" s="31"/>
      <c r="BW214" s="31"/>
      <c r="BX214" s="31"/>
      <c r="BY214" s="31"/>
      <c r="BZ214" s="31"/>
      <c r="CA214" s="31"/>
      <c r="CB214" s="31"/>
      <c r="CC214" s="31"/>
      <c r="CD214" s="31"/>
      <c r="CE214" s="31"/>
      <c r="CF214" s="31"/>
      <c r="CG214" s="31"/>
      <c r="CH214" s="31"/>
      <c r="CI214" s="31"/>
      <c r="CJ214" s="31"/>
      <c r="CK214" s="31"/>
      <c r="CL214" s="31"/>
      <c r="CM214" s="31"/>
      <c r="CN214" s="31"/>
    </row>
    <row r="215" spans="1:92" s="34" customFormat="1">
      <c r="A215" s="8">
        <v>23</v>
      </c>
      <c r="B215" s="29">
        <v>212725700</v>
      </c>
      <c r="C215" s="9" t="s">
        <v>19</v>
      </c>
      <c r="D215" s="10" t="s">
        <v>149</v>
      </c>
      <c r="E215" s="9" t="s">
        <v>134</v>
      </c>
      <c r="F215" s="11">
        <v>1</v>
      </c>
      <c r="G215" s="12"/>
      <c r="H215" s="12"/>
      <c r="I215" s="13"/>
      <c r="J215" s="12"/>
      <c r="K215" s="14"/>
      <c r="L215" s="14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31"/>
      <c r="AT215" s="31"/>
      <c r="AU215" s="31"/>
      <c r="AV215" s="31"/>
      <c r="AW215" s="31"/>
      <c r="AX215" s="31"/>
      <c r="AY215" s="31"/>
      <c r="AZ215" s="31"/>
      <c r="BA215" s="31"/>
      <c r="BB215" s="31"/>
      <c r="BC215" s="31"/>
      <c r="BD215" s="31"/>
      <c r="BE215" s="31"/>
      <c r="BF215" s="31"/>
      <c r="BG215" s="31"/>
      <c r="BH215" s="31"/>
      <c r="BI215" s="31"/>
      <c r="BJ215" s="31"/>
      <c r="BK215" s="31"/>
      <c r="BL215" s="31"/>
      <c r="BM215" s="31"/>
      <c r="BN215" s="31"/>
      <c r="BO215" s="31"/>
      <c r="BP215" s="31"/>
      <c r="BQ215" s="31"/>
      <c r="BR215" s="31"/>
      <c r="BS215" s="31"/>
      <c r="BT215" s="31"/>
      <c r="BU215" s="31"/>
      <c r="BV215" s="31"/>
      <c r="BW215" s="31"/>
      <c r="BX215" s="31"/>
      <c r="BY215" s="31"/>
      <c r="BZ215" s="31"/>
      <c r="CA215" s="31"/>
      <c r="CB215" s="31"/>
      <c r="CC215" s="31"/>
      <c r="CD215" s="31"/>
      <c r="CE215" s="31"/>
      <c r="CF215" s="31"/>
      <c r="CG215" s="31"/>
      <c r="CH215" s="31"/>
      <c r="CI215" s="31"/>
      <c r="CJ215" s="31"/>
      <c r="CK215" s="31"/>
      <c r="CL215" s="31"/>
      <c r="CM215" s="31"/>
      <c r="CN215" s="31"/>
    </row>
    <row r="216" spans="1:92" s="34" customFormat="1">
      <c r="A216" s="8">
        <v>24</v>
      </c>
      <c r="B216" s="29">
        <v>217046301</v>
      </c>
      <c r="C216" s="9" t="s">
        <v>19</v>
      </c>
      <c r="D216" s="10" t="s">
        <v>148</v>
      </c>
      <c r="E216" s="9" t="s">
        <v>134</v>
      </c>
      <c r="F216" s="11">
        <v>1</v>
      </c>
      <c r="G216" s="12"/>
      <c r="H216" s="12"/>
      <c r="I216" s="13"/>
      <c r="J216" s="12"/>
      <c r="K216" s="14"/>
      <c r="L216" s="14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1"/>
      <c r="AH216" s="31"/>
      <c r="AI216" s="31"/>
      <c r="AJ216" s="31"/>
      <c r="AK216" s="31"/>
      <c r="AL216" s="31"/>
      <c r="AM216" s="31"/>
      <c r="AN216" s="31"/>
      <c r="AO216" s="31"/>
      <c r="AP216" s="31"/>
      <c r="AQ216" s="31"/>
      <c r="AR216" s="31"/>
      <c r="AS216" s="31"/>
      <c r="AT216" s="31"/>
      <c r="AU216" s="31"/>
      <c r="AV216" s="31"/>
      <c r="AW216" s="31"/>
      <c r="AX216" s="31"/>
      <c r="AY216" s="31"/>
      <c r="AZ216" s="31"/>
      <c r="BA216" s="31"/>
      <c r="BB216" s="31"/>
      <c r="BC216" s="31"/>
      <c r="BD216" s="31"/>
      <c r="BE216" s="31"/>
      <c r="BF216" s="31"/>
      <c r="BG216" s="31"/>
      <c r="BH216" s="31"/>
      <c r="BI216" s="31"/>
      <c r="BJ216" s="31"/>
      <c r="BK216" s="31"/>
      <c r="BL216" s="31"/>
      <c r="BM216" s="31"/>
      <c r="BN216" s="31"/>
      <c r="BO216" s="31"/>
      <c r="BP216" s="31"/>
      <c r="BQ216" s="31"/>
      <c r="BR216" s="31"/>
      <c r="BS216" s="31"/>
      <c r="BT216" s="31"/>
      <c r="BU216" s="31"/>
      <c r="BV216" s="31"/>
      <c r="BW216" s="31"/>
      <c r="BX216" s="31"/>
      <c r="BY216" s="31"/>
      <c r="BZ216" s="31"/>
      <c r="CA216" s="31"/>
      <c r="CB216" s="31"/>
      <c r="CC216" s="31"/>
      <c r="CD216" s="31"/>
      <c r="CE216" s="31"/>
      <c r="CF216" s="31"/>
      <c r="CG216" s="31"/>
      <c r="CH216" s="31"/>
      <c r="CI216" s="31"/>
      <c r="CJ216" s="31"/>
      <c r="CK216" s="31"/>
      <c r="CL216" s="31"/>
      <c r="CM216" s="31"/>
      <c r="CN216" s="31"/>
    </row>
    <row r="217" spans="1:92" s="34" customFormat="1">
      <c r="A217" s="8">
        <v>25</v>
      </c>
      <c r="B217" s="29">
        <v>274145138</v>
      </c>
      <c r="C217" s="9" t="s">
        <v>19</v>
      </c>
      <c r="D217" s="10" t="s">
        <v>123</v>
      </c>
      <c r="E217" s="9" t="s">
        <v>39</v>
      </c>
      <c r="F217" s="11">
        <v>1</v>
      </c>
      <c r="G217" s="12"/>
      <c r="H217" s="12"/>
      <c r="I217" s="13"/>
      <c r="J217" s="12"/>
      <c r="K217" s="14"/>
      <c r="L217" s="14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1"/>
      <c r="AH217" s="31"/>
      <c r="AI217" s="31"/>
      <c r="AJ217" s="31"/>
      <c r="AK217" s="31"/>
      <c r="AL217" s="31"/>
      <c r="AM217" s="31"/>
      <c r="AN217" s="31"/>
      <c r="AO217" s="31"/>
      <c r="AP217" s="31"/>
      <c r="AQ217" s="31"/>
      <c r="AR217" s="31"/>
      <c r="AS217" s="31"/>
      <c r="AT217" s="31"/>
      <c r="AU217" s="31"/>
      <c r="AV217" s="31"/>
      <c r="AW217" s="31"/>
      <c r="AX217" s="31"/>
      <c r="AY217" s="31"/>
      <c r="AZ217" s="31"/>
      <c r="BA217" s="31"/>
      <c r="BB217" s="31"/>
      <c r="BC217" s="31"/>
      <c r="BD217" s="31"/>
      <c r="BE217" s="31"/>
      <c r="BF217" s="31"/>
      <c r="BG217" s="31"/>
      <c r="BH217" s="31"/>
      <c r="BI217" s="31"/>
      <c r="BJ217" s="31"/>
      <c r="BK217" s="31"/>
      <c r="BL217" s="31"/>
      <c r="BM217" s="31"/>
      <c r="BN217" s="31"/>
      <c r="BO217" s="31"/>
      <c r="BP217" s="31"/>
      <c r="BQ217" s="31"/>
      <c r="BR217" s="31"/>
      <c r="BS217" s="31"/>
      <c r="BT217" s="31"/>
      <c r="BU217" s="31"/>
      <c r="BV217" s="31"/>
      <c r="BW217" s="31"/>
      <c r="BX217" s="31"/>
      <c r="BY217" s="31"/>
      <c r="BZ217" s="31"/>
      <c r="CA217" s="31"/>
      <c r="CB217" s="31"/>
      <c r="CC217" s="31"/>
      <c r="CD217" s="31"/>
      <c r="CE217" s="31"/>
      <c r="CF217" s="31"/>
      <c r="CG217" s="31"/>
      <c r="CH217" s="31"/>
      <c r="CI217" s="31"/>
      <c r="CJ217" s="31"/>
      <c r="CK217" s="31"/>
      <c r="CL217" s="31"/>
      <c r="CM217" s="31"/>
      <c r="CN217" s="31"/>
    </row>
    <row r="218" spans="1:92" s="34" customFormat="1">
      <c r="A218" s="8">
        <v>26</v>
      </c>
      <c r="B218" s="29">
        <v>428026703</v>
      </c>
      <c r="C218" s="9" t="s">
        <v>19</v>
      </c>
      <c r="D218" s="10" t="s">
        <v>132</v>
      </c>
      <c r="E218" s="9" t="s">
        <v>46</v>
      </c>
      <c r="F218" s="11">
        <v>1</v>
      </c>
      <c r="G218" s="12"/>
      <c r="H218" s="12"/>
      <c r="I218" s="13"/>
      <c r="J218" s="12"/>
      <c r="K218" s="14"/>
      <c r="L218" s="14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1"/>
      <c r="AH218" s="31"/>
      <c r="AI218" s="31"/>
      <c r="AJ218" s="31"/>
      <c r="AK218" s="31"/>
      <c r="AL218" s="31"/>
      <c r="AM218" s="31"/>
      <c r="AN218" s="31"/>
      <c r="AO218" s="31"/>
      <c r="AP218" s="31"/>
      <c r="AQ218" s="31"/>
      <c r="AR218" s="31"/>
      <c r="AS218" s="31"/>
      <c r="AT218" s="31"/>
      <c r="AU218" s="31"/>
      <c r="AV218" s="31"/>
      <c r="AW218" s="31"/>
      <c r="AX218" s="31"/>
      <c r="AY218" s="31"/>
      <c r="AZ218" s="31"/>
      <c r="BA218" s="31"/>
      <c r="BB218" s="31"/>
      <c r="BC218" s="31"/>
      <c r="BD218" s="31"/>
      <c r="BE218" s="31"/>
      <c r="BF218" s="31"/>
      <c r="BG218" s="31"/>
      <c r="BH218" s="31"/>
      <c r="BI218" s="31"/>
      <c r="BJ218" s="31"/>
      <c r="BK218" s="31"/>
      <c r="BL218" s="31"/>
      <c r="BM218" s="31"/>
      <c r="BN218" s="31"/>
      <c r="BO218" s="31"/>
      <c r="BP218" s="31"/>
      <c r="BQ218" s="31"/>
      <c r="BR218" s="31"/>
      <c r="BS218" s="31"/>
      <c r="BT218" s="31"/>
      <c r="BU218" s="31"/>
      <c r="BV218" s="31"/>
      <c r="BW218" s="31"/>
      <c r="BX218" s="31"/>
      <c r="BY218" s="31"/>
      <c r="BZ218" s="31"/>
      <c r="CA218" s="31"/>
      <c r="CB218" s="31"/>
      <c r="CC218" s="31"/>
      <c r="CD218" s="31"/>
      <c r="CE218" s="31"/>
      <c r="CF218" s="31"/>
      <c r="CG218" s="31"/>
      <c r="CH218" s="31"/>
      <c r="CI218" s="31"/>
      <c r="CJ218" s="31"/>
      <c r="CK218" s="31"/>
      <c r="CL218" s="31"/>
      <c r="CM218" s="31"/>
      <c r="CN218" s="31"/>
    </row>
    <row r="219" spans="1:92" s="34" customFormat="1">
      <c r="A219" s="8">
        <v>27</v>
      </c>
      <c r="B219" s="29">
        <v>801349637</v>
      </c>
      <c r="C219" s="9" t="s">
        <v>19</v>
      </c>
      <c r="D219" s="10" t="s">
        <v>135</v>
      </c>
      <c r="E219" s="9" t="s">
        <v>28</v>
      </c>
      <c r="F219" s="11">
        <v>2</v>
      </c>
      <c r="G219" s="12"/>
      <c r="H219" s="12"/>
      <c r="I219" s="13"/>
      <c r="J219" s="12"/>
      <c r="K219" s="14"/>
      <c r="L219" s="14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1"/>
      <c r="AH219" s="31"/>
      <c r="AI219" s="31"/>
      <c r="AJ219" s="31"/>
      <c r="AK219" s="31"/>
      <c r="AL219" s="31"/>
      <c r="AM219" s="31"/>
      <c r="AN219" s="31"/>
      <c r="AO219" s="31"/>
      <c r="AP219" s="31"/>
      <c r="AQ219" s="31"/>
      <c r="AR219" s="31"/>
      <c r="AS219" s="31"/>
      <c r="AT219" s="31"/>
      <c r="AU219" s="31"/>
      <c r="AV219" s="31"/>
      <c r="AW219" s="31"/>
      <c r="AX219" s="31"/>
      <c r="AY219" s="31"/>
      <c r="AZ219" s="31"/>
      <c r="BA219" s="31"/>
      <c r="BB219" s="31"/>
      <c r="BC219" s="31"/>
      <c r="BD219" s="31"/>
      <c r="BE219" s="31"/>
      <c r="BF219" s="31"/>
      <c r="BG219" s="31"/>
      <c r="BH219" s="31"/>
      <c r="BI219" s="31"/>
      <c r="BJ219" s="31"/>
      <c r="BK219" s="31"/>
      <c r="BL219" s="31"/>
      <c r="BM219" s="31"/>
      <c r="BN219" s="31"/>
      <c r="BO219" s="31"/>
      <c r="BP219" s="31"/>
      <c r="BQ219" s="31"/>
      <c r="BR219" s="31"/>
      <c r="BS219" s="31"/>
      <c r="BT219" s="31"/>
      <c r="BU219" s="31"/>
      <c r="BV219" s="31"/>
      <c r="BW219" s="31"/>
      <c r="BX219" s="31"/>
      <c r="BY219" s="31"/>
      <c r="BZ219" s="31"/>
      <c r="CA219" s="31"/>
      <c r="CB219" s="31"/>
      <c r="CC219" s="31"/>
      <c r="CD219" s="31"/>
      <c r="CE219" s="31"/>
      <c r="CF219" s="31"/>
      <c r="CG219" s="31"/>
      <c r="CH219" s="31"/>
      <c r="CI219" s="31"/>
      <c r="CJ219" s="31"/>
      <c r="CK219" s="31"/>
      <c r="CL219" s="31"/>
      <c r="CM219" s="31"/>
      <c r="CN219" s="31"/>
    </row>
    <row r="220" spans="1:92" s="34" customFormat="1">
      <c r="A220" s="8">
        <v>28</v>
      </c>
      <c r="B220" s="29">
        <v>805313163</v>
      </c>
      <c r="C220" s="9" t="s">
        <v>19</v>
      </c>
      <c r="D220" s="10" t="s">
        <v>142</v>
      </c>
      <c r="E220" s="9" t="s">
        <v>28</v>
      </c>
      <c r="F220" s="11">
        <v>1</v>
      </c>
      <c r="G220" s="12"/>
      <c r="H220" s="12"/>
      <c r="I220" s="13"/>
      <c r="J220" s="12"/>
      <c r="K220" s="14"/>
      <c r="L220" s="14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31"/>
      <c r="AT220" s="31"/>
      <c r="AU220" s="31"/>
      <c r="AV220" s="31"/>
      <c r="AW220" s="31"/>
      <c r="AX220" s="31"/>
      <c r="AY220" s="31"/>
      <c r="AZ220" s="31"/>
      <c r="BA220" s="31"/>
      <c r="BB220" s="31"/>
      <c r="BC220" s="31"/>
      <c r="BD220" s="31"/>
      <c r="BE220" s="31"/>
      <c r="BF220" s="31"/>
      <c r="BG220" s="31"/>
      <c r="BH220" s="31"/>
      <c r="BI220" s="31"/>
      <c r="BJ220" s="31"/>
      <c r="BK220" s="31"/>
      <c r="BL220" s="31"/>
      <c r="BM220" s="31"/>
      <c r="BN220" s="31"/>
      <c r="BO220" s="31"/>
      <c r="BP220" s="31"/>
      <c r="BQ220" s="31"/>
      <c r="BR220" s="31"/>
      <c r="BS220" s="31"/>
      <c r="BT220" s="31"/>
      <c r="BU220" s="31"/>
      <c r="BV220" s="31"/>
      <c r="BW220" s="31"/>
      <c r="BX220" s="31"/>
      <c r="BY220" s="31"/>
      <c r="BZ220" s="31"/>
      <c r="CA220" s="31"/>
      <c r="CB220" s="31"/>
      <c r="CC220" s="31"/>
      <c r="CD220" s="31"/>
      <c r="CE220" s="31"/>
      <c r="CF220" s="31"/>
      <c r="CG220" s="31"/>
      <c r="CH220" s="31"/>
      <c r="CI220" s="31"/>
      <c r="CJ220" s="31"/>
      <c r="CK220" s="31"/>
      <c r="CL220" s="31"/>
      <c r="CM220" s="31"/>
      <c r="CN220" s="31"/>
    </row>
    <row r="221" spans="1:92" s="34" customFormat="1">
      <c r="A221" s="8">
        <v>29</v>
      </c>
      <c r="B221" s="29">
        <v>805649707</v>
      </c>
      <c r="C221" s="9" t="s">
        <v>19</v>
      </c>
      <c r="D221" s="10" t="s">
        <v>146</v>
      </c>
      <c r="E221" s="9" t="s">
        <v>28</v>
      </c>
      <c r="F221" s="11">
        <v>1</v>
      </c>
      <c r="G221" s="12"/>
      <c r="H221" s="12"/>
      <c r="I221" s="13"/>
      <c r="J221" s="12"/>
      <c r="K221" s="14"/>
      <c r="L221" s="14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  <c r="AG221" s="31"/>
      <c r="AH221" s="31"/>
      <c r="AI221" s="31"/>
      <c r="AJ221" s="31"/>
      <c r="AK221" s="31"/>
      <c r="AL221" s="31"/>
      <c r="AM221" s="31"/>
      <c r="AN221" s="31"/>
      <c r="AO221" s="31"/>
      <c r="AP221" s="31"/>
      <c r="AQ221" s="31"/>
      <c r="AR221" s="31"/>
      <c r="AS221" s="31"/>
      <c r="AT221" s="31"/>
      <c r="AU221" s="31"/>
      <c r="AV221" s="31"/>
      <c r="AW221" s="31"/>
      <c r="AX221" s="31"/>
      <c r="AY221" s="31"/>
      <c r="AZ221" s="31"/>
      <c r="BA221" s="31"/>
      <c r="BB221" s="31"/>
      <c r="BC221" s="31"/>
      <c r="BD221" s="31"/>
      <c r="BE221" s="31"/>
      <c r="BF221" s="31"/>
      <c r="BG221" s="31"/>
      <c r="BH221" s="31"/>
      <c r="BI221" s="31"/>
      <c r="BJ221" s="31"/>
      <c r="BK221" s="31"/>
      <c r="BL221" s="31"/>
      <c r="BM221" s="31"/>
      <c r="BN221" s="31"/>
      <c r="BO221" s="31"/>
      <c r="BP221" s="31"/>
      <c r="BQ221" s="31"/>
      <c r="BR221" s="31"/>
      <c r="BS221" s="31"/>
      <c r="BT221" s="31"/>
      <c r="BU221" s="31"/>
      <c r="BV221" s="31"/>
      <c r="BW221" s="31"/>
      <c r="BX221" s="31"/>
      <c r="BY221" s="31"/>
      <c r="BZ221" s="31"/>
      <c r="CA221" s="31"/>
      <c r="CB221" s="31"/>
      <c r="CC221" s="31"/>
      <c r="CD221" s="31"/>
      <c r="CE221" s="31"/>
      <c r="CF221" s="31"/>
      <c r="CG221" s="31"/>
      <c r="CH221" s="31"/>
      <c r="CI221" s="31"/>
      <c r="CJ221" s="31"/>
      <c r="CK221" s="31"/>
      <c r="CL221" s="31"/>
      <c r="CM221" s="31"/>
      <c r="CN221" s="31"/>
    </row>
    <row r="222" spans="1:92" s="34" customFormat="1">
      <c r="A222" s="8">
        <v>30</v>
      </c>
      <c r="B222" s="73">
        <v>807438805</v>
      </c>
      <c r="C222" s="9" t="s">
        <v>19</v>
      </c>
      <c r="D222" s="10" t="s">
        <v>152</v>
      </c>
      <c r="E222" s="9" t="s">
        <v>28</v>
      </c>
      <c r="F222" s="11">
        <v>1</v>
      </c>
      <c r="G222" s="12"/>
      <c r="H222" s="12"/>
      <c r="I222" s="13"/>
      <c r="J222" s="12"/>
      <c r="K222" s="14"/>
      <c r="L222" s="7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F222" s="30"/>
      <c r="AG222" s="31"/>
      <c r="AH222" s="31"/>
      <c r="AI222" s="31"/>
      <c r="AJ222" s="31"/>
      <c r="AK222" s="31"/>
      <c r="AL222" s="31"/>
      <c r="AM222" s="31"/>
      <c r="AN222" s="31"/>
      <c r="AO222" s="31"/>
      <c r="AP222" s="31"/>
      <c r="AQ222" s="31"/>
      <c r="AR222" s="31"/>
      <c r="AS222" s="31"/>
      <c r="AT222" s="31"/>
      <c r="AU222" s="31"/>
      <c r="AV222" s="31"/>
      <c r="AW222" s="31"/>
      <c r="AX222" s="31"/>
      <c r="AY222" s="31"/>
      <c r="AZ222" s="31"/>
      <c r="BA222" s="31"/>
      <c r="BB222" s="31"/>
      <c r="BC222" s="31"/>
      <c r="BD222" s="31"/>
      <c r="BE222" s="31"/>
      <c r="BF222" s="31"/>
      <c r="BG222" s="31"/>
      <c r="BH222" s="31"/>
      <c r="BI222" s="31"/>
      <c r="BJ222" s="31"/>
      <c r="BK222" s="31"/>
      <c r="BL222" s="31"/>
      <c r="BM222" s="31"/>
      <c r="BN222" s="31"/>
      <c r="BO222" s="31"/>
      <c r="BP222" s="31"/>
      <c r="BQ222" s="31"/>
      <c r="BR222" s="31"/>
      <c r="BS222" s="31"/>
      <c r="BT222" s="31"/>
      <c r="BU222" s="31"/>
      <c r="BV222" s="31"/>
      <c r="BW222" s="31"/>
      <c r="BX222" s="31"/>
      <c r="BY222" s="31"/>
      <c r="BZ222" s="31"/>
      <c r="CA222" s="31"/>
      <c r="CB222" s="31"/>
      <c r="CC222" s="31"/>
      <c r="CD222" s="31"/>
      <c r="CE222" s="31"/>
      <c r="CF222" s="31"/>
      <c r="CG222" s="31"/>
      <c r="CH222" s="31"/>
      <c r="CI222" s="31"/>
      <c r="CJ222" s="31"/>
      <c r="CK222" s="31"/>
      <c r="CL222" s="31"/>
      <c r="CM222" s="31"/>
      <c r="CN222" s="31"/>
    </row>
    <row r="223" spans="1:92" s="34" customFormat="1">
      <c r="A223" s="8">
        <v>31</v>
      </c>
      <c r="B223" s="29">
        <v>810953173</v>
      </c>
      <c r="C223" s="9" t="s">
        <v>19</v>
      </c>
      <c r="D223" s="10" t="s">
        <v>139</v>
      </c>
      <c r="E223" s="9" t="s">
        <v>28</v>
      </c>
      <c r="F223" s="11">
        <v>1</v>
      </c>
      <c r="G223" s="12"/>
      <c r="H223" s="12"/>
      <c r="I223" s="13"/>
      <c r="J223" s="12"/>
      <c r="K223" s="14"/>
      <c r="L223" s="14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F223" s="30"/>
      <c r="AG223" s="31"/>
      <c r="AH223" s="31"/>
      <c r="AI223" s="31"/>
      <c r="AJ223" s="31"/>
      <c r="AK223" s="31"/>
      <c r="AL223" s="31"/>
      <c r="AM223" s="31"/>
      <c r="AN223" s="31"/>
      <c r="AO223" s="31"/>
      <c r="AP223" s="31"/>
      <c r="AQ223" s="31"/>
      <c r="AR223" s="31"/>
      <c r="AS223" s="31"/>
      <c r="AT223" s="31"/>
      <c r="AU223" s="31"/>
      <c r="AV223" s="31"/>
      <c r="AW223" s="31"/>
      <c r="AX223" s="31"/>
      <c r="AY223" s="31"/>
      <c r="AZ223" s="31"/>
      <c r="BA223" s="31"/>
      <c r="BB223" s="31"/>
      <c r="BC223" s="31"/>
      <c r="BD223" s="31"/>
      <c r="BE223" s="31"/>
      <c r="BF223" s="31"/>
      <c r="BG223" s="31"/>
      <c r="BH223" s="31"/>
      <c r="BI223" s="31"/>
      <c r="BJ223" s="31"/>
      <c r="BK223" s="31"/>
      <c r="BL223" s="31"/>
      <c r="BM223" s="31"/>
      <c r="BN223" s="31"/>
      <c r="BO223" s="31"/>
      <c r="BP223" s="31"/>
      <c r="BQ223" s="31"/>
      <c r="BR223" s="31"/>
      <c r="BS223" s="31"/>
      <c r="BT223" s="31"/>
      <c r="BU223" s="31"/>
      <c r="BV223" s="31"/>
      <c r="BW223" s="31"/>
      <c r="BX223" s="31"/>
      <c r="BY223" s="31"/>
      <c r="BZ223" s="31"/>
      <c r="CA223" s="31"/>
      <c r="CB223" s="31"/>
      <c r="CC223" s="31"/>
      <c r="CD223" s="31"/>
      <c r="CE223" s="31"/>
      <c r="CF223" s="31"/>
      <c r="CG223" s="31"/>
      <c r="CH223" s="31"/>
      <c r="CI223" s="31"/>
      <c r="CJ223" s="31"/>
      <c r="CK223" s="31"/>
      <c r="CL223" s="31"/>
      <c r="CM223" s="31"/>
      <c r="CN223" s="31"/>
    </row>
    <row r="224" spans="1:92" s="34" customFormat="1">
      <c r="A224" s="8">
        <v>32</v>
      </c>
      <c r="B224" s="29">
        <v>810953177</v>
      </c>
      <c r="C224" s="9" t="s">
        <v>19</v>
      </c>
      <c r="D224" s="10" t="s">
        <v>138</v>
      </c>
      <c r="E224" s="9" t="s">
        <v>28</v>
      </c>
      <c r="F224" s="11">
        <v>1</v>
      </c>
      <c r="G224" s="12"/>
      <c r="H224" s="12"/>
      <c r="I224" s="13"/>
      <c r="J224" s="12"/>
      <c r="K224" s="14"/>
      <c r="L224" s="14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F224" s="30"/>
      <c r="AG224" s="31"/>
      <c r="AH224" s="31"/>
      <c r="AI224" s="31"/>
      <c r="AJ224" s="31"/>
      <c r="AK224" s="31"/>
      <c r="AL224" s="31"/>
      <c r="AM224" s="31"/>
      <c r="AN224" s="31"/>
      <c r="AO224" s="31"/>
      <c r="AP224" s="31"/>
      <c r="AQ224" s="31"/>
      <c r="AR224" s="31"/>
      <c r="AS224" s="31"/>
      <c r="AT224" s="31"/>
      <c r="AU224" s="31"/>
      <c r="AV224" s="31"/>
      <c r="AW224" s="31"/>
      <c r="AX224" s="31"/>
      <c r="AY224" s="31"/>
      <c r="AZ224" s="31"/>
      <c r="BA224" s="31"/>
      <c r="BB224" s="31"/>
      <c r="BC224" s="31"/>
      <c r="BD224" s="31"/>
      <c r="BE224" s="31"/>
      <c r="BF224" s="31"/>
      <c r="BG224" s="31"/>
      <c r="BH224" s="31"/>
      <c r="BI224" s="31"/>
      <c r="BJ224" s="31"/>
      <c r="BK224" s="31"/>
      <c r="BL224" s="31"/>
      <c r="BM224" s="31"/>
      <c r="BN224" s="31"/>
      <c r="BO224" s="31"/>
      <c r="BP224" s="31"/>
      <c r="BQ224" s="31"/>
      <c r="BR224" s="31"/>
      <c r="BS224" s="31"/>
      <c r="BT224" s="31"/>
      <c r="BU224" s="31"/>
      <c r="BV224" s="31"/>
      <c r="BW224" s="31"/>
      <c r="BX224" s="31"/>
      <c r="BY224" s="31"/>
      <c r="BZ224" s="31"/>
      <c r="CA224" s="31"/>
      <c r="CB224" s="31"/>
      <c r="CC224" s="31"/>
      <c r="CD224" s="31"/>
      <c r="CE224" s="31"/>
      <c r="CF224" s="31"/>
      <c r="CG224" s="31"/>
      <c r="CH224" s="31"/>
      <c r="CI224" s="31"/>
      <c r="CJ224" s="31"/>
      <c r="CK224" s="31"/>
      <c r="CL224" s="31"/>
      <c r="CM224" s="31"/>
      <c r="CN224" s="31"/>
    </row>
    <row r="225" spans="1:92" s="34" customFormat="1">
      <c r="A225" s="8">
        <v>33</v>
      </c>
      <c r="B225" s="29">
        <v>811372606</v>
      </c>
      <c r="C225" s="9" t="s">
        <v>19</v>
      </c>
      <c r="D225" s="10" t="s">
        <v>136</v>
      </c>
      <c r="E225" s="9" t="s">
        <v>28</v>
      </c>
      <c r="F225" s="11">
        <v>2</v>
      </c>
      <c r="G225" s="12"/>
      <c r="H225" s="12"/>
      <c r="I225" s="13"/>
      <c r="J225" s="12"/>
      <c r="K225" s="14"/>
      <c r="L225" s="14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F225" s="30"/>
      <c r="AG225" s="31"/>
      <c r="AH225" s="31"/>
      <c r="AI225" s="31"/>
      <c r="AJ225" s="31"/>
      <c r="AK225" s="31"/>
      <c r="AL225" s="31"/>
      <c r="AM225" s="31"/>
      <c r="AN225" s="31"/>
      <c r="AO225" s="31"/>
      <c r="AP225" s="31"/>
      <c r="AQ225" s="31"/>
      <c r="AR225" s="31"/>
      <c r="AS225" s="31"/>
      <c r="AT225" s="31"/>
      <c r="AU225" s="31"/>
      <c r="AV225" s="31"/>
      <c r="AW225" s="31"/>
      <c r="AX225" s="31"/>
      <c r="AY225" s="31"/>
      <c r="AZ225" s="31"/>
      <c r="BA225" s="31"/>
      <c r="BB225" s="31"/>
      <c r="BC225" s="31"/>
      <c r="BD225" s="31"/>
      <c r="BE225" s="31"/>
      <c r="BF225" s="31"/>
      <c r="BG225" s="31"/>
      <c r="BH225" s="31"/>
      <c r="BI225" s="31"/>
      <c r="BJ225" s="31"/>
      <c r="BK225" s="31"/>
      <c r="BL225" s="31"/>
      <c r="BM225" s="31"/>
      <c r="BN225" s="31"/>
      <c r="BO225" s="31"/>
      <c r="BP225" s="31"/>
      <c r="BQ225" s="31"/>
      <c r="BR225" s="31"/>
      <c r="BS225" s="31"/>
      <c r="BT225" s="31"/>
      <c r="BU225" s="31"/>
      <c r="BV225" s="31"/>
      <c r="BW225" s="31"/>
      <c r="BX225" s="31"/>
      <c r="BY225" s="31"/>
      <c r="BZ225" s="31"/>
      <c r="CA225" s="31"/>
      <c r="CB225" s="31"/>
      <c r="CC225" s="31"/>
      <c r="CD225" s="31"/>
      <c r="CE225" s="31"/>
      <c r="CF225" s="31"/>
      <c r="CG225" s="31"/>
      <c r="CH225" s="31"/>
      <c r="CI225" s="31"/>
      <c r="CJ225" s="31"/>
      <c r="CK225" s="31"/>
      <c r="CL225" s="31"/>
      <c r="CM225" s="31"/>
      <c r="CN225" s="31"/>
    </row>
    <row r="226" spans="1:92" s="34" customFormat="1">
      <c r="A226" s="8">
        <v>34</v>
      </c>
      <c r="B226" s="29">
        <v>817468001</v>
      </c>
      <c r="C226" s="9" t="s">
        <v>19</v>
      </c>
      <c r="D226" s="10" t="s">
        <v>147</v>
      </c>
      <c r="E226" s="9" t="s">
        <v>28</v>
      </c>
      <c r="F226" s="11">
        <v>1</v>
      </c>
      <c r="G226" s="12"/>
      <c r="H226" s="12"/>
      <c r="I226" s="13"/>
      <c r="J226" s="12"/>
      <c r="K226" s="14"/>
      <c r="L226" s="14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F226" s="30"/>
      <c r="AG226" s="31"/>
      <c r="AH226" s="31"/>
      <c r="AI226" s="31"/>
      <c r="AJ226" s="31"/>
      <c r="AK226" s="31"/>
      <c r="AL226" s="31"/>
      <c r="AM226" s="31"/>
      <c r="AN226" s="31"/>
      <c r="AO226" s="31"/>
      <c r="AP226" s="31"/>
      <c r="AQ226" s="31"/>
      <c r="AR226" s="31"/>
      <c r="AS226" s="31"/>
      <c r="AT226" s="31"/>
      <c r="AU226" s="31"/>
      <c r="AV226" s="31"/>
      <c r="AW226" s="31"/>
      <c r="AX226" s="31"/>
      <c r="AY226" s="31"/>
      <c r="AZ226" s="31"/>
      <c r="BA226" s="31"/>
      <c r="BB226" s="31"/>
      <c r="BC226" s="31"/>
      <c r="BD226" s="31"/>
      <c r="BE226" s="31"/>
      <c r="BF226" s="31"/>
      <c r="BG226" s="31"/>
      <c r="BH226" s="31"/>
      <c r="BI226" s="31"/>
      <c r="BJ226" s="31"/>
      <c r="BK226" s="31"/>
      <c r="BL226" s="31"/>
      <c r="BM226" s="31"/>
      <c r="BN226" s="31"/>
      <c r="BO226" s="31"/>
      <c r="BP226" s="31"/>
      <c r="BQ226" s="31"/>
      <c r="BR226" s="31"/>
      <c r="BS226" s="31"/>
      <c r="BT226" s="31"/>
      <c r="BU226" s="31"/>
      <c r="BV226" s="31"/>
      <c r="BW226" s="31"/>
      <c r="BX226" s="31"/>
      <c r="BY226" s="31"/>
      <c r="BZ226" s="31"/>
      <c r="CA226" s="31"/>
      <c r="CB226" s="31"/>
      <c r="CC226" s="31"/>
      <c r="CD226" s="31"/>
      <c r="CE226" s="31"/>
      <c r="CF226" s="31"/>
      <c r="CG226" s="31"/>
      <c r="CH226" s="31"/>
      <c r="CI226" s="31"/>
      <c r="CJ226" s="31"/>
      <c r="CK226" s="31"/>
      <c r="CL226" s="31"/>
      <c r="CM226" s="31"/>
      <c r="CN226" s="31"/>
    </row>
    <row r="227" spans="1:92" s="34" customFormat="1">
      <c r="A227" s="8">
        <v>35</v>
      </c>
      <c r="B227" s="29">
        <v>817468002</v>
      </c>
      <c r="C227" s="9" t="s">
        <v>19</v>
      </c>
      <c r="D227" s="10" t="s">
        <v>140</v>
      </c>
      <c r="E227" s="9" t="s">
        <v>141</v>
      </c>
      <c r="F227" s="11">
        <v>1</v>
      </c>
      <c r="G227" s="12"/>
      <c r="H227" s="12"/>
      <c r="I227" s="13"/>
      <c r="J227" s="12"/>
      <c r="K227" s="14"/>
      <c r="L227" s="14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F227" s="30"/>
      <c r="AG227" s="31"/>
      <c r="AH227" s="31"/>
      <c r="AI227" s="31"/>
      <c r="AJ227" s="31"/>
      <c r="AK227" s="31"/>
      <c r="AL227" s="31"/>
      <c r="AM227" s="31"/>
      <c r="AN227" s="31"/>
      <c r="AO227" s="31"/>
      <c r="AP227" s="31"/>
      <c r="AQ227" s="31"/>
      <c r="AR227" s="31"/>
      <c r="AS227" s="31"/>
      <c r="AT227" s="31"/>
      <c r="AU227" s="31"/>
      <c r="AV227" s="31"/>
      <c r="AW227" s="31"/>
      <c r="AX227" s="31"/>
      <c r="AY227" s="31"/>
      <c r="AZ227" s="31"/>
      <c r="BA227" s="31"/>
      <c r="BB227" s="31"/>
      <c r="BC227" s="31"/>
      <c r="BD227" s="31"/>
      <c r="BE227" s="31"/>
      <c r="BF227" s="31"/>
      <c r="BG227" s="31"/>
      <c r="BH227" s="31"/>
      <c r="BI227" s="31"/>
      <c r="BJ227" s="31"/>
      <c r="BK227" s="31"/>
      <c r="BL227" s="31"/>
      <c r="BM227" s="31"/>
      <c r="BN227" s="31"/>
      <c r="BO227" s="31"/>
      <c r="BP227" s="31"/>
      <c r="BQ227" s="31"/>
      <c r="BR227" s="31"/>
      <c r="BS227" s="31"/>
      <c r="BT227" s="31"/>
      <c r="BU227" s="31"/>
      <c r="BV227" s="31"/>
      <c r="BW227" s="31"/>
      <c r="BX227" s="31"/>
      <c r="BY227" s="31"/>
      <c r="BZ227" s="31"/>
      <c r="CA227" s="31"/>
      <c r="CB227" s="31"/>
      <c r="CC227" s="31"/>
      <c r="CD227" s="31"/>
      <c r="CE227" s="31"/>
      <c r="CF227" s="31"/>
      <c r="CG227" s="31"/>
      <c r="CH227" s="31"/>
      <c r="CI227" s="31"/>
      <c r="CJ227" s="31"/>
      <c r="CK227" s="31"/>
      <c r="CL227" s="31"/>
      <c r="CM227" s="31"/>
      <c r="CN227" s="31"/>
    </row>
    <row r="228" spans="1:92" s="34" customFormat="1">
      <c r="A228" s="8">
        <v>36</v>
      </c>
      <c r="B228" s="29">
        <v>817468005</v>
      </c>
      <c r="C228" s="9" t="s">
        <v>19</v>
      </c>
      <c r="D228" s="10" t="s">
        <v>154</v>
      </c>
      <c r="E228" s="9" t="s">
        <v>28</v>
      </c>
      <c r="F228" s="11">
        <v>1</v>
      </c>
      <c r="G228" s="12"/>
      <c r="H228" s="12"/>
      <c r="I228" s="13"/>
      <c r="J228" s="12"/>
      <c r="K228" s="14"/>
      <c r="L228" s="14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F228" s="30"/>
      <c r="AG228" s="31"/>
      <c r="AH228" s="31"/>
      <c r="AI228" s="31"/>
      <c r="AJ228" s="31"/>
      <c r="AK228" s="31"/>
      <c r="AL228" s="31"/>
      <c r="AM228" s="31"/>
      <c r="AN228" s="31"/>
      <c r="AO228" s="31"/>
      <c r="AP228" s="31"/>
      <c r="AQ228" s="31"/>
      <c r="AR228" s="31"/>
      <c r="AS228" s="31"/>
      <c r="AT228" s="31"/>
      <c r="AU228" s="31"/>
      <c r="AV228" s="31"/>
      <c r="AW228" s="31"/>
      <c r="AX228" s="31"/>
      <c r="AY228" s="31"/>
      <c r="AZ228" s="31"/>
      <c r="BA228" s="31"/>
      <c r="BB228" s="31"/>
      <c r="BC228" s="31"/>
      <c r="BD228" s="31"/>
      <c r="BE228" s="31"/>
      <c r="BF228" s="31"/>
      <c r="BG228" s="31"/>
      <c r="BH228" s="31"/>
      <c r="BI228" s="31"/>
      <c r="BJ228" s="31"/>
      <c r="BK228" s="31"/>
      <c r="BL228" s="31"/>
      <c r="BM228" s="31"/>
      <c r="BN228" s="31"/>
      <c r="BO228" s="31"/>
      <c r="BP228" s="31"/>
      <c r="BQ228" s="31"/>
      <c r="BR228" s="31"/>
      <c r="BS228" s="31"/>
      <c r="BT228" s="31"/>
      <c r="BU228" s="31"/>
      <c r="BV228" s="31"/>
      <c r="BW228" s="31"/>
      <c r="BX228" s="31"/>
      <c r="BY228" s="31"/>
      <c r="BZ228" s="31"/>
      <c r="CA228" s="31"/>
      <c r="CB228" s="31"/>
      <c r="CC228" s="31"/>
      <c r="CD228" s="31"/>
      <c r="CE228" s="31"/>
      <c r="CF228" s="31"/>
      <c r="CG228" s="31"/>
      <c r="CH228" s="31"/>
      <c r="CI228" s="31"/>
      <c r="CJ228" s="31"/>
      <c r="CK228" s="31"/>
      <c r="CL228" s="31"/>
      <c r="CM228" s="31"/>
      <c r="CN228" s="31"/>
    </row>
    <row r="229" spans="1:92" s="34" customFormat="1">
      <c r="A229" s="8">
        <v>37</v>
      </c>
      <c r="B229" s="29">
        <v>817468007</v>
      </c>
      <c r="C229" s="9" t="s">
        <v>19</v>
      </c>
      <c r="D229" s="10" t="s">
        <v>137</v>
      </c>
      <c r="E229" s="9" t="s">
        <v>28</v>
      </c>
      <c r="F229" s="11">
        <v>1</v>
      </c>
      <c r="G229" s="12"/>
      <c r="H229" s="12"/>
      <c r="I229" s="13"/>
      <c r="J229" s="12"/>
      <c r="K229" s="14"/>
      <c r="L229" s="14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F229" s="30"/>
      <c r="AG229" s="31"/>
      <c r="AH229" s="31"/>
      <c r="AI229" s="31"/>
      <c r="AJ229" s="31"/>
      <c r="AK229" s="31"/>
      <c r="AL229" s="31"/>
      <c r="AM229" s="31"/>
      <c r="AN229" s="31"/>
      <c r="AO229" s="31"/>
      <c r="AP229" s="31"/>
      <c r="AQ229" s="31"/>
      <c r="AR229" s="31"/>
      <c r="AS229" s="31"/>
      <c r="AT229" s="31"/>
      <c r="AU229" s="31"/>
      <c r="AV229" s="31"/>
      <c r="AW229" s="31"/>
      <c r="AX229" s="31"/>
      <c r="AY229" s="31"/>
      <c r="AZ229" s="31"/>
      <c r="BA229" s="31"/>
      <c r="BB229" s="31"/>
      <c r="BC229" s="31"/>
      <c r="BD229" s="31"/>
      <c r="BE229" s="31"/>
      <c r="BF229" s="31"/>
      <c r="BG229" s="31"/>
      <c r="BH229" s="31"/>
      <c r="BI229" s="31"/>
      <c r="BJ229" s="31"/>
      <c r="BK229" s="31"/>
      <c r="BL229" s="31"/>
      <c r="BM229" s="31"/>
      <c r="BN229" s="31"/>
      <c r="BO229" s="31"/>
      <c r="BP229" s="31"/>
      <c r="BQ229" s="31"/>
      <c r="BR229" s="31"/>
      <c r="BS229" s="31"/>
      <c r="BT229" s="31"/>
      <c r="BU229" s="31"/>
      <c r="BV229" s="31"/>
      <c r="BW229" s="31"/>
      <c r="BX229" s="31"/>
      <c r="BY229" s="31"/>
      <c r="BZ229" s="31"/>
      <c r="CA229" s="31"/>
      <c r="CB229" s="31"/>
      <c r="CC229" s="31"/>
      <c r="CD229" s="31"/>
      <c r="CE229" s="31"/>
      <c r="CF229" s="31"/>
      <c r="CG229" s="31"/>
      <c r="CH229" s="31"/>
      <c r="CI229" s="31"/>
      <c r="CJ229" s="31"/>
      <c r="CK229" s="31"/>
      <c r="CL229" s="31"/>
      <c r="CM229" s="31"/>
      <c r="CN229" s="31"/>
    </row>
    <row r="230" spans="1:92" s="34" customFormat="1">
      <c r="A230" s="8">
        <v>38</v>
      </c>
      <c r="B230" s="29">
        <v>818798112</v>
      </c>
      <c r="C230" s="9" t="s">
        <v>19</v>
      </c>
      <c r="D230" s="10" t="s">
        <v>124</v>
      </c>
      <c r="E230" s="9" t="s">
        <v>28</v>
      </c>
      <c r="F230" s="11">
        <v>1</v>
      </c>
      <c r="G230" s="12"/>
      <c r="H230" s="12"/>
      <c r="I230" s="13"/>
      <c r="J230" s="12"/>
      <c r="K230" s="14"/>
      <c r="L230" s="14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F230" s="30"/>
      <c r="AG230" s="31"/>
      <c r="AH230" s="31"/>
      <c r="AI230" s="31"/>
      <c r="AJ230" s="31"/>
      <c r="AK230" s="31"/>
      <c r="AL230" s="31"/>
      <c r="AM230" s="31"/>
      <c r="AN230" s="31"/>
      <c r="AO230" s="31"/>
      <c r="AP230" s="31"/>
      <c r="AQ230" s="31"/>
      <c r="AR230" s="31"/>
      <c r="AS230" s="31"/>
      <c r="AT230" s="31"/>
      <c r="AU230" s="31"/>
      <c r="AV230" s="31"/>
      <c r="AW230" s="31"/>
      <c r="AX230" s="31"/>
      <c r="AY230" s="31"/>
      <c r="AZ230" s="31"/>
      <c r="BA230" s="31"/>
      <c r="BB230" s="31"/>
      <c r="BC230" s="31"/>
      <c r="BD230" s="31"/>
      <c r="BE230" s="31"/>
      <c r="BF230" s="31"/>
      <c r="BG230" s="31"/>
      <c r="BH230" s="31"/>
      <c r="BI230" s="31"/>
      <c r="BJ230" s="31"/>
      <c r="BK230" s="31"/>
      <c r="BL230" s="31"/>
      <c r="BM230" s="31"/>
      <c r="BN230" s="31"/>
      <c r="BO230" s="31"/>
      <c r="BP230" s="31"/>
      <c r="BQ230" s="31"/>
      <c r="BR230" s="31"/>
      <c r="BS230" s="31"/>
      <c r="BT230" s="31"/>
      <c r="BU230" s="31"/>
      <c r="BV230" s="31"/>
      <c r="BW230" s="31"/>
      <c r="BX230" s="31"/>
      <c r="BY230" s="31"/>
      <c r="BZ230" s="31"/>
      <c r="CA230" s="31"/>
      <c r="CB230" s="31"/>
      <c r="CC230" s="31"/>
      <c r="CD230" s="31"/>
      <c r="CE230" s="31"/>
      <c r="CF230" s="31"/>
      <c r="CG230" s="31"/>
      <c r="CH230" s="31"/>
      <c r="CI230" s="31"/>
      <c r="CJ230" s="31"/>
      <c r="CK230" s="31"/>
      <c r="CL230" s="31"/>
      <c r="CM230" s="31"/>
      <c r="CN230" s="31"/>
    </row>
    <row r="231" spans="1:92" s="34" customFormat="1">
      <c r="A231" s="8">
        <v>39</v>
      </c>
      <c r="B231" s="29" t="s">
        <v>321</v>
      </c>
      <c r="C231" s="9" t="s">
        <v>19</v>
      </c>
      <c r="D231" s="10" t="s">
        <v>322</v>
      </c>
      <c r="E231" s="9" t="s">
        <v>46</v>
      </c>
      <c r="F231" s="11">
        <v>1</v>
      </c>
      <c r="G231" s="12"/>
      <c r="H231" s="12"/>
      <c r="I231" s="13"/>
      <c r="J231" s="12"/>
      <c r="K231" s="14"/>
      <c r="L231" s="14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F231" s="30"/>
      <c r="AG231" s="31"/>
      <c r="AH231" s="31"/>
      <c r="AI231" s="31"/>
      <c r="AJ231" s="31"/>
      <c r="AK231" s="31"/>
      <c r="AL231" s="31"/>
      <c r="AM231" s="31"/>
      <c r="AN231" s="31"/>
      <c r="AO231" s="31"/>
      <c r="AP231" s="31"/>
      <c r="AQ231" s="31"/>
      <c r="AR231" s="31"/>
      <c r="AS231" s="31"/>
      <c r="AT231" s="31"/>
      <c r="AU231" s="31"/>
      <c r="AV231" s="31"/>
      <c r="AW231" s="31"/>
      <c r="AX231" s="31"/>
      <c r="AY231" s="31"/>
      <c r="AZ231" s="31"/>
      <c r="BA231" s="31"/>
      <c r="BB231" s="31"/>
      <c r="BC231" s="31"/>
      <c r="BD231" s="31"/>
      <c r="BE231" s="31"/>
      <c r="BF231" s="31"/>
      <c r="BG231" s="31"/>
      <c r="BH231" s="31"/>
      <c r="BI231" s="31"/>
      <c r="BJ231" s="31"/>
      <c r="BK231" s="31"/>
      <c r="BL231" s="31"/>
      <c r="BM231" s="31"/>
      <c r="BN231" s="31"/>
      <c r="BO231" s="31"/>
      <c r="BP231" s="31"/>
      <c r="BQ231" s="31"/>
      <c r="BR231" s="31"/>
      <c r="BS231" s="31"/>
      <c r="BT231" s="31"/>
      <c r="BU231" s="31"/>
      <c r="BV231" s="31"/>
      <c r="BW231" s="31"/>
      <c r="BX231" s="31"/>
      <c r="BY231" s="31"/>
      <c r="BZ231" s="31"/>
      <c r="CA231" s="31"/>
      <c r="CB231" s="31"/>
      <c r="CC231" s="31"/>
      <c r="CD231" s="31"/>
      <c r="CE231" s="31"/>
      <c r="CF231" s="31"/>
      <c r="CG231" s="31"/>
      <c r="CH231" s="31"/>
      <c r="CI231" s="31"/>
      <c r="CJ231" s="31"/>
      <c r="CK231" s="31"/>
      <c r="CL231" s="31"/>
      <c r="CM231" s="31"/>
      <c r="CN231" s="31"/>
    </row>
    <row r="232" spans="1:92" s="34" customFormat="1">
      <c r="A232" s="8">
        <v>40</v>
      </c>
      <c r="B232" s="29" t="s">
        <v>318</v>
      </c>
      <c r="C232" s="9" t="s">
        <v>19</v>
      </c>
      <c r="D232" s="10" t="s">
        <v>319</v>
      </c>
      <c r="E232" s="9" t="s">
        <v>46</v>
      </c>
      <c r="F232" s="11">
        <v>1</v>
      </c>
      <c r="G232" s="12"/>
      <c r="H232" s="12"/>
      <c r="I232" s="13"/>
      <c r="J232" s="12"/>
      <c r="K232" s="14"/>
      <c r="L232" s="14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F232" s="30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31"/>
      <c r="AT232" s="31"/>
      <c r="AU232" s="31"/>
      <c r="AV232" s="31"/>
      <c r="AW232" s="31"/>
      <c r="AX232" s="31"/>
      <c r="AY232" s="31"/>
      <c r="AZ232" s="31"/>
      <c r="BA232" s="31"/>
      <c r="BB232" s="31"/>
      <c r="BC232" s="31"/>
      <c r="BD232" s="31"/>
      <c r="BE232" s="31"/>
      <c r="BF232" s="31"/>
      <c r="BG232" s="31"/>
      <c r="BH232" s="31"/>
      <c r="BI232" s="31"/>
      <c r="BJ232" s="31"/>
      <c r="BK232" s="31"/>
      <c r="BL232" s="31"/>
      <c r="BM232" s="31"/>
      <c r="BN232" s="31"/>
      <c r="BO232" s="31"/>
      <c r="BP232" s="31"/>
      <c r="BQ232" s="31"/>
      <c r="BR232" s="31"/>
      <c r="BS232" s="31"/>
      <c r="BT232" s="31"/>
      <c r="BU232" s="31"/>
      <c r="BV232" s="31"/>
      <c r="BW232" s="31"/>
      <c r="BX232" s="31"/>
      <c r="BY232" s="31"/>
      <c r="BZ232" s="31"/>
      <c r="CA232" s="31"/>
      <c r="CB232" s="31"/>
      <c r="CC232" s="31"/>
      <c r="CD232" s="31"/>
      <c r="CE232" s="31"/>
      <c r="CF232" s="31"/>
      <c r="CG232" s="31"/>
      <c r="CH232" s="31"/>
      <c r="CI232" s="31"/>
      <c r="CJ232" s="31"/>
      <c r="CK232" s="31"/>
      <c r="CL232" s="31"/>
      <c r="CM232" s="31"/>
      <c r="CN232" s="31"/>
    </row>
    <row r="233" spans="1:92" s="34" customFormat="1">
      <c r="A233" s="8">
        <v>41</v>
      </c>
      <c r="B233" s="29" t="s">
        <v>305</v>
      </c>
      <c r="C233" s="9" t="s">
        <v>19</v>
      </c>
      <c r="D233" s="10" t="s">
        <v>306</v>
      </c>
      <c r="E233" s="9" t="s">
        <v>175</v>
      </c>
      <c r="F233" s="11">
        <v>1</v>
      </c>
      <c r="G233" s="12"/>
      <c r="H233" s="12"/>
      <c r="I233" s="13"/>
      <c r="J233" s="12"/>
      <c r="K233" s="14"/>
      <c r="L233" s="14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1"/>
      <c r="AH233" s="31"/>
      <c r="AI233" s="31"/>
      <c r="AJ233" s="31"/>
      <c r="AK233" s="31"/>
      <c r="AL233" s="31"/>
      <c r="AM233" s="31"/>
      <c r="AN233" s="31"/>
      <c r="AO233" s="31"/>
      <c r="AP233" s="31"/>
      <c r="AQ233" s="31"/>
      <c r="AR233" s="31"/>
      <c r="AS233" s="31"/>
      <c r="AT233" s="31"/>
      <c r="AU233" s="31"/>
      <c r="AV233" s="31"/>
      <c r="AW233" s="31"/>
      <c r="AX233" s="31"/>
      <c r="AY233" s="31"/>
      <c r="AZ233" s="31"/>
      <c r="BA233" s="31"/>
      <c r="BB233" s="31"/>
      <c r="BC233" s="31"/>
      <c r="BD233" s="31"/>
      <c r="BE233" s="31"/>
      <c r="BF233" s="31"/>
      <c r="BG233" s="31"/>
      <c r="BH233" s="31"/>
      <c r="BI233" s="31"/>
      <c r="BJ233" s="31"/>
      <c r="BK233" s="31"/>
      <c r="BL233" s="31"/>
      <c r="BM233" s="31"/>
      <c r="BN233" s="31"/>
      <c r="BO233" s="31"/>
      <c r="BP233" s="31"/>
      <c r="BQ233" s="31"/>
      <c r="BR233" s="31"/>
      <c r="BS233" s="31"/>
      <c r="BT233" s="31"/>
      <c r="BU233" s="31"/>
      <c r="BV233" s="31"/>
      <c r="BW233" s="31"/>
      <c r="BX233" s="31"/>
      <c r="BY233" s="31"/>
      <c r="BZ233" s="31"/>
      <c r="CA233" s="31"/>
      <c r="CB233" s="31"/>
      <c r="CC233" s="31"/>
      <c r="CD233" s="31"/>
      <c r="CE233" s="31"/>
      <c r="CF233" s="31"/>
      <c r="CG233" s="31"/>
      <c r="CH233" s="31"/>
      <c r="CI233" s="31"/>
      <c r="CJ233" s="31"/>
      <c r="CK233" s="31"/>
      <c r="CL233" s="31"/>
      <c r="CM233" s="31"/>
      <c r="CN233" s="31"/>
    </row>
    <row r="234" spans="1:92" s="34" customFormat="1">
      <c r="A234" s="8">
        <v>43</v>
      </c>
      <c r="B234" s="29" t="s">
        <v>312</v>
      </c>
      <c r="C234" s="9" t="s">
        <v>19</v>
      </c>
      <c r="D234" s="10" t="s">
        <v>313</v>
      </c>
      <c r="E234" s="9" t="s">
        <v>28</v>
      </c>
      <c r="F234" s="11">
        <v>1</v>
      </c>
      <c r="G234" s="12"/>
      <c r="H234" s="12"/>
      <c r="I234" s="13"/>
      <c r="J234" s="12"/>
      <c r="K234" s="14"/>
      <c r="L234" s="14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1"/>
      <c r="AH234" s="31"/>
      <c r="AI234" s="31"/>
      <c r="AJ234" s="31"/>
      <c r="AK234" s="31"/>
      <c r="AL234" s="31"/>
      <c r="AM234" s="31"/>
      <c r="AN234" s="31"/>
      <c r="AO234" s="31"/>
      <c r="AP234" s="31"/>
      <c r="AQ234" s="31"/>
      <c r="AR234" s="31"/>
      <c r="AS234" s="31"/>
      <c r="AT234" s="31"/>
      <c r="AU234" s="31"/>
      <c r="AV234" s="31"/>
      <c r="AW234" s="31"/>
      <c r="AX234" s="31"/>
      <c r="AY234" s="31"/>
      <c r="AZ234" s="31"/>
      <c r="BA234" s="31"/>
      <c r="BB234" s="31"/>
      <c r="BC234" s="31"/>
      <c r="BD234" s="31"/>
      <c r="BE234" s="31"/>
      <c r="BF234" s="31"/>
      <c r="BG234" s="31"/>
      <c r="BH234" s="31"/>
      <c r="BI234" s="31"/>
      <c r="BJ234" s="31"/>
      <c r="BK234" s="31"/>
      <c r="BL234" s="31"/>
      <c r="BM234" s="31"/>
      <c r="BN234" s="31"/>
      <c r="BO234" s="31"/>
      <c r="BP234" s="31"/>
      <c r="BQ234" s="31"/>
      <c r="BR234" s="31"/>
      <c r="BS234" s="31"/>
      <c r="BT234" s="31"/>
      <c r="BU234" s="31"/>
      <c r="BV234" s="31"/>
      <c r="BW234" s="31"/>
      <c r="BX234" s="31"/>
      <c r="BY234" s="31"/>
      <c r="BZ234" s="31"/>
      <c r="CA234" s="31"/>
      <c r="CB234" s="31"/>
      <c r="CC234" s="31"/>
      <c r="CD234" s="31"/>
      <c r="CE234" s="31"/>
      <c r="CF234" s="31"/>
      <c r="CG234" s="31"/>
      <c r="CH234" s="31"/>
      <c r="CI234" s="31"/>
      <c r="CJ234" s="31"/>
      <c r="CK234" s="31"/>
      <c r="CL234" s="31"/>
      <c r="CM234" s="31"/>
      <c r="CN234" s="31"/>
    </row>
    <row r="235" spans="1:92" s="34" customFormat="1">
      <c r="A235" s="8">
        <v>44</v>
      </c>
      <c r="B235" s="29" t="s">
        <v>308</v>
      </c>
      <c r="C235" s="9" t="s">
        <v>19</v>
      </c>
      <c r="D235" s="10" t="s">
        <v>309</v>
      </c>
      <c r="E235" s="9" t="s">
        <v>175</v>
      </c>
      <c r="F235" s="11">
        <v>1</v>
      </c>
      <c r="G235" s="12"/>
      <c r="H235" s="12"/>
      <c r="I235" s="13"/>
      <c r="J235" s="12"/>
      <c r="K235" s="14"/>
      <c r="L235" s="14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F235" s="30"/>
      <c r="AG235" s="31"/>
      <c r="AH235" s="31"/>
      <c r="AI235" s="31"/>
      <c r="AJ235" s="31"/>
      <c r="AK235" s="31"/>
      <c r="AL235" s="31"/>
      <c r="AM235" s="31"/>
      <c r="AN235" s="31"/>
      <c r="AO235" s="31"/>
      <c r="AP235" s="31"/>
      <c r="AQ235" s="31"/>
      <c r="AR235" s="31"/>
      <c r="AS235" s="31"/>
      <c r="AT235" s="31"/>
      <c r="AU235" s="31"/>
      <c r="AV235" s="31"/>
      <c r="AW235" s="31"/>
      <c r="AX235" s="31"/>
      <c r="AY235" s="31"/>
      <c r="AZ235" s="31"/>
      <c r="BA235" s="31"/>
      <c r="BB235" s="31"/>
      <c r="BC235" s="31"/>
      <c r="BD235" s="31"/>
      <c r="BE235" s="31"/>
      <c r="BF235" s="31"/>
      <c r="BG235" s="31"/>
      <c r="BH235" s="31"/>
      <c r="BI235" s="31"/>
      <c r="BJ235" s="31"/>
      <c r="BK235" s="31"/>
      <c r="BL235" s="31"/>
      <c r="BM235" s="31"/>
      <c r="BN235" s="31"/>
      <c r="BO235" s="31"/>
      <c r="BP235" s="31"/>
      <c r="BQ235" s="31"/>
      <c r="BR235" s="31"/>
      <c r="BS235" s="31"/>
      <c r="BT235" s="31"/>
      <c r="BU235" s="31"/>
      <c r="BV235" s="31"/>
      <c r="BW235" s="31"/>
      <c r="BX235" s="31"/>
      <c r="BY235" s="31"/>
      <c r="BZ235" s="31"/>
      <c r="CA235" s="31"/>
      <c r="CB235" s="31"/>
      <c r="CC235" s="31"/>
      <c r="CD235" s="31"/>
      <c r="CE235" s="31"/>
      <c r="CF235" s="31"/>
      <c r="CG235" s="31"/>
      <c r="CH235" s="31"/>
      <c r="CI235" s="31"/>
      <c r="CJ235" s="31"/>
      <c r="CK235" s="31"/>
      <c r="CL235" s="31"/>
      <c r="CM235" s="31"/>
      <c r="CN235" s="31"/>
    </row>
    <row r="236" spans="1:92" s="34" customFormat="1">
      <c r="A236" s="8">
        <v>46</v>
      </c>
      <c r="B236" s="29" t="s">
        <v>301</v>
      </c>
      <c r="C236" s="9" t="s">
        <v>19</v>
      </c>
      <c r="D236" s="10" t="s">
        <v>302</v>
      </c>
      <c r="E236" s="9" t="s">
        <v>175</v>
      </c>
      <c r="F236" s="11">
        <v>6</v>
      </c>
      <c r="G236" s="12"/>
      <c r="H236" s="12"/>
      <c r="I236" s="13"/>
      <c r="J236" s="12"/>
      <c r="K236" s="14"/>
      <c r="L236" s="14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F236" s="30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31"/>
      <c r="AT236" s="31"/>
      <c r="AU236" s="31"/>
      <c r="AV236" s="31"/>
      <c r="AW236" s="31"/>
      <c r="AX236" s="31"/>
      <c r="AY236" s="31"/>
      <c r="AZ236" s="31"/>
      <c r="BA236" s="31"/>
      <c r="BB236" s="31"/>
      <c r="BC236" s="31"/>
      <c r="BD236" s="31"/>
      <c r="BE236" s="31"/>
      <c r="BF236" s="31"/>
      <c r="BG236" s="31"/>
      <c r="BH236" s="31"/>
      <c r="BI236" s="31"/>
      <c r="BJ236" s="31"/>
      <c r="BK236" s="31"/>
      <c r="BL236" s="31"/>
      <c r="BM236" s="31"/>
      <c r="BN236" s="31"/>
      <c r="BO236" s="31"/>
      <c r="BP236" s="31"/>
      <c r="BQ236" s="31"/>
      <c r="BR236" s="31"/>
      <c r="BS236" s="31"/>
      <c r="BT236" s="31"/>
      <c r="BU236" s="31"/>
      <c r="BV236" s="31"/>
      <c r="BW236" s="31"/>
      <c r="BX236" s="31"/>
      <c r="BY236" s="31"/>
      <c r="BZ236" s="31"/>
      <c r="CA236" s="31"/>
      <c r="CB236" s="31"/>
      <c r="CC236" s="31"/>
      <c r="CD236" s="31"/>
      <c r="CE236" s="31"/>
      <c r="CF236" s="31"/>
      <c r="CG236" s="31"/>
      <c r="CH236" s="31"/>
      <c r="CI236" s="31"/>
      <c r="CJ236" s="31"/>
      <c r="CK236" s="31"/>
      <c r="CL236" s="31"/>
      <c r="CM236" s="31"/>
      <c r="CN236" s="31"/>
    </row>
    <row r="237" spans="1:92" s="34" customFormat="1">
      <c r="A237" s="8">
        <v>47</v>
      </c>
      <c r="B237" s="29" t="s">
        <v>314</v>
      </c>
      <c r="C237" s="9" t="s">
        <v>19</v>
      </c>
      <c r="D237" s="10" t="s">
        <v>315</v>
      </c>
      <c r="E237" s="9" t="s">
        <v>28</v>
      </c>
      <c r="F237" s="11">
        <v>1</v>
      </c>
      <c r="G237" s="12"/>
      <c r="H237" s="12"/>
      <c r="I237" s="13"/>
      <c r="J237" s="12"/>
      <c r="K237" s="14"/>
      <c r="L237" s="14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F237" s="30"/>
      <c r="AG237" s="31"/>
      <c r="AH237" s="31"/>
      <c r="AI237" s="31"/>
      <c r="AJ237" s="31"/>
      <c r="AK237" s="31"/>
      <c r="AL237" s="31"/>
      <c r="AM237" s="31"/>
      <c r="AN237" s="31"/>
      <c r="AO237" s="31"/>
      <c r="AP237" s="31"/>
      <c r="AQ237" s="31"/>
      <c r="AR237" s="31"/>
      <c r="AS237" s="31"/>
      <c r="AT237" s="31"/>
      <c r="AU237" s="31"/>
      <c r="AV237" s="31"/>
      <c r="AW237" s="31"/>
      <c r="AX237" s="31"/>
      <c r="AY237" s="31"/>
      <c r="AZ237" s="31"/>
      <c r="BA237" s="31"/>
      <c r="BB237" s="31"/>
      <c r="BC237" s="31"/>
      <c r="BD237" s="31"/>
      <c r="BE237" s="31"/>
      <c r="BF237" s="31"/>
      <c r="BG237" s="31"/>
      <c r="BH237" s="31"/>
      <c r="BI237" s="31"/>
      <c r="BJ237" s="31"/>
      <c r="BK237" s="31"/>
      <c r="BL237" s="31"/>
      <c r="BM237" s="31"/>
      <c r="BN237" s="31"/>
      <c r="BO237" s="31"/>
      <c r="BP237" s="31"/>
      <c r="BQ237" s="31"/>
      <c r="BR237" s="31"/>
      <c r="BS237" s="31"/>
      <c r="BT237" s="31"/>
      <c r="BU237" s="31"/>
      <c r="BV237" s="31"/>
      <c r="BW237" s="31"/>
      <c r="BX237" s="31"/>
      <c r="BY237" s="31"/>
      <c r="BZ237" s="31"/>
      <c r="CA237" s="31"/>
      <c r="CB237" s="31"/>
      <c r="CC237" s="31"/>
      <c r="CD237" s="31"/>
      <c r="CE237" s="31"/>
      <c r="CF237" s="31"/>
      <c r="CG237" s="31"/>
      <c r="CH237" s="31"/>
      <c r="CI237" s="31"/>
      <c r="CJ237" s="31"/>
      <c r="CK237" s="31"/>
      <c r="CL237" s="31"/>
      <c r="CM237" s="31"/>
      <c r="CN237" s="31"/>
    </row>
    <row r="238" spans="1:92" s="34" customFormat="1">
      <c r="A238" s="8">
        <v>48</v>
      </c>
      <c r="B238" s="29" t="s">
        <v>323</v>
      </c>
      <c r="C238" s="9" t="s">
        <v>19</v>
      </c>
      <c r="D238" s="10" t="s">
        <v>324</v>
      </c>
      <c r="E238" s="9" t="s">
        <v>28</v>
      </c>
      <c r="F238" s="11">
        <v>1</v>
      </c>
      <c r="G238" s="12"/>
      <c r="H238" s="12"/>
      <c r="I238" s="13"/>
      <c r="J238" s="12"/>
      <c r="K238" s="14"/>
      <c r="L238" s="14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F238" s="30"/>
      <c r="AG238" s="31"/>
      <c r="AH238" s="31"/>
      <c r="AI238" s="31"/>
      <c r="AJ238" s="31"/>
      <c r="AK238" s="31"/>
      <c r="AL238" s="31"/>
      <c r="AM238" s="31"/>
      <c r="AN238" s="31"/>
      <c r="AO238" s="31"/>
      <c r="AP238" s="31"/>
      <c r="AQ238" s="31"/>
      <c r="AR238" s="31"/>
      <c r="AS238" s="31"/>
      <c r="AT238" s="31"/>
      <c r="AU238" s="31"/>
      <c r="AV238" s="31"/>
      <c r="AW238" s="31"/>
      <c r="AX238" s="31"/>
      <c r="AY238" s="31"/>
      <c r="AZ238" s="31"/>
      <c r="BA238" s="31"/>
      <c r="BB238" s="31"/>
      <c r="BC238" s="31"/>
      <c r="BD238" s="31"/>
      <c r="BE238" s="31"/>
      <c r="BF238" s="31"/>
      <c r="BG238" s="31"/>
      <c r="BH238" s="31"/>
      <c r="BI238" s="31"/>
      <c r="BJ238" s="31"/>
      <c r="BK238" s="31"/>
      <c r="BL238" s="31"/>
      <c r="BM238" s="31"/>
      <c r="BN238" s="31"/>
      <c r="BO238" s="31"/>
      <c r="BP238" s="31"/>
      <c r="BQ238" s="31"/>
      <c r="BR238" s="31"/>
      <c r="BS238" s="31"/>
      <c r="BT238" s="31"/>
      <c r="BU238" s="31"/>
      <c r="BV238" s="31"/>
      <c r="BW238" s="31"/>
      <c r="BX238" s="31"/>
      <c r="BY238" s="31"/>
      <c r="BZ238" s="31"/>
      <c r="CA238" s="31"/>
      <c r="CB238" s="31"/>
      <c r="CC238" s="31"/>
      <c r="CD238" s="31"/>
      <c r="CE238" s="31"/>
      <c r="CF238" s="31"/>
      <c r="CG238" s="31"/>
      <c r="CH238" s="31"/>
      <c r="CI238" s="31"/>
      <c r="CJ238" s="31"/>
      <c r="CK238" s="31"/>
      <c r="CL238" s="31"/>
      <c r="CM238" s="31"/>
      <c r="CN238" s="31"/>
    </row>
    <row r="239" spans="1:92" s="34" customFormat="1">
      <c r="A239" s="8">
        <v>49</v>
      </c>
      <c r="B239" s="29" t="s">
        <v>303</v>
      </c>
      <c r="C239" s="9" t="s">
        <v>19</v>
      </c>
      <c r="D239" s="10" t="s">
        <v>304</v>
      </c>
      <c r="E239" s="9" t="s">
        <v>175</v>
      </c>
      <c r="F239" s="11">
        <v>1</v>
      </c>
      <c r="G239" s="12"/>
      <c r="H239" s="12"/>
      <c r="I239" s="13"/>
      <c r="J239" s="12"/>
      <c r="K239" s="14"/>
      <c r="L239" s="14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F239" s="30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31"/>
      <c r="AT239" s="31"/>
      <c r="AU239" s="31"/>
      <c r="AV239" s="31"/>
      <c r="AW239" s="31"/>
      <c r="AX239" s="31"/>
      <c r="AY239" s="31"/>
      <c r="AZ239" s="31"/>
      <c r="BA239" s="31"/>
      <c r="BB239" s="31"/>
      <c r="BC239" s="31"/>
      <c r="BD239" s="31"/>
      <c r="BE239" s="31"/>
      <c r="BF239" s="31"/>
      <c r="BG239" s="31"/>
      <c r="BH239" s="31"/>
      <c r="BI239" s="31"/>
      <c r="BJ239" s="31"/>
      <c r="BK239" s="31"/>
      <c r="BL239" s="31"/>
      <c r="BM239" s="31"/>
      <c r="BN239" s="31"/>
      <c r="BO239" s="31"/>
      <c r="BP239" s="31"/>
      <c r="BQ239" s="31"/>
      <c r="BR239" s="31"/>
      <c r="BS239" s="31"/>
      <c r="BT239" s="31"/>
      <c r="BU239" s="31"/>
      <c r="BV239" s="31"/>
      <c r="BW239" s="31"/>
      <c r="BX239" s="31"/>
      <c r="BY239" s="31"/>
      <c r="BZ239" s="31"/>
      <c r="CA239" s="31"/>
      <c r="CB239" s="31"/>
      <c r="CC239" s="31"/>
      <c r="CD239" s="31"/>
      <c r="CE239" s="31"/>
      <c r="CF239" s="31"/>
      <c r="CG239" s="31"/>
      <c r="CH239" s="31"/>
      <c r="CI239" s="31"/>
      <c r="CJ239" s="31"/>
      <c r="CK239" s="31"/>
      <c r="CL239" s="31"/>
      <c r="CM239" s="31"/>
      <c r="CN239" s="31"/>
    </row>
    <row r="240" spans="1:92" s="34" customFormat="1">
      <c r="A240" s="8">
        <v>50</v>
      </c>
      <c r="B240" s="29" t="s">
        <v>310</v>
      </c>
      <c r="C240" s="9" t="s">
        <v>19</v>
      </c>
      <c r="D240" s="10" t="s">
        <v>311</v>
      </c>
      <c r="E240" s="9" t="s">
        <v>46</v>
      </c>
      <c r="F240" s="11">
        <v>5</v>
      </c>
      <c r="G240" s="12"/>
      <c r="H240" s="12"/>
      <c r="I240" s="13"/>
      <c r="J240" s="12"/>
      <c r="K240" s="14"/>
      <c r="L240" s="14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F240" s="30"/>
      <c r="AG240" s="31"/>
      <c r="AH240" s="31"/>
      <c r="AI240" s="31"/>
      <c r="AJ240" s="31"/>
      <c r="AK240" s="31"/>
      <c r="AL240" s="31"/>
      <c r="AM240" s="31"/>
      <c r="AN240" s="31"/>
      <c r="AO240" s="31"/>
      <c r="AP240" s="31"/>
      <c r="AQ240" s="31"/>
      <c r="AR240" s="31"/>
      <c r="AS240" s="31"/>
      <c r="AT240" s="31"/>
      <c r="AU240" s="31"/>
      <c r="AV240" s="31"/>
      <c r="AW240" s="31"/>
      <c r="AX240" s="31"/>
      <c r="AY240" s="31"/>
      <c r="AZ240" s="31"/>
      <c r="BA240" s="31"/>
      <c r="BB240" s="31"/>
      <c r="BC240" s="31"/>
      <c r="BD240" s="31"/>
      <c r="BE240" s="31"/>
      <c r="BF240" s="31"/>
      <c r="BG240" s="31"/>
      <c r="BH240" s="31"/>
      <c r="BI240" s="31"/>
      <c r="BJ240" s="31"/>
      <c r="BK240" s="31"/>
      <c r="BL240" s="31"/>
      <c r="BM240" s="31"/>
      <c r="BN240" s="31"/>
      <c r="BO240" s="31"/>
      <c r="BP240" s="31"/>
      <c r="BQ240" s="31"/>
      <c r="BR240" s="31"/>
      <c r="BS240" s="31"/>
      <c r="BT240" s="31"/>
      <c r="BU240" s="31"/>
      <c r="BV240" s="31"/>
      <c r="BW240" s="31"/>
      <c r="BX240" s="31"/>
      <c r="BY240" s="31"/>
      <c r="BZ240" s="31"/>
      <c r="CA240" s="31"/>
      <c r="CB240" s="31"/>
      <c r="CC240" s="31"/>
      <c r="CD240" s="31"/>
      <c r="CE240" s="31"/>
      <c r="CF240" s="31"/>
      <c r="CG240" s="31"/>
      <c r="CH240" s="31"/>
      <c r="CI240" s="31"/>
      <c r="CJ240" s="31"/>
      <c r="CK240" s="31"/>
      <c r="CL240" s="31"/>
      <c r="CM240" s="31"/>
      <c r="CN240" s="31"/>
    </row>
    <row r="241" spans="1:92" s="34" customFormat="1">
      <c r="A241" s="8">
        <v>51</v>
      </c>
      <c r="B241" s="29" t="s">
        <v>316</v>
      </c>
      <c r="C241" s="9" t="s">
        <v>19</v>
      </c>
      <c r="D241" s="10" t="s">
        <v>317</v>
      </c>
      <c r="E241" s="9" t="s">
        <v>48</v>
      </c>
      <c r="F241" s="11">
        <v>1</v>
      </c>
      <c r="G241" s="12"/>
      <c r="H241" s="12"/>
      <c r="I241" s="13"/>
      <c r="J241" s="12"/>
      <c r="K241" s="14"/>
      <c r="L241" s="14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F241" s="30"/>
      <c r="AG241" s="31"/>
      <c r="AH241" s="31"/>
      <c r="AI241" s="31"/>
      <c r="AJ241" s="31"/>
      <c r="AK241" s="31"/>
      <c r="AL241" s="31"/>
      <c r="AM241" s="31"/>
      <c r="AN241" s="31"/>
      <c r="AO241" s="31"/>
      <c r="AP241" s="31"/>
      <c r="AQ241" s="31"/>
      <c r="AR241" s="31"/>
      <c r="AS241" s="31"/>
      <c r="AT241" s="31"/>
      <c r="AU241" s="31"/>
      <c r="AV241" s="31"/>
      <c r="AW241" s="31"/>
      <c r="AX241" s="31"/>
      <c r="AY241" s="31"/>
      <c r="AZ241" s="31"/>
      <c r="BA241" s="31"/>
      <c r="BB241" s="31"/>
      <c r="BC241" s="31"/>
      <c r="BD241" s="31"/>
      <c r="BE241" s="31"/>
      <c r="BF241" s="31"/>
      <c r="BG241" s="31"/>
      <c r="BH241" s="31"/>
      <c r="BI241" s="31"/>
      <c r="BJ241" s="31"/>
      <c r="BK241" s="31"/>
      <c r="BL241" s="31"/>
      <c r="BM241" s="31"/>
      <c r="BN241" s="31"/>
      <c r="BO241" s="31"/>
      <c r="BP241" s="31"/>
      <c r="BQ241" s="31"/>
      <c r="BR241" s="31"/>
      <c r="BS241" s="31"/>
      <c r="BT241" s="31"/>
      <c r="BU241" s="31"/>
      <c r="BV241" s="31"/>
      <c r="BW241" s="31"/>
      <c r="BX241" s="31"/>
      <c r="BY241" s="31"/>
      <c r="BZ241" s="31"/>
      <c r="CA241" s="31"/>
      <c r="CB241" s="31"/>
      <c r="CC241" s="31"/>
      <c r="CD241" s="31"/>
      <c r="CE241" s="31"/>
      <c r="CF241" s="31"/>
      <c r="CG241" s="31"/>
      <c r="CH241" s="31"/>
      <c r="CI241" s="31"/>
      <c r="CJ241" s="31"/>
      <c r="CK241" s="31"/>
      <c r="CL241" s="31"/>
      <c r="CM241" s="31"/>
      <c r="CN241" s="31"/>
    </row>
    <row r="242" spans="1:92" s="34" customFormat="1">
      <c r="A242" s="56">
        <v>52</v>
      </c>
      <c r="B242" s="57" t="s">
        <v>528</v>
      </c>
      <c r="C242" s="45" t="s">
        <v>116</v>
      </c>
      <c r="D242" s="46" t="s">
        <v>529</v>
      </c>
      <c r="E242" s="45" t="s">
        <v>175</v>
      </c>
      <c r="F242" s="47">
        <v>1</v>
      </c>
      <c r="G242" s="48"/>
      <c r="H242" s="48"/>
      <c r="I242" s="58"/>
      <c r="J242" s="48"/>
      <c r="K242" s="55"/>
      <c r="L242" s="55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F242" s="30"/>
      <c r="AG242" s="31"/>
      <c r="AH242" s="31"/>
      <c r="AI242" s="31"/>
      <c r="AJ242" s="31"/>
      <c r="AK242" s="31"/>
      <c r="AL242" s="31"/>
      <c r="AM242" s="31"/>
      <c r="AN242" s="31"/>
      <c r="AO242" s="31"/>
      <c r="AP242" s="31"/>
      <c r="AQ242" s="31"/>
      <c r="AR242" s="31"/>
      <c r="AS242" s="31"/>
      <c r="AT242" s="31"/>
      <c r="AU242" s="31"/>
      <c r="AV242" s="31"/>
      <c r="AW242" s="31"/>
      <c r="AX242" s="31"/>
      <c r="AY242" s="31"/>
      <c r="AZ242" s="31"/>
      <c r="BA242" s="31"/>
      <c r="BB242" s="31"/>
      <c r="BC242" s="31"/>
      <c r="BD242" s="31"/>
      <c r="BE242" s="31"/>
      <c r="BF242" s="31"/>
      <c r="BG242" s="31"/>
      <c r="BH242" s="31"/>
      <c r="BI242" s="31"/>
      <c r="BJ242" s="31"/>
      <c r="BK242" s="31"/>
      <c r="BL242" s="31"/>
      <c r="BM242" s="31"/>
      <c r="BN242" s="31"/>
      <c r="BO242" s="31"/>
      <c r="BP242" s="31"/>
      <c r="BQ242" s="31"/>
      <c r="BR242" s="31"/>
      <c r="BS242" s="31"/>
      <c r="BT242" s="31"/>
      <c r="BU242" s="31"/>
      <c r="BV242" s="31"/>
      <c r="BW242" s="31"/>
      <c r="BX242" s="31"/>
      <c r="BY242" s="31"/>
      <c r="BZ242" s="31"/>
      <c r="CA242" s="31"/>
      <c r="CB242" s="31"/>
      <c r="CC242" s="31"/>
      <c r="CD242" s="31"/>
      <c r="CE242" s="31"/>
      <c r="CF242" s="31"/>
      <c r="CG242" s="31"/>
      <c r="CH242" s="31"/>
      <c r="CI242" s="31"/>
      <c r="CJ242" s="31"/>
      <c r="CK242" s="31"/>
      <c r="CL242" s="31"/>
      <c r="CM242" s="31"/>
      <c r="CN242" s="31"/>
    </row>
    <row r="243" spans="1:92" s="30" customFormat="1">
      <c r="A243" s="15"/>
      <c r="B243" s="16"/>
      <c r="C243" s="16"/>
      <c r="D243" s="17"/>
      <c r="E243" s="16"/>
      <c r="F243" s="28" t="s">
        <v>11</v>
      </c>
      <c r="G243" s="25" t="s">
        <v>12</v>
      </c>
      <c r="H243" s="26"/>
      <c r="I243" s="27" t="s">
        <v>13</v>
      </c>
      <c r="J243" s="26"/>
      <c r="K243" s="6"/>
      <c r="L243" s="6"/>
      <c r="AG243" s="31"/>
      <c r="AH243" s="31"/>
      <c r="AI243" s="31"/>
      <c r="AJ243" s="31"/>
      <c r="AK243" s="31"/>
      <c r="AL243" s="31"/>
      <c r="AM243" s="31"/>
      <c r="AN243" s="31"/>
      <c r="AO243" s="31"/>
      <c r="AP243" s="31"/>
      <c r="AQ243" s="31"/>
      <c r="AR243" s="31"/>
      <c r="AS243" s="31"/>
      <c r="AT243" s="31"/>
      <c r="AU243" s="31"/>
      <c r="AV243" s="31"/>
      <c r="AW243" s="31"/>
      <c r="AX243" s="31"/>
      <c r="AY243" s="31"/>
      <c r="AZ243" s="31"/>
      <c r="BA243" s="31"/>
      <c r="BB243" s="31"/>
      <c r="BC243" s="31"/>
      <c r="BD243" s="31"/>
      <c r="BE243" s="31"/>
      <c r="BF243" s="31"/>
      <c r="BG243" s="31"/>
      <c r="BH243" s="31"/>
      <c r="BI243" s="31"/>
      <c r="BJ243" s="31"/>
      <c r="BK243" s="31"/>
      <c r="BL243" s="31"/>
      <c r="BM243" s="31"/>
      <c r="BN243" s="31"/>
      <c r="BO243" s="31"/>
      <c r="BP243" s="31"/>
      <c r="BQ243" s="31"/>
      <c r="BR243" s="31"/>
      <c r="BS243" s="31"/>
      <c r="BT243" s="31"/>
      <c r="BU243" s="31"/>
      <c r="BV243" s="31"/>
      <c r="BW243" s="31"/>
      <c r="BX243" s="31"/>
      <c r="BY243" s="31"/>
      <c r="BZ243" s="31"/>
      <c r="CA243" s="31"/>
      <c r="CB243" s="31"/>
      <c r="CC243" s="31"/>
      <c r="CD243" s="31"/>
      <c r="CE243" s="31"/>
      <c r="CF243" s="31"/>
      <c r="CG243" s="31"/>
      <c r="CH243" s="31"/>
      <c r="CI243" s="31"/>
      <c r="CJ243" s="31"/>
      <c r="CK243" s="31"/>
      <c r="CL243" s="31"/>
      <c r="CM243" s="31"/>
      <c r="CN243" s="31"/>
    </row>
    <row r="244" spans="1:92" s="30" customFormat="1">
      <c r="A244" s="2"/>
      <c r="B244" s="7"/>
      <c r="C244" s="2"/>
      <c r="D244" s="36"/>
      <c r="E244" s="2"/>
      <c r="F244" s="2"/>
      <c r="G244" s="2"/>
      <c r="H244" s="3"/>
      <c r="I244" s="4"/>
      <c r="J244" s="4"/>
      <c r="K244" s="5"/>
      <c r="L244" s="5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  <c r="AQ244" s="31"/>
      <c r="AR244" s="31"/>
      <c r="AS244" s="31"/>
      <c r="AT244" s="31"/>
      <c r="AU244" s="31"/>
      <c r="AV244" s="31"/>
      <c r="AW244" s="31"/>
      <c r="AX244" s="31"/>
      <c r="AY244" s="31"/>
      <c r="AZ244" s="31"/>
      <c r="BA244" s="31"/>
      <c r="BB244" s="31"/>
      <c r="BC244" s="31"/>
      <c r="BD244" s="31"/>
      <c r="BE244" s="31"/>
      <c r="BF244" s="31"/>
      <c r="BG244" s="31"/>
      <c r="BH244" s="31"/>
      <c r="BI244" s="31"/>
      <c r="BJ244" s="31"/>
      <c r="BK244" s="31"/>
      <c r="BL244" s="31"/>
      <c r="BM244" s="31"/>
      <c r="BN244" s="31"/>
      <c r="BO244" s="31"/>
      <c r="BP244" s="31"/>
      <c r="BQ244" s="31"/>
      <c r="BR244" s="31"/>
      <c r="BS244" s="31"/>
      <c r="BT244" s="31"/>
      <c r="BU244" s="31"/>
      <c r="BV244" s="31"/>
      <c r="BW244" s="31"/>
      <c r="BX244" s="31"/>
      <c r="BY244" s="31"/>
      <c r="BZ244" s="31"/>
      <c r="CA244" s="31"/>
      <c r="CB244" s="31"/>
      <c r="CC244" s="31"/>
      <c r="CD244" s="31"/>
      <c r="CE244" s="31"/>
      <c r="CF244" s="31"/>
      <c r="CG244" s="31"/>
      <c r="CH244" s="31"/>
      <c r="CI244" s="31"/>
      <c r="CJ244" s="31"/>
      <c r="CK244" s="31"/>
      <c r="CL244" s="31"/>
      <c r="CM244" s="31"/>
      <c r="CN244" s="31"/>
    </row>
    <row r="245" spans="1:92" s="30" customFormat="1">
      <c r="A245" s="2"/>
      <c r="B245" s="7"/>
      <c r="C245" s="2"/>
      <c r="D245" s="36"/>
      <c r="E245" s="2"/>
      <c r="F245" s="2"/>
      <c r="G245" s="2"/>
      <c r="H245" s="3"/>
      <c r="I245" s="4"/>
      <c r="J245" s="4"/>
      <c r="K245" s="5"/>
      <c r="L245" s="5"/>
      <c r="AG245" s="31"/>
      <c r="AH245" s="31"/>
      <c r="AI245" s="31"/>
      <c r="AJ245" s="31"/>
      <c r="AK245" s="31"/>
      <c r="AL245" s="31"/>
      <c r="AM245" s="31"/>
      <c r="AN245" s="31"/>
      <c r="AO245" s="31"/>
      <c r="AP245" s="31"/>
      <c r="AQ245" s="31"/>
      <c r="AR245" s="31"/>
      <c r="AS245" s="31"/>
      <c r="AT245" s="31"/>
      <c r="AU245" s="31"/>
      <c r="AV245" s="31"/>
      <c r="AW245" s="31"/>
      <c r="AX245" s="31"/>
      <c r="AY245" s="31"/>
      <c r="AZ245" s="31"/>
      <c r="BA245" s="31"/>
      <c r="BB245" s="31"/>
      <c r="BC245" s="31"/>
      <c r="BD245" s="31"/>
      <c r="BE245" s="31"/>
      <c r="BF245" s="31"/>
      <c r="BG245" s="31"/>
      <c r="BH245" s="31"/>
      <c r="BI245" s="31"/>
      <c r="BJ245" s="31"/>
      <c r="BK245" s="31"/>
      <c r="BL245" s="31"/>
      <c r="BM245" s="31"/>
      <c r="BN245" s="31"/>
      <c r="BO245" s="31"/>
      <c r="BP245" s="31"/>
      <c r="BQ245" s="31"/>
      <c r="BR245" s="31"/>
      <c r="BS245" s="31"/>
      <c r="BT245" s="31"/>
      <c r="BU245" s="31"/>
      <c r="BV245" s="31"/>
      <c r="BW245" s="31"/>
      <c r="BX245" s="31"/>
      <c r="BY245" s="31"/>
      <c r="BZ245" s="31"/>
      <c r="CA245" s="31"/>
      <c r="CB245" s="31"/>
      <c r="CC245" s="31"/>
      <c r="CD245" s="31"/>
      <c r="CE245" s="31"/>
      <c r="CF245" s="31"/>
      <c r="CG245" s="31"/>
      <c r="CH245" s="31"/>
      <c r="CI245" s="31"/>
      <c r="CJ245" s="31"/>
      <c r="CK245" s="31"/>
      <c r="CL245" s="31"/>
      <c r="CM245" s="31"/>
      <c r="CN245" s="31"/>
    </row>
    <row r="246" spans="1:92" s="30" customFormat="1">
      <c r="A246" s="18" t="str">
        <f>CONCATENATE("Moduł ", SUM(COUNTIF(A$1:A245,"Lp."),1), " nie gorszy niż w katalogu ", "ANTON PAAR")</f>
        <v>Moduł 5 nie gorszy niż w katalogu ANTON PAAR</v>
      </c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50"/>
      <c r="AG246" s="31"/>
      <c r="AH246" s="31"/>
      <c r="AI246" s="31"/>
      <c r="AJ246" s="31"/>
      <c r="AK246" s="31"/>
      <c r="AL246" s="31"/>
      <c r="AM246" s="31"/>
      <c r="AN246" s="31"/>
      <c r="AO246" s="31"/>
      <c r="AP246" s="31"/>
      <c r="AQ246" s="31"/>
      <c r="AR246" s="31"/>
      <c r="AS246" s="31"/>
      <c r="AT246" s="31"/>
      <c r="AU246" s="31"/>
      <c r="AV246" s="31"/>
      <c r="AW246" s="31"/>
      <c r="AX246" s="31"/>
      <c r="AY246" s="31"/>
      <c r="AZ246" s="31"/>
      <c r="BA246" s="31"/>
      <c r="BB246" s="31"/>
      <c r="BC246" s="31"/>
      <c r="BD246" s="31"/>
      <c r="BE246" s="31"/>
      <c r="BF246" s="31"/>
      <c r="BG246" s="31"/>
      <c r="BH246" s="31"/>
      <c r="BI246" s="31"/>
      <c r="BJ246" s="31"/>
      <c r="BK246" s="31"/>
      <c r="BL246" s="31"/>
      <c r="BM246" s="31"/>
      <c r="BN246" s="31"/>
      <c r="BO246" s="31"/>
      <c r="BP246" s="31"/>
      <c r="BQ246" s="31"/>
      <c r="BR246" s="31"/>
      <c r="BS246" s="31"/>
      <c r="BT246" s="31"/>
      <c r="BU246" s="31"/>
      <c r="BV246" s="31"/>
      <c r="BW246" s="31"/>
      <c r="BX246" s="31"/>
      <c r="BY246" s="31"/>
      <c r="BZ246" s="31"/>
      <c r="CA246" s="31"/>
      <c r="CB246" s="31"/>
      <c r="CC246" s="31"/>
      <c r="CD246" s="31"/>
      <c r="CE246" s="31"/>
      <c r="CF246" s="31"/>
      <c r="CG246" s="31"/>
      <c r="CH246" s="31"/>
      <c r="CI246" s="31"/>
      <c r="CJ246" s="31"/>
      <c r="CK246" s="31"/>
      <c r="CL246" s="31"/>
      <c r="CM246" s="31"/>
      <c r="CN246" s="31"/>
    </row>
    <row r="247" spans="1:92" s="30" customFormat="1" ht="51" customHeight="1">
      <c r="A247" s="20" t="s">
        <v>0</v>
      </c>
      <c r="B247" s="21" t="s">
        <v>1</v>
      </c>
      <c r="C247" s="22" t="s">
        <v>2</v>
      </c>
      <c r="D247" s="22" t="s">
        <v>3</v>
      </c>
      <c r="E247" s="20" t="s">
        <v>4</v>
      </c>
      <c r="F247" s="22" t="s">
        <v>5</v>
      </c>
      <c r="G247" s="22" t="s">
        <v>6</v>
      </c>
      <c r="H247" s="22" t="s">
        <v>7</v>
      </c>
      <c r="I247" s="22" t="s">
        <v>8</v>
      </c>
      <c r="J247" s="22" t="s">
        <v>9</v>
      </c>
      <c r="K247" s="23" t="s">
        <v>10</v>
      </c>
      <c r="L247" s="23" t="s">
        <v>16</v>
      </c>
      <c r="AG247" s="31"/>
      <c r="AH247" s="31"/>
      <c r="AI247" s="31"/>
      <c r="AJ247" s="31"/>
      <c r="AK247" s="31"/>
      <c r="AL247" s="31"/>
      <c r="AM247" s="31"/>
      <c r="AN247" s="31"/>
      <c r="AO247" s="31"/>
      <c r="AP247" s="31"/>
      <c r="AQ247" s="31"/>
      <c r="AR247" s="31"/>
      <c r="AS247" s="31"/>
      <c r="AT247" s="31"/>
      <c r="AU247" s="31"/>
      <c r="AV247" s="31"/>
      <c r="AW247" s="31"/>
      <c r="AX247" s="31"/>
      <c r="AY247" s="31"/>
      <c r="AZ247" s="31"/>
      <c r="BA247" s="31"/>
      <c r="BB247" s="31"/>
      <c r="BC247" s="31"/>
      <c r="BD247" s="31"/>
      <c r="BE247" s="31"/>
      <c r="BF247" s="31"/>
      <c r="BG247" s="31"/>
      <c r="BH247" s="31"/>
      <c r="BI247" s="31"/>
      <c r="BJ247" s="31"/>
      <c r="BK247" s="31"/>
      <c r="BL247" s="31"/>
      <c r="BM247" s="31"/>
      <c r="BN247" s="31"/>
      <c r="BO247" s="31"/>
      <c r="BP247" s="31"/>
      <c r="BQ247" s="31"/>
      <c r="BR247" s="31"/>
      <c r="BS247" s="31"/>
      <c r="BT247" s="31"/>
      <c r="BU247" s="31"/>
      <c r="BV247" s="31"/>
      <c r="BW247" s="31"/>
      <c r="BX247" s="31"/>
      <c r="BY247" s="31"/>
      <c r="BZ247" s="31"/>
      <c r="CA247" s="31"/>
      <c r="CB247" s="31"/>
      <c r="CC247" s="31"/>
      <c r="CD247" s="31"/>
      <c r="CE247" s="31"/>
      <c r="CF247" s="31"/>
      <c r="CG247" s="31"/>
      <c r="CH247" s="31"/>
      <c r="CI247" s="31"/>
      <c r="CJ247" s="31"/>
      <c r="CK247" s="31"/>
      <c r="CL247" s="31"/>
      <c r="CM247" s="31"/>
      <c r="CN247" s="31"/>
    </row>
    <row r="248" spans="1:92" s="30" customFormat="1">
      <c r="A248" s="23">
        <v>1</v>
      </c>
      <c r="B248" s="23">
        <v>2</v>
      </c>
      <c r="C248" s="24">
        <v>3</v>
      </c>
      <c r="D248" s="23">
        <v>4</v>
      </c>
      <c r="E248" s="23">
        <v>5</v>
      </c>
      <c r="F248" s="23">
        <v>6</v>
      </c>
      <c r="G248" s="23">
        <v>7</v>
      </c>
      <c r="H248" s="23">
        <v>8</v>
      </c>
      <c r="I248" s="23">
        <v>9</v>
      </c>
      <c r="J248" s="24">
        <v>10</v>
      </c>
      <c r="K248" s="24">
        <v>11</v>
      </c>
      <c r="L248" s="24">
        <v>12</v>
      </c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  <c r="AR248" s="31"/>
      <c r="AS248" s="31"/>
      <c r="AT248" s="31"/>
      <c r="AU248" s="31"/>
      <c r="AV248" s="31"/>
      <c r="AW248" s="31"/>
      <c r="AX248" s="31"/>
      <c r="AY248" s="31"/>
      <c r="AZ248" s="31"/>
      <c r="BA248" s="31"/>
      <c r="BB248" s="31"/>
      <c r="BC248" s="31"/>
      <c r="BD248" s="31"/>
      <c r="BE248" s="31"/>
      <c r="BF248" s="31"/>
      <c r="BG248" s="31"/>
      <c r="BH248" s="31"/>
      <c r="BI248" s="31"/>
      <c r="BJ248" s="31"/>
      <c r="BK248" s="31"/>
      <c r="BL248" s="31"/>
      <c r="BM248" s="31"/>
      <c r="BN248" s="31"/>
      <c r="BO248" s="31"/>
      <c r="BP248" s="31"/>
      <c r="BQ248" s="31"/>
      <c r="BR248" s="31"/>
      <c r="BS248" s="31"/>
      <c r="BT248" s="31"/>
      <c r="BU248" s="31"/>
      <c r="BV248" s="31"/>
      <c r="BW248" s="31"/>
      <c r="BX248" s="31"/>
      <c r="BY248" s="31"/>
      <c r="BZ248" s="31"/>
      <c r="CA248" s="31"/>
      <c r="CB248" s="31"/>
      <c r="CC248" s="31"/>
      <c r="CD248" s="31"/>
      <c r="CE248" s="31"/>
      <c r="CF248" s="31"/>
      <c r="CG248" s="31"/>
      <c r="CH248" s="31"/>
      <c r="CI248" s="31"/>
      <c r="CJ248" s="31"/>
      <c r="CK248" s="31"/>
      <c r="CL248" s="31"/>
      <c r="CM248" s="31"/>
      <c r="CN248" s="31"/>
    </row>
    <row r="249" spans="1:92" s="30" customFormat="1">
      <c r="A249" s="8">
        <v>1</v>
      </c>
      <c r="B249" s="29">
        <v>96044</v>
      </c>
      <c r="C249" s="9" t="s">
        <v>19</v>
      </c>
      <c r="D249" s="10" t="s">
        <v>155</v>
      </c>
      <c r="E249" s="9" t="s">
        <v>156</v>
      </c>
      <c r="F249" s="11">
        <v>2</v>
      </c>
      <c r="G249" s="12"/>
      <c r="H249" s="12"/>
      <c r="I249" s="13"/>
      <c r="J249" s="12"/>
      <c r="K249" s="14"/>
      <c r="L249" s="14"/>
      <c r="AG249" s="31"/>
      <c r="AH249" s="31"/>
      <c r="AI249" s="31"/>
      <c r="AJ249" s="31"/>
      <c r="AK249" s="31"/>
      <c r="AL249" s="31"/>
      <c r="AM249" s="31"/>
      <c r="AN249" s="31"/>
      <c r="AO249" s="31"/>
      <c r="AP249" s="31"/>
      <c r="AQ249" s="31"/>
      <c r="AR249" s="31"/>
      <c r="AS249" s="31"/>
      <c r="AT249" s="31"/>
      <c r="AU249" s="31"/>
      <c r="AV249" s="31"/>
      <c r="AW249" s="31"/>
      <c r="AX249" s="31"/>
      <c r="AY249" s="31"/>
      <c r="AZ249" s="31"/>
      <c r="BA249" s="31"/>
      <c r="BB249" s="31"/>
      <c r="BC249" s="31"/>
      <c r="BD249" s="31"/>
      <c r="BE249" s="31"/>
      <c r="BF249" s="31"/>
      <c r="BG249" s="31"/>
      <c r="BH249" s="31"/>
      <c r="BI249" s="31"/>
      <c r="BJ249" s="31"/>
      <c r="BK249" s="31"/>
      <c r="BL249" s="31"/>
      <c r="BM249" s="31"/>
      <c r="BN249" s="31"/>
      <c r="BO249" s="31"/>
      <c r="BP249" s="31"/>
      <c r="BQ249" s="31"/>
      <c r="BR249" s="31"/>
      <c r="BS249" s="31"/>
      <c r="BT249" s="31"/>
      <c r="BU249" s="31"/>
      <c r="BV249" s="31"/>
      <c r="BW249" s="31"/>
      <c r="BX249" s="31"/>
      <c r="BY249" s="31"/>
      <c r="BZ249" s="31"/>
      <c r="CA249" s="31"/>
      <c r="CB249" s="31"/>
      <c r="CC249" s="31"/>
      <c r="CD249" s="31"/>
      <c r="CE249" s="31"/>
      <c r="CF249" s="31"/>
      <c r="CG249" s="31"/>
      <c r="CH249" s="31"/>
      <c r="CI249" s="31"/>
      <c r="CJ249" s="31"/>
      <c r="CK249" s="31"/>
      <c r="CL249" s="31"/>
      <c r="CM249" s="31"/>
      <c r="CN249" s="31"/>
    </row>
    <row r="250" spans="1:92">
      <c r="A250" s="15"/>
      <c r="B250" s="16"/>
      <c r="C250" s="16"/>
      <c r="D250" s="17"/>
      <c r="E250" s="16"/>
      <c r="F250" s="28" t="s">
        <v>11</v>
      </c>
      <c r="G250" s="25" t="s">
        <v>12</v>
      </c>
      <c r="H250" s="26"/>
      <c r="I250" s="27" t="s">
        <v>13</v>
      </c>
      <c r="J250" s="26"/>
      <c r="K250" s="6"/>
      <c r="L250" s="6"/>
    </row>
    <row r="251" spans="1:92">
      <c r="A251" s="2"/>
      <c r="B251" s="7"/>
      <c r="C251" s="2"/>
      <c r="D251" s="36"/>
      <c r="E251" s="2"/>
      <c r="F251" s="2"/>
      <c r="G251" s="2"/>
      <c r="H251" s="3"/>
      <c r="I251" s="4"/>
      <c r="J251" s="4"/>
      <c r="K251" s="5"/>
      <c r="L251" s="5"/>
    </row>
    <row r="252" spans="1:92" s="30" customFormat="1">
      <c r="A252" s="2"/>
      <c r="B252" s="7"/>
      <c r="C252" s="2"/>
      <c r="D252" s="36"/>
      <c r="E252" s="2"/>
      <c r="F252" s="2"/>
      <c r="G252" s="2"/>
      <c r="H252" s="3"/>
      <c r="I252" s="4"/>
      <c r="J252" s="4"/>
      <c r="K252" s="5"/>
      <c r="L252" s="5"/>
      <c r="AG252" s="31"/>
      <c r="AH252" s="31"/>
      <c r="AI252" s="31"/>
      <c r="AJ252" s="31"/>
      <c r="AK252" s="31"/>
      <c r="AL252" s="31"/>
      <c r="AM252" s="31"/>
      <c r="AN252" s="31"/>
      <c r="AO252" s="31"/>
      <c r="AP252" s="31"/>
      <c r="AQ252" s="31"/>
      <c r="AR252" s="31"/>
      <c r="AS252" s="31"/>
      <c r="AT252" s="31"/>
      <c r="AU252" s="31"/>
      <c r="AV252" s="31"/>
      <c r="AW252" s="31"/>
      <c r="AX252" s="31"/>
      <c r="AY252" s="31"/>
      <c r="AZ252" s="31"/>
      <c r="BA252" s="31"/>
      <c r="BB252" s="31"/>
      <c r="BC252" s="31"/>
      <c r="BD252" s="31"/>
      <c r="BE252" s="31"/>
      <c r="BF252" s="31"/>
      <c r="BG252" s="31"/>
      <c r="BH252" s="31"/>
      <c r="BI252" s="31"/>
      <c r="BJ252" s="31"/>
      <c r="BK252" s="31"/>
      <c r="BL252" s="31"/>
      <c r="BM252" s="31"/>
      <c r="BN252" s="31"/>
      <c r="BO252" s="31"/>
      <c r="BP252" s="31"/>
      <c r="BQ252" s="31"/>
      <c r="BR252" s="31"/>
      <c r="BS252" s="31"/>
      <c r="BT252" s="31"/>
      <c r="BU252" s="31"/>
      <c r="BV252" s="31"/>
      <c r="BW252" s="31"/>
      <c r="BX252" s="31"/>
      <c r="BY252" s="31"/>
      <c r="BZ252" s="31"/>
      <c r="CA252" s="31"/>
      <c r="CB252" s="31"/>
      <c r="CC252" s="31"/>
      <c r="CD252" s="31"/>
      <c r="CE252" s="31"/>
      <c r="CF252" s="31"/>
      <c r="CG252" s="31"/>
      <c r="CH252" s="31"/>
      <c r="CI252" s="31"/>
      <c r="CJ252" s="31"/>
      <c r="CK252" s="31"/>
      <c r="CL252" s="31"/>
      <c r="CM252" s="31"/>
      <c r="CN252" s="31"/>
    </row>
    <row r="253" spans="1:92" s="30" customFormat="1">
      <c r="A253" s="18" t="str">
        <f>CONCATENATE("Moduł ", SUM(COUNTIF(A$1:A252,"Lp."),1), " nie gorszy niż w katalogu ", "FABIMEX")</f>
        <v>Moduł 6 nie gorszy niż w katalogu FABIMEX</v>
      </c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50"/>
      <c r="AG253" s="31"/>
      <c r="AH253" s="31"/>
      <c r="AI253" s="31"/>
      <c r="AJ253" s="31"/>
      <c r="AK253" s="31"/>
      <c r="AL253" s="31"/>
      <c r="AM253" s="31"/>
      <c r="AN253" s="31"/>
      <c r="AO253" s="31"/>
      <c r="AP253" s="31"/>
      <c r="AQ253" s="31"/>
      <c r="AR253" s="31"/>
      <c r="AS253" s="31"/>
      <c r="AT253" s="31"/>
      <c r="AU253" s="31"/>
      <c r="AV253" s="31"/>
      <c r="AW253" s="31"/>
      <c r="AX253" s="31"/>
      <c r="AY253" s="31"/>
      <c r="AZ253" s="31"/>
      <c r="BA253" s="31"/>
      <c r="BB253" s="31"/>
      <c r="BC253" s="31"/>
      <c r="BD253" s="31"/>
      <c r="BE253" s="31"/>
      <c r="BF253" s="31"/>
      <c r="BG253" s="31"/>
      <c r="BH253" s="31"/>
      <c r="BI253" s="31"/>
      <c r="BJ253" s="31"/>
      <c r="BK253" s="31"/>
      <c r="BL253" s="31"/>
      <c r="BM253" s="31"/>
      <c r="BN253" s="31"/>
      <c r="BO253" s="31"/>
      <c r="BP253" s="31"/>
      <c r="BQ253" s="31"/>
      <c r="BR253" s="31"/>
      <c r="BS253" s="31"/>
      <c r="BT253" s="31"/>
      <c r="BU253" s="31"/>
      <c r="BV253" s="31"/>
      <c r="BW253" s="31"/>
      <c r="BX253" s="31"/>
      <c r="BY253" s="31"/>
      <c r="BZ253" s="31"/>
      <c r="CA253" s="31"/>
      <c r="CB253" s="31"/>
      <c r="CC253" s="31"/>
      <c r="CD253" s="31"/>
      <c r="CE253" s="31"/>
      <c r="CF253" s="31"/>
      <c r="CG253" s="31"/>
      <c r="CH253" s="31"/>
      <c r="CI253" s="31"/>
      <c r="CJ253" s="31"/>
      <c r="CK253" s="31"/>
      <c r="CL253" s="31"/>
      <c r="CM253" s="31"/>
      <c r="CN253" s="31"/>
    </row>
    <row r="254" spans="1:92" s="30" customFormat="1" ht="51" customHeight="1">
      <c r="A254" s="20" t="s">
        <v>0</v>
      </c>
      <c r="B254" s="21" t="s">
        <v>1</v>
      </c>
      <c r="C254" s="22" t="s">
        <v>2</v>
      </c>
      <c r="D254" s="22" t="s">
        <v>3</v>
      </c>
      <c r="E254" s="20" t="s">
        <v>4</v>
      </c>
      <c r="F254" s="22" t="s">
        <v>5</v>
      </c>
      <c r="G254" s="22" t="s">
        <v>6</v>
      </c>
      <c r="H254" s="22" t="s">
        <v>7</v>
      </c>
      <c r="I254" s="22" t="s">
        <v>8</v>
      </c>
      <c r="J254" s="22" t="s">
        <v>9</v>
      </c>
      <c r="K254" s="23" t="s">
        <v>10</v>
      </c>
      <c r="L254" s="23" t="s">
        <v>16</v>
      </c>
      <c r="AG254" s="31"/>
      <c r="AH254" s="31"/>
      <c r="AI254" s="31"/>
      <c r="AJ254" s="31"/>
      <c r="AK254" s="31"/>
      <c r="AL254" s="31"/>
      <c r="AM254" s="31"/>
      <c r="AN254" s="31"/>
      <c r="AO254" s="31"/>
      <c r="AP254" s="31"/>
      <c r="AQ254" s="31"/>
      <c r="AR254" s="31"/>
      <c r="AS254" s="31"/>
      <c r="AT254" s="31"/>
      <c r="AU254" s="31"/>
      <c r="AV254" s="31"/>
      <c r="AW254" s="31"/>
      <c r="AX254" s="31"/>
      <c r="AY254" s="31"/>
      <c r="AZ254" s="31"/>
      <c r="BA254" s="31"/>
      <c r="BB254" s="31"/>
      <c r="BC254" s="31"/>
      <c r="BD254" s="31"/>
      <c r="BE254" s="31"/>
      <c r="BF254" s="31"/>
      <c r="BG254" s="31"/>
      <c r="BH254" s="31"/>
      <c r="BI254" s="31"/>
      <c r="BJ254" s="31"/>
      <c r="BK254" s="31"/>
      <c r="BL254" s="31"/>
      <c r="BM254" s="31"/>
      <c r="BN254" s="31"/>
      <c r="BO254" s="31"/>
      <c r="BP254" s="31"/>
      <c r="BQ254" s="31"/>
      <c r="BR254" s="31"/>
      <c r="BS254" s="31"/>
      <c r="BT254" s="31"/>
      <c r="BU254" s="31"/>
      <c r="BV254" s="31"/>
      <c r="BW254" s="31"/>
      <c r="BX254" s="31"/>
      <c r="BY254" s="31"/>
      <c r="BZ254" s="31"/>
      <c r="CA254" s="31"/>
      <c r="CB254" s="31"/>
      <c r="CC254" s="31"/>
      <c r="CD254" s="31"/>
      <c r="CE254" s="31"/>
      <c r="CF254" s="31"/>
      <c r="CG254" s="31"/>
      <c r="CH254" s="31"/>
      <c r="CI254" s="31"/>
      <c r="CJ254" s="31"/>
      <c r="CK254" s="31"/>
      <c r="CL254" s="31"/>
      <c r="CM254" s="31"/>
      <c r="CN254" s="31"/>
    </row>
    <row r="255" spans="1:92" s="30" customFormat="1">
      <c r="A255" s="23">
        <v>1</v>
      </c>
      <c r="B255" s="23">
        <v>2</v>
      </c>
      <c r="C255" s="24">
        <v>3</v>
      </c>
      <c r="D255" s="23">
        <v>4</v>
      </c>
      <c r="E255" s="23">
        <v>5</v>
      </c>
      <c r="F255" s="23">
        <v>6</v>
      </c>
      <c r="G255" s="23">
        <v>7</v>
      </c>
      <c r="H255" s="23">
        <v>8</v>
      </c>
      <c r="I255" s="23">
        <v>9</v>
      </c>
      <c r="J255" s="24">
        <v>10</v>
      </c>
      <c r="K255" s="24">
        <v>11</v>
      </c>
      <c r="L255" s="24">
        <v>12</v>
      </c>
      <c r="AG255" s="31"/>
      <c r="AH255" s="31"/>
      <c r="AI255" s="31"/>
      <c r="AJ255" s="31"/>
      <c r="AK255" s="31"/>
      <c r="AL255" s="31"/>
      <c r="AM255" s="31"/>
      <c r="AN255" s="31"/>
      <c r="AO255" s="31"/>
      <c r="AP255" s="31"/>
      <c r="AQ255" s="31"/>
      <c r="AR255" s="31"/>
      <c r="AS255" s="31"/>
      <c r="AT255" s="31"/>
      <c r="AU255" s="31"/>
      <c r="AV255" s="31"/>
      <c r="AW255" s="31"/>
      <c r="AX255" s="31"/>
      <c r="AY255" s="31"/>
      <c r="AZ255" s="31"/>
      <c r="BA255" s="31"/>
      <c r="BB255" s="31"/>
      <c r="BC255" s="31"/>
      <c r="BD255" s="31"/>
      <c r="BE255" s="31"/>
      <c r="BF255" s="31"/>
      <c r="BG255" s="31"/>
      <c r="BH255" s="31"/>
      <c r="BI255" s="31"/>
      <c r="BJ255" s="31"/>
      <c r="BK255" s="31"/>
      <c r="BL255" s="31"/>
      <c r="BM255" s="31"/>
      <c r="BN255" s="31"/>
      <c r="BO255" s="31"/>
      <c r="BP255" s="31"/>
      <c r="BQ255" s="31"/>
      <c r="BR255" s="31"/>
      <c r="BS255" s="31"/>
      <c r="BT255" s="31"/>
      <c r="BU255" s="31"/>
      <c r="BV255" s="31"/>
      <c r="BW255" s="31"/>
      <c r="BX255" s="31"/>
      <c r="BY255" s="31"/>
      <c r="BZ255" s="31"/>
      <c r="CA255" s="31"/>
      <c r="CB255" s="31"/>
      <c r="CC255" s="31"/>
      <c r="CD255" s="31"/>
      <c r="CE255" s="31"/>
      <c r="CF255" s="31"/>
      <c r="CG255" s="31"/>
      <c r="CH255" s="31"/>
      <c r="CI255" s="31"/>
      <c r="CJ255" s="31"/>
      <c r="CK255" s="31"/>
      <c r="CL255" s="31"/>
      <c r="CM255" s="31"/>
      <c r="CN255" s="31"/>
    </row>
    <row r="256" spans="1:92" s="30" customFormat="1" ht="255">
      <c r="A256" s="8">
        <v>1</v>
      </c>
      <c r="B256" s="29">
        <v>10139068035</v>
      </c>
      <c r="C256" s="9" t="s">
        <v>19</v>
      </c>
      <c r="D256" s="10" t="s">
        <v>480</v>
      </c>
      <c r="E256" s="9" t="s">
        <v>264</v>
      </c>
      <c r="F256" s="11">
        <v>2</v>
      </c>
      <c r="G256" s="12"/>
      <c r="H256" s="12"/>
      <c r="I256" s="13"/>
      <c r="J256" s="12"/>
      <c r="K256" s="14"/>
      <c r="L256" s="14"/>
      <c r="AG256" s="31"/>
      <c r="AH256" s="31"/>
      <c r="AI256" s="31"/>
      <c r="AJ256" s="31"/>
      <c r="AK256" s="31"/>
      <c r="AL256" s="31"/>
      <c r="AM256" s="31"/>
      <c r="AN256" s="31"/>
      <c r="AO256" s="31"/>
      <c r="AP256" s="31"/>
      <c r="AQ256" s="31"/>
      <c r="AR256" s="31"/>
      <c r="AS256" s="31"/>
      <c r="AT256" s="31"/>
      <c r="AU256" s="31"/>
      <c r="AV256" s="31"/>
      <c r="AW256" s="31"/>
      <c r="AX256" s="31"/>
      <c r="AY256" s="31"/>
      <c r="AZ256" s="31"/>
      <c r="BA256" s="31"/>
      <c r="BB256" s="31"/>
      <c r="BC256" s="31"/>
      <c r="BD256" s="31"/>
      <c r="BE256" s="31"/>
      <c r="BF256" s="31"/>
      <c r="BG256" s="31"/>
      <c r="BH256" s="31"/>
      <c r="BI256" s="31"/>
      <c r="BJ256" s="31"/>
      <c r="BK256" s="31"/>
      <c r="BL256" s="31"/>
      <c r="BM256" s="31"/>
      <c r="BN256" s="31"/>
      <c r="BO256" s="31"/>
      <c r="BP256" s="31"/>
      <c r="BQ256" s="31"/>
      <c r="BR256" s="31"/>
      <c r="BS256" s="31"/>
      <c r="BT256" s="31"/>
      <c r="BU256" s="31"/>
      <c r="BV256" s="31"/>
      <c r="BW256" s="31"/>
      <c r="BX256" s="31"/>
      <c r="BY256" s="31"/>
      <c r="BZ256" s="31"/>
      <c r="CA256" s="31"/>
      <c r="CB256" s="31"/>
      <c r="CC256" s="31"/>
      <c r="CD256" s="31"/>
      <c r="CE256" s="31"/>
      <c r="CF256" s="31"/>
      <c r="CG256" s="31"/>
      <c r="CH256" s="31"/>
      <c r="CI256" s="31"/>
      <c r="CJ256" s="31"/>
      <c r="CK256" s="31"/>
      <c r="CL256" s="31"/>
      <c r="CM256" s="31"/>
      <c r="CN256" s="31"/>
    </row>
    <row r="257" spans="1:92" s="30" customFormat="1" ht="216.75">
      <c r="A257" s="8">
        <v>2</v>
      </c>
      <c r="B257" s="29">
        <v>10139076035</v>
      </c>
      <c r="C257" s="9" t="s">
        <v>19</v>
      </c>
      <c r="D257" s="10" t="s">
        <v>454</v>
      </c>
      <c r="E257" s="9" t="s">
        <v>265</v>
      </c>
      <c r="F257" s="11">
        <v>2</v>
      </c>
      <c r="G257" s="12"/>
      <c r="H257" s="12"/>
      <c r="I257" s="13"/>
      <c r="J257" s="12"/>
      <c r="K257" s="14"/>
      <c r="L257" s="14"/>
      <c r="AG257" s="31"/>
      <c r="AH257" s="31"/>
      <c r="AI257" s="31"/>
      <c r="AJ257" s="31"/>
      <c r="AK257" s="31"/>
      <c r="AL257" s="31"/>
      <c r="AM257" s="31"/>
      <c r="AN257" s="31"/>
      <c r="AO257" s="31"/>
      <c r="AP257" s="31"/>
      <c r="AQ257" s="31"/>
      <c r="AR257" s="31"/>
      <c r="AS257" s="31"/>
      <c r="AT257" s="31"/>
      <c r="AU257" s="31"/>
      <c r="AV257" s="31"/>
      <c r="AW257" s="31"/>
      <c r="AX257" s="31"/>
      <c r="AY257" s="31"/>
      <c r="AZ257" s="31"/>
      <c r="BA257" s="31"/>
      <c r="BB257" s="31"/>
      <c r="BC257" s="31"/>
      <c r="BD257" s="31"/>
      <c r="BE257" s="31"/>
      <c r="BF257" s="31"/>
      <c r="BG257" s="31"/>
      <c r="BH257" s="31"/>
      <c r="BI257" s="31"/>
      <c r="BJ257" s="31"/>
      <c r="BK257" s="31"/>
      <c r="BL257" s="31"/>
      <c r="BM257" s="31"/>
      <c r="BN257" s="31"/>
      <c r="BO257" s="31"/>
      <c r="BP257" s="31"/>
      <c r="BQ257" s="31"/>
      <c r="BR257" s="31"/>
      <c r="BS257" s="31"/>
      <c r="BT257" s="31"/>
      <c r="BU257" s="31"/>
      <c r="BV257" s="31"/>
      <c r="BW257" s="31"/>
      <c r="BX257" s="31"/>
      <c r="BY257" s="31"/>
      <c r="BZ257" s="31"/>
      <c r="CA257" s="31"/>
      <c r="CB257" s="31"/>
      <c r="CC257" s="31"/>
      <c r="CD257" s="31"/>
      <c r="CE257" s="31"/>
      <c r="CF257" s="31"/>
      <c r="CG257" s="31"/>
      <c r="CH257" s="31"/>
      <c r="CI257" s="31"/>
      <c r="CJ257" s="31"/>
      <c r="CK257" s="31"/>
      <c r="CL257" s="31"/>
      <c r="CM257" s="31"/>
      <c r="CN257" s="31"/>
    </row>
    <row r="258" spans="1:92" s="30" customFormat="1" ht="25.5">
      <c r="A258" s="8">
        <v>3</v>
      </c>
      <c r="B258" s="29">
        <v>10139092035</v>
      </c>
      <c r="C258" s="9" t="s">
        <v>19</v>
      </c>
      <c r="D258" s="10" t="s">
        <v>157</v>
      </c>
      <c r="E258" s="9" t="s">
        <v>158</v>
      </c>
      <c r="F258" s="11">
        <v>2</v>
      </c>
      <c r="G258" s="12"/>
      <c r="H258" s="12"/>
      <c r="I258" s="13"/>
      <c r="J258" s="12"/>
      <c r="K258" s="14"/>
      <c r="L258" s="14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/>
      <c r="AR258" s="31"/>
      <c r="AS258" s="31"/>
      <c r="AT258" s="31"/>
      <c r="AU258" s="31"/>
      <c r="AV258" s="31"/>
      <c r="AW258" s="31"/>
      <c r="AX258" s="31"/>
      <c r="AY258" s="31"/>
      <c r="AZ258" s="31"/>
      <c r="BA258" s="31"/>
      <c r="BB258" s="31"/>
      <c r="BC258" s="31"/>
      <c r="BD258" s="31"/>
      <c r="BE258" s="31"/>
      <c r="BF258" s="31"/>
      <c r="BG258" s="31"/>
      <c r="BH258" s="31"/>
      <c r="BI258" s="31"/>
      <c r="BJ258" s="31"/>
      <c r="BK258" s="31"/>
      <c r="BL258" s="31"/>
      <c r="BM258" s="31"/>
      <c r="BN258" s="31"/>
      <c r="BO258" s="31"/>
      <c r="BP258" s="31"/>
      <c r="BQ258" s="31"/>
      <c r="BR258" s="31"/>
      <c r="BS258" s="31"/>
      <c r="BT258" s="31"/>
      <c r="BU258" s="31"/>
      <c r="BV258" s="31"/>
      <c r="BW258" s="31"/>
      <c r="BX258" s="31"/>
      <c r="BY258" s="31"/>
      <c r="BZ258" s="31"/>
      <c r="CA258" s="31"/>
      <c r="CB258" s="31"/>
      <c r="CC258" s="31"/>
      <c r="CD258" s="31"/>
      <c r="CE258" s="31"/>
      <c r="CF258" s="31"/>
      <c r="CG258" s="31"/>
      <c r="CH258" s="31"/>
      <c r="CI258" s="31"/>
      <c r="CJ258" s="31"/>
      <c r="CK258" s="31"/>
      <c r="CL258" s="31"/>
      <c r="CM258" s="31"/>
      <c r="CN258" s="31"/>
    </row>
    <row r="259" spans="1:92" s="30" customFormat="1" ht="178.5">
      <c r="A259" s="8">
        <v>4</v>
      </c>
      <c r="B259" s="29">
        <v>10414433035</v>
      </c>
      <c r="C259" s="9" t="s">
        <v>19</v>
      </c>
      <c r="D259" s="10" t="s">
        <v>455</v>
      </c>
      <c r="E259" s="9" t="s">
        <v>266</v>
      </c>
      <c r="F259" s="11">
        <v>2</v>
      </c>
      <c r="G259" s="12"/>
      <c r="H259" s="12"/>
      <c r="I259" s="13"/>
      <c r="J259" s="12"/>
      <c r="K259" s="14"/>
      <c r="L259" s="14"/>
      <c r="AG259" s="31"/>
      <c r="AH259" s="31"/>
      <c r="AI259" s="31"/>
      <c r="AJ259" s="31"/>
      <c r="AK259" s="31"/>
      <c r="AL259" s="31"/>
      <c r="AM259" s="31"/>
      <c r="AN259" s="31"/>
      <c r="AO259" s="31"/>
      <c r="AP259" s="31"/>
      <c r="AQ259" s="31"/>
      <c r="AR259" s="31"/>
      <c r="AS259" s="31"/>
      <c r="AT259" s="31"/>
      <c r="AU259" s="31"/>
      <c r="AV259" s="31"/>
      <c r="AW259" s="31"/>
      <c r="AX259" s="31"/>
      <c r="AY259" s="31"/>
      <c r="AZ259" s="31"/>
      <c r="BA259" s="31"/>
      <c r="BB259" s="31"/>
      <c r="BC259" s="31"/>
      <c r="BD259" s="31"/>
      <c r="BE259" s="31"/>
      <c r="BF259" s="31"/>
      <c r="BG259" s="31"/>
      <c r="BH259" s="31"/>
      <c r="BI259" s="31"/>
      <c r="BJ259" s="31"/>
      <c r="BK259" s="31"/>
      <c r="BL259" s="31"/>
      <c r="BM259" s="31"/>
      <c r="BN259" s="31"/>
      <c r="BO259" s="31"/>
      <c r="BP259" s="31"/>
      <c r="BQ259" s="31"/>
      <c r="BR259" s="31"/>
      <c r="BS259" s="31"/>
      <c r="BT259" s="31"/>
      <c r="BU259" s="31"/>
      <c r="BV259" s="31"/>
      <c r="BW259" s="31"/>
      <c r="BX259" s="31"/>
      <c r="BY259" s="31"/>
      <c r="BZ259" s="31"/>
      <c r="CA259" s="31"/>
      <c r="CB259" s="31"/>
      <c r="CC259" s="31"/>
      <c r="CD259" s="31"/>
      <c r="CE259" s="31"/>
      <c r="CF259" s="31"/>
      <c r="CG259" s="31"/>
      <c r="CH259" s="31"/>
      <c r="CI259" s="31"/>
      <c r="CJ259" s="31"/>
      <c r="CK259" s="31"/>
      <c r="CL259" s="31"/>
      <c r="CM259" s="31"/>
      <c r="CN259" s="31"/>
    </row>
    <row r="260" spans="1:92" ht="63.75">
      <c r="A260" s="8">
        <v>5</v>
      </c>
      <c r="B260" s="29">
        <v>10725854035</v>
      </c>
      <c r="C260" s="9" t="s">
        <v>19</v>
      </c>
      <c r="D260" s="10" t="s">
        <v>459</v>
      </c>
      <c r="E260" s="9" t="s">
        <v>270</v>
      </c>
      <c r="F260" s="11">
        <v>2</v>
      </c>
      <c r="G260" s="12"/>
      <c r="H260" s="12"/>
      <c r="I260" s="13"/>
      <c r="J260" s="12"/>
      <c r="K260" s="14"/>
      <c r="L260" s="14"/>
    </row>
    <row r="261" spans="1:92" ht="38.25">
      <c r="A261" s="8">
        <v>6</v>
      </c>
      <c r="B261" s="29">
        <v>10905658035</v>
      </c>
      <c r="C261" s="9" t="s">
        <v>19</v>
      </c>
      <c r="D261" s="10" t="s">
        <v>159</v>
      </c>
      <c r="E261" s="9" t="s">
        <v>160</v>
      </c>
      <c r="F261" s="11">
        <v>2</v>
      </c>
      <c r="G261" s="12"/>
      <c r="H261" s="12"/>
      <c r="I261" s="13"/>
      <c r="J261" s="12"/>
      <c r="K261" s="14"/>
      <c r="L261" s="14"/>
    </row>
    <row r="262" spans="1:92" ht="306">
      <c r="A262" s="8">
        <v>7</v>
      </c>
      <c r="B262" s="29">
        <v>11112821035</v>
      </c>
      <c r="C262" s="9" t="s">
        <v>19</v>
      </c>
      <c r="D262" s="10" t="s">
        <v>458</v>
      </c>
      <c r="E262" s="9" t="s">
        <v>264</v>
      </c>
      <c r="F262" s="11">
        <v>1</v>
      </c>
      <c r="G262" s="12"/>
      <c r="H262" s="12"/>
      <c r="I262" s="13"/>
      <c r="J262" s="12"/>
      <c r="K262" s="14"/>
      <c r="L262" s="14"/>
    </row>
    <row r="263" spans="1:92" ht="76.5">
      <c r="A263" s="8">
        <v>8</v>
      </c>
      <c r="B263" s="29" t="s">
        <v>269</v>
      </c>
      <c r="C263" s="9" t="s">
        <v>19</v>
      </c>
      <c r="D263" s="10" t="s">
        <v>457</v>
      </c>
      <c r="E263" s="9" t="s">
        <v>268</v>
      </c>
      <c r="F263" s="11">
        <v>3</v>
      </c>
      <c r="G263" s="12"/>
      <c r="H263" s="12"/>
      <c r="I263" s="13"/>
      <c r="J263" s="12"/>
      <c r="K263" s="14"/>
      <c r="L263" s="14"/>
    </row>
    <row r="264" spans="1:92" ht="344.25">
      <c r="A264" s="8">
        <v>9</v>
      </c>
      <c r="B264" s="29" t="s">
        <v>267</v>
      </c>
      <c r="C264" s="9" t="s">
        <v>19</v>
      </c>
      <c r="D264" s="10" t="s">
        <v>456</v>
      </c>
      <c r="E264" s="9" t="s">
        <v>268</v>
      </c>
      <c r="F264" s="11">
        <v>2</v>
      </c>
      <c r="G264" s="12"/>
      <c r="H264" s="12"/>
      <c r="I264" s="13"/>
      <c r="J264" s="12"/>
      <c r="K264" s="14"/>
      <c r="L264" s="14"/>
    </row>
    <row r="265" spans="1:92" ht="127.5">
      <c r="A265" s="8">
        <v>10</v>
      </c>
      <c r="B265" s="29" t="s">
        <v>271</v>
      </c>
      <c r="C265" s="9" t="s">
        <v>19</v>
      </c>
      <c r="D265" s="10" t="s">
        <v>460</v>
      </c>
      <c r="E265" s="9" t="s">
        <v>272</v>
      </c>
      <c r="F265" s="11">
        <v>2</v>
      </c>
      <c r="G265" s="12"/>
      <c r="H265" s="12"/>
      <c r="I265" s="13"/>
      <c r="J265" s="12"/>
      <c r="K265" s="14"/>
      <c r="L265" s="14"/>
    </row>
    <row r="266" spans="1:92">
      <c r="A266" s="15"/>
      <c r="B266" s="16"/>
      <c r="C266" s="16"/>
      <c r="D266" s="17"/>
      <c r="E266" s="16"/>
      <c r="F266" s="28" t="s">
        <v>11</v>
      </c>
      <c r="G266" s="25" t="s">
        <v>12</v>
      </c>
      <c r="H266" s="26"/>
      <c r="I266" s="27" t="s">
        <v>13</v>
      </c>
      <c r="J266" s="26"/>
      <c r="K266" s="6"/>
      <c r="L266" s="6"/>
    </row>
    <row r="267" spans="1:92">
      <c r="A267" s="2"/>
      <c r="B267" s="7"/>
      <c r="C267" s="2"/>
      <c r="D267" s="36"/>
      <c r="E267" s="2"/>
      <c r="F267" s="2"/>
      <c r="G267" s="2"/>
      <c r="H267" s="53"/>
      <c r="I267" s="52"/>
      <c r="J267" s="52"/>
      <c r="K267" s="5"/>
      <c r="L267" s="5"/>
    </row>
    <row r="268" spans="1:92" s="30" customFormat="1">
      <c r="A268" s="2"/>
      <c r="B268" s="7"/>
      <c r="C268" s="2"/>
      <c r="D268" s="36"/>
      <c r="E268" s="2"/>
      <c r="F268" s="2"/>
      <c r="G268" s="2"/>
      <c r="H268" s="3"/>
      <c r="I268" s="4"/>
      <c r="J268" s="4"/>
      <c r="K268" s="5"/>
      <c r="L268" s="5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  <c r="AQ268" s="31"/>
      <c r="AR268" s="31"/>
      <c r="AS268" s="31"/>
      <c r="AT268" s="31"/>
      <c r="AU268" s="31"/>
      <c r="AV268" s="31"/>
      <c r="AW268" s="31"/>
      <c r="AX268" s="31"/>
      <c r="AY268" s="31"/>
      <c r="AZ268" s="31"/>
      <c r="BA268" s="31"/>
      <c r="BB268" s="31"/>
      <c r="BC268" s="31"/>
      <c r="BD268" s="31"/>
      <c r="BE268" s="31"/>
      <c r="BF268" s="31"/>
      <c r="BG268" s="31"/>
      <c r="BH268" s="31"/>
      <c r="BI268" s="31"/>
      <c r="BJ268" s="31"/>
      <c r="BK268" s="31"/>
      <c r="BL268" s="31"/>
      <c r="BM268" s="31"/>
      <c r="BN268" s="31"/>
      <c r="BO268" s="31"/>
      <c r="BP268" s="31"/>
      <c r="BQ268" s="31"/>
      <c r="BR268" s="31"/>
      <c r="BS268" s="31"/>
      <c r="BT268" s="31"/>
      <c r="BU268" s="31"/>
      <c r="BV268" s="31"/>
      <c r="BW268" s="31"/>
      <c r="BX268" s="31"/>
      <c r="BY268" s="31"/>
      <c r="BZ268" s="31"/>
      <c r="CA268" s="31"/>
      <c r="CB268" s="31"/>
      <c r="CC268" s="31"/>
      <c r="CD268" s="31"/>
      <c r="CE268" s="31"/>
      <c r="CF268" s="31"/>
      <c r="CG268" s="31"/>
      <c r="CH268" s="31"/>
      <c r="CI268" s="31"/>
      <c r="CJ268" s="31"/>
      <c r="CK268" s="31"/>
      <c r="CL268" s="31"/>
      <c r="CM268" s="31"/>
      <c r="CN268" s="31"/>
    </row>
    <row r="269" spans="1:92" s="30" customFormat="1">
      <c r="A269" s="18" t="str">
        <f>CONCATENATE("Moduł ", SUM(COUNTIF(A$1:A268,"Lp."),1), " nie gorszy niż w katalogu ", "GIBERTINI")</f>
        <v>Moduł 7 nie gorszy niż w katalogu GIBERTINI</v>
      </c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50"/>
      <c r="AG269" s="31"/>
      <c r="AH269" s="31"/>
      <c r="AI269" s="31"/>
      <c r="AJ269" s="31"/>
      <c r="AK269" s="31"/>
      <c r="AL269" s="31"/>
      <c r="AM269" s="31"/>
      <c r="AN269" s="31"/>
      <c r="AO269" s="31"/>
      <c r="AP269" s="31"/>
      <c r="AQ269" s="31"/>
      <c r="AR269" s="31"/>
      <c r="AS269" s="31"/>
      <c r="AT269" s="31"/>
      <c r="AU269" s="31"/>
      <c r="AV269" s="31"/>
      <c r="AW269" s="31"/>
      <c r="AX269" s="31"/>
      <c r="AY269" s="31"/>
      <c r="AZ269" s="31"/>
      <c r="BA269" s="31"/>
      <c r="BB269" s="31"/>
      <c r="BC269" s="31"/>
      <c r="BD269" s="31"/>
      <c r="BE269" s="31"/>
      <c r="BF269" s="31"/>
      <c r="BG269" s="31"/>
      <c r="BH269" s="31"/>
      <c r="BI269" s="31"/>
      <c r="BJ269" s="31"/>
      <c r="BK269" s="31"/>
      <c r="BL269" s="31"/>
      <c r="BM269" s="31"/>
      <c r="BN269" s="31"/>
      <c r="BO269" s="31"/>
      <c r="BP269" s="31"/>
      <c r="BQ269" s="31"/>
      <c r="BR269" s="31"/>
      <c r="BS269" s="31"/>
      <c r="BT269" s="31"/>
      <c r="BU269" s="31"/>
      <c r="BV269" s="31"/>
      <c r="BW269" s="31"/>
      <c r="BX269" s="31"/>
      <c r="BY269" s="31"/>
      <c r="BZ269" s="31"/>
      <c r="CA269" s="31"/>
      <c r="CB269" s="31"/>
      <c r="CC269" s="31"/>
      <c r="CD269" s="31"/>
      <c r="CE269" s="31"/>
      <c r="CF269" s="31"/>
      <c r="CG269" s="31"/>
      <c r="CH269" s="31"/>
      <c r="CI269" s="31"/>
      <c r="CJ269" s="31"/>
      <c r="CK269" s="31"/>
      <c r="CL269" s="31"/>
      <c r="CM269" s="31"/>
      <c r="CN269" s="31"/>
    </row>
    <row r="270" spans="1:92" s="30" customFormat="1" ht="51" customHeight="1">
      <c r="A270" s="20" t="s">
        <v>0</v>
      </c>
      <c r="B270" s="21" t="s">
        <v>1</v>
      </c>
      <c r="C270" s="22" t="s">
        <v>2</v>
      </c>
      <c r="D270" s="22" t="s">
        <v>3</v>
      </c>
      <c r="E270" s="20" t="s">
        <v>4</v>
      </c>
      <c r="F270" s="22" t="s">
        <v>5</v>
      </c>
      <c r="G270" s="22" t="s">
        <v>6</v>
      </c>
      <c r="H270" s="22" t="s">
        <v>7</v>
      </c>
      <c r="I270" s="22" t="s">
        <v>8</v>
      </c>
      <c r="J270" s="22" t="s">
        <v>9</v>
      </c>
      <c r="K270" s="23" t="s">
        <v>10</v>
      </c>
      <c r="L270" s="23" t="s">
        <v>16</v>
      </c>
      <c r="AG270" s="31"/>
      <c r="AH270" s="31"/>
      <c r="AI270" s="31"/>
      <c r="AJ270" s="31"/>
      <c r="AK270" s="31"/>
      <c r="AL270" s="31"/>
      <c r="AM270" s="31"/>
      <c r="AN270" s="31"/>
      <c r="AO270" s="31"/>
      <c r="AP270" s="31"/>
      <c r="AQ270" s="31"/>
      <c r="AR270" s="31"/>
      <c r="AS270" s="31"/>
      <c r="AT270" s="31"/>
      <c r="AU270" s="31"/>
      <c r="AV270" s="31"/>
      <c r="AW270" s="31"/>
      <c r="AX270" s="31"/>
      <c r="AY270" s="31"/>
      <c r="AZ270" s="31"/>
      <c r="BA270" s="31"/>
      <c r="BB270" s="31"/>
      <c r="BC270" s="31"/>
      <c r="BD270" s="31"/>
      <c r="BE270" s="31"/>
      <c r="BF270" s="31"/>
      <c r="BG270" s="31"/>
      <c r="BH270" s="31"/>
      <c r="BI270" s="31"/>
      <c r="BJ270" s="31"/>
      <c r="BK270" s="31"/>
      <c r="BL270" s="31"/>
      <c r="BM270" s="31"/>
      <c r="BN270" s="31"/>
      <c r="BO270" s="31"/>
      <c r="BP270" s="31"/>
      <c r="BQ270" s="31"/>
      <c r="BR270" s="31"/>
      <c r="BS270" s="31"/>
      <c r="BT270" s="31"/>
      <c r="BU270" s="31"/>
      <c r="BV270" s="31"/>
      <c r="BW270" s="31"/>
      <c r="BX270" s="31"/>
      <c r="BY270" s="31"/>
      <c r="BZ270" s="31"/>
      <c r="CA270" s="31"/>
      <c r="CB270" s="31"/>
      <c r="CC270" s="31"/>
      <c r="CD270" s="31"/>
      <c r="CE270" s="31"/>
      <c r="CF270" s="31"/>
      <c r="CG270" s="31"/>
      <c r="CH270" s="31"/>
      <c r="CI270" s="31"/>
      <c r="CJ270" s="31"/>
      <c r="CK270" s="31"/>
      <c r="CL270" s="31"/>
      <c r="CM270" s="31"/>
      <c r="CN270" s="31"/>
    </row>
    <row r="271" spans="1:92" s="30" customFormat="1">
      <c r="A271" s="23">
        <v>1</v>
      </c>
      <c r="B271" s="23">
        <v>2</v>
      </c>
      <c r="C271" s="24">
        <v>3</v>
      </c>
      <c r="D271" s="23">
        <v>4</v>
      </c>
      <c r="E271" s="23">
        <v>5</v>
      </c>
      <c r="F271" s="23">
        <v>6</v>
      </c>
      <c r="G271" s="23">
        <v>7</v>
      </c>
      <c r="H271" s="23">
        <v>8</v>
      </c>
      <c r="I271" s="23">
        <v>9</v>
      </c>
      <c r="J271" s="24">
        <v>10</v>
      </c>
      <c r="K271" s="24">
        <v>11</v>
      </c>
      <c r="L271" s="24">
        <v>12</v>
      </c>
      <c r="AG271" s="31"/>
      <c r="AH271" s="31"/>
      <c r="AI271" s="31"/>
      <c r="AJ271" s="31"/>
      <c r="AK271" s="31"/>
      <c r="AL271" s="31"/>
      <c r="AM271" s="31"/>
      <c r="AN271" s="31"/>
      <c r="AO271" s="31"/>
      <c r="AP271" s="31"/>
      <c r="AQ271" s="31"/>
      <c r="AR271" s="31"/>
      <c r="AS271" s="31"/>
      <c r="AT271" s="31"/>
      <c r="AU271" s="31"/>
      <c r="AV271" s="31"/>
      <c r="AW271" s="31"/>
      <c r="AX271" s="31"/>
      <c r="AY271" s="31"/>
      <c r="AZ271" s="31"/>
      <c r="BA271" s="31"/>
      <c r="BB271" s="31"/>
      <c r="BC271" s="31"/>
      <c r="BD271" s="31"/>
      <c r="BE271" s="31"/>
      <c r="BF271" s="31"/>
      <c r="BG271" s="31"/>
      <c r="BH271" s="31"/>
      <c r="BI271" s="31"/>
      <c r="BJ271" s="31"/>
      <c r="BK271" s="31"/>
      <c r="BL271" s="31"/>
      <c r="BM271" s="31"/>
      <c r="BN271" s="31"/>
      <c r="BO271" s="31"/>
      <c r="BP271" s="31"/>
      <c r="BQ271" s="31"/>
      <c r="BR271" s="31"/>
      <c r="BS271" s="31"/>
      <c r="BT271" s="31"/>
      <c r="BU271" s="31"/>
      <c r="BV271" s="31"/>
      <c r="BW271" s="31"/>
      <c r="BX271" s="31"/>
      <c r="BY271" s="31"/>
      <c r="BZ271" s="31"/>
      <c r="CA271" s="31"/>
      <c r="CB271" s="31"/>
      <c r="CC271" s="31"/>
      <c r="CD271" s="31"/>
      <c r="CE271" s="31"/>
      <c r="CF271" s="31"/>
      <c r="CG271" s="31"/>
      <c r="CH271" s="31"/>
      <c r="CI271" s="31"/>
      <c r="CJ271" s="31"/>
      <c r="CK271" s="31"/>
      <c r="CL271" s="31"/>
      <c r="CM271" s="31"/>
      <c r="CN271" s="31"/>
    </row>
    <row r="272" spans="1:92" s="30" customFormat="1" ht="15" customHeight="1">
      <c r="A272" s="8">
        <v>1</v>
      </c>
      <c r="B272" s="29">
        <v>700034</v>
      </c>
      <c r="C272" s="9" t="s">
        <v>19</v>
      </c>
      <c r="D272" s="10" t="s">
        <v>161</v>
      </c>
      <c r="E272" s="9" t="s">
        <v>162</v>
      </c>
      <c r="F272" s="11">
        <v>1</v>
      </c>
      <c r="G272" s="12"/>
      <c r="H272" s="12"/>
      <c r="I272" s="13"/>
      <c r="J272" s="12"/>
      <c r="K272" s="14"/>
      <c r="L272" s="14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  <c r="AQ272" s="31"/>
      <c r="AR272" s="31"/>
      <c r="AS272" s="31"/>
      <c r="AT272" s="31"/>
      <c r="AU272" s="31"/>
      <c r="AV272" s="31"/>
      <c r="AW272" s="31"/>
      <c r="AX272" s="31"/>
      <c r="AY272" s="31"/>
      <c r="AZ272" s="31"/>
      <c r="BA272" s="31"/>
      <c r="BB272" s="31"/>
      <c r="BC272" s="31"/>
      <c r="BD272" s="31"/>
      <c r="BE272" s="31"/>
      <c r="BF272" s="31"/>
      <c r="BG272" s="31"/>
      <c r="BH272" s="31"/>
      <c r="BI272" s="31"/>
      <c r="BJ272" s="31"/>
      <c r="BK272" s="31"/>
      <c r="BL272" s="31"/>
      <c r="BM272" s="31"/>
      <c r="BN272" s="31"/>
      <c r="BO272" s="31"/>
      <c r="BP272" s="31"/>
      <c r="BQ272" s="31"/>
      <c r="BR272" s="31"/>
      <c r="BS272" s="31"/>
      <c r="BT272" s="31"/>
      <c r="BU272" s="31"/>
      <c r="BV272" s="31"/>
      <c r="BW272" s="31"/>
      <c r="BX272" s="31"/>
      <c r="BY272" s="31"/>
      <c r="BZ272" s="31"/>
      <c r="CA272" s="31"/>
      <c r="CB272" s="31"/>
      <c r="CC272" s="31"/>
      <c r="CD272" s="31"/>
      <c r="CE272" s="31"/>
      <c r="CF272" s="31"/>
      <c r="CG272" s="31"/>
      <c r="CH272" s="31"/>
      <c r="CI272" s="31"/>
      <c r="CJ272" s="31"/>
      <c r="CK272" s="31"/>
      <c r="CL272" s="31"/>
      <c r="CM272" s="31"/>
      <c r="CN272" s="31"/>
    </row>
    <row r="273" spans="1:92">
      <c r="A273" s="15"/>
      <c r="B273" s="16"/>
      <c r="C273" s="16"/>
      <c r="D273" s="17"/>
      <c r="E273" s="16"/>
      <c r="F273" s="28" t="s">
        <v>11</v>
      </c>
      <c r="G273" s="25" t="s">
        <v>12</v>
      </c>
      <c r="H273" s="26"/>
      <c r="I273" s="27" t="s">
        <v>13</v>
      </c>
      <c r="J273" s="26"/>
      <c r="K273" s="6"/>
      <c r="L273" s="6"/>
    </row>
    <row r="274" spans="1:92">
      <c r="A274" s="2"/>
      <c r="B274" s="7"/>
      <c r="C274" s="2"/>
      <c r="D274" s="36"/>
      <c r="E274" s="2"/>
      <c r="F274" s="2"/>
      <c r="G274" s="2"/>
      <c r="H274" s="3"/>
      <c r="I274" s="4"/>
      <c r="J274" s="4"/>
      <c r="K274" s="5"/>
      <c r="L274" s="5"/>
    </row>
    <row r="275" spans="1:92" s="30" customFormat="1">
      <c r="A275" s="2"/>
      <c r="B275" s="7"/>
      <c r="C275" s="2"/>
      <c r="D275" s="36"/>
      <c r="E275" s="2"/>
      <c r="F275" s="2"/>
      <c r="G275" s="2"/>
      <c r="H275" s="3"/>
      <c r="I275" s="4"/>
      <c r="J275" s="4"/>
      <c r="K275" s="5"/>
      <c r="L275" s="5"/>
      <c r="AG275" s="31"/>
      <c r="AH275" s="31"/>
      <c r="AI275" s="31"/>
      <c r="AJ275" s="31"/>
      <c r="AK275" s="31"/>
      <c r="AL275" s="31"/>
      <c r="AM275" s="31"/>
      <c r="AN275" s="31"/>
      <c r="AO275" s="31"/>
      <c r="AP275" s="31"/>
      <c r="AQ275" s="31"/>
      <c r="AR275" s="31"/>
      <c r="AS275" s="31"/>
      <c r="AT275" s="31"/>
      <c r="AU275" s="31"/>
      <c r="AV275" s="31"/>
      <c r="AW275" s="31"/>
      <c r="AX275" s="31"/>
      <c r="AY275" s="31"/>
      <c r="AZ275" s="31"/>
      <c r="BA275" s="31"/>
      <c r="BB275" s="31"/>
      <c r="BC275" s="31"/>
      <c r="BD275" s="31"/>
      <c r="BE275" s="31"/>
      <c r="BF275" s="31"/>
      <c r="BG275" s="31"/>
      <c r="BH275" s="31"/>
      <c r="BI275" s="31"/>
      <c r="BJ275" s="31"/>
      <c r="BK275" s="31"/>
      <c r="BL275" s="31"/>
      <c r="BM275" s="31"/>
      <c r="BN275" s="31"/>
      <c r="BO275" s="31"/>
      <c r="BP275" s="31"/>
      <c r="BQ275" s="31"/>
      <c r="BR275" s="31"/>
      <c r="BS275" s="31"/>
      <c r="BT275" s="31"/>
      <c r="BU275" s="31"/>
      <c r="BV275" s="31"/>
      <c r="BW275" s="31"/>
      <c r="BX275" s="31"/>
      <c r="BY275" s="31"/>
      <c r="BZ275" s="31"/>
      <c r="CA275" s="31"/>
      <c r="CB275" s="31"/>
      <c r="CC275" s="31"/>
      <c r="CD275" s="31"/>
      <c r="CE275" s="31"/>
      <c r="CF275" s="31"/>
      <c r="CG275" s="31"/>
      <c r="CH275" s="31"/>
      <c r="CI275" s="31"/>
      <c r="CJ275" s="31"/>
      <c r="CK275" s="31"/>
      <c r="CL275" s="31"/>
      <c r="CM275" s="31"/>
      <c r="CN275" s="31"/>
    </row>
    <row r="276" spans="1:92" s="30" customFormat="1">
      <c r="A276" s="18" t="str">
        <f>CONCATENATE("Moduł ", SUM(COUNTIF(A$1:A275,"Lp."),1), " nie gorszy niż w katalogu ", "Honeywell")</f>
        <v>Moduł 8 nie gorszy niż w katalogu Honeywell</v>
      </c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50"/>
      <c r="AG276" s="31"/>
      <c r="AH276" s="31"/>
      <c r="AI276" s="31"/>
      <c r="AJ276" s="31"/>
      <c r="AK276" s="31"/>
      <c r="AL276" s="31"/>
      <c r="AM276" s="31"/>
      <c r="AN276" s="31"/>
      <c r="AO276" s="31"/>
      <c r="AP276" s="31"/>
      <c r="AQ276" s="31"/>
      <c r="AR276" s="31"/>
      <c r="AS276" s="31"/>
      <c r="AT276" s="31"/>
      <c r="AU276" s="31"/>
      <c r="AV276" s="31"/>
      <c r="AW276" s="31"/>
      <c r="AX276" s="31"/>
      <c r="AY276" s="31"/>
      <c r="AZ276" s="31"/>
      <c r="BA276" s="31"/>
      <c r="BB276" s="31"/>
      <c r="BC276" s="31"/>
      <c r="BD276" s="31"/>
      <c r="BE276" s="31"/>
      <c r="BF276" s="31"/>
      <c r="BG276" s="31"/>
      <c r="BH276" s="31"/>
      <c r="BI276" s="31"/>
      <c r="BJ276" s="31"/>
      <c r="BK276" s="31"/>
      <c r="BL276" s="31"/>
      <c r="BM276" s="31"/>
      <c r="BN276" s="31"/>
      <c r="BO276" s="31"/>
      <c r="BP276" s="31"/>
      <c r="BQ276" s="31"/>
      <c r="BR276" s="31"/>
      <c r="BS276" s="31"/>
      <c r="BT276" s="31"/>
      <c r="BU276" s="31"/>
      <c r="BV276" s="31"/>
      <c r="BW276" s="31"/>
      <c r="BX276" s="31"/>
      <c r="BY276" s="31"/>
      <c r="BZ276" s="31"/>
      <c r="CA276" s="31"/>
      <c r="CB276" s="31"/>
      <c r="CC276" s="31"/>
      <c r="CD276" s="31"/>
      <c r="CE276" s="31"/>
      <c r="CF276" s="31"/>
      <c r="CG276" s="31"/>
      <c r="CH276" s="31"/>
      <c r="CI276" s="31"/>
      <c r="CJ276" s="31"/>
      <c r="CK276" s="31"/>
      <c r="CL276" s="31"/>
      <c r="CM276" s="31"/>
      <c r="CN276" s="31"/>
    </row>
    <row r="277" spans="1:92" s="30" customFormat="1" ht="51" customHeight="1">
      <c r="A277" s="20" t="s">
        <v>0</v>
      </c>
      <c r="B277" s="21" t="s">
        <v>1</v>
      </c>
      <c r="C277" s="22" t="s">
        <v>2</v>
      </c>
      <c r="D277" s="22" t="s">
        <v>3</v>
      </c>
      <c r="E277" s="20" t="s">
        <v>4</v>
      </c>
      <c r="F277" s="22" t="s">
        <v>5</v>
      </c>
      <c r="G277" s="22" t="s">
        <v>6</v>
      </c>
      <c r="H277" s="22" t="s">
        <v>7</v>
      </c>
      <c r="I277" s="22" t="s">
        <v>8</v>
      </c>
      <c r="J277" s="22" t="s">
        <v>9</v>
      </c>
      <c r="K277" s="23" t="s">
        <v>10</v>
      </c>
      <c r="L277" s="23" t="s">
        <v>16</v>
      </c>
      <c r="AG277" s="31"/>
      <c r="AH277" s="31"/>
      <c r="AI277" s="31"/>
      <c r="AJ277" s="31"/>
      <c r="AK277" s="31"/>
      <c r="AL277" s="31"/>
      <c r="AM277" s="31"/>
      <c r="AN277" s="31"/>
      <c r="AO277" s="31"/>
      <c r="AP277" s="31"/>
      <c r="AQ277" s="31"/>
      <c r="AR277" s="31"/>
      <c r="AS277" s="31"/>
      <c r="AT277" s="31"/>
      <c r="AU277" s="31"/>
      <c r="AV277" s="31"/>
      <c r="AW277" s="31"/>
      <c r="AX277" s="31"/>
      <c r="AY277" s="31"/>
      <c r="AZ277" s="31"/>
      <c r="BA277" s="31"/>
      <c r="BB277" s="31"/>
      <c r="BC277" s="31"/>
      <c r="BD277" s="31"/>
      <c r="BE277" s="31"/>
      <c r="BF277" s="31"/>
      <c r="BG277" s="31"/>
      <c r="BH277" s="31"/>
      <c r="BI277" s="31"/>
      <c r="BJ277" s="31"/>
      <c r="BK277" s="31"/>
      <c r="BL277" s="31"/>
      <c r="BM277" s="31"/>
      <c r="BN277" s="31"/>
      <c r="BO277" s="31"/>
      <c r="BP277" s="31"/>
      <c r="BQ277" s="31"/>
      <c r="BR277" s="31"/>
      <c r="BS277" s="31"/>
      <c r="BT277" s="31"/>
      <c r="BU277" s="31"/>
      <c r="BV277" s="31"/>
      <c r="BW277" s="31"/>
      <c r="BX277" s="31"/>
      <c r="BY277" s="31"/>
      <c r="BZ277" s="31"/>
      <c r="CA277" s="31"/>
      <c r="CB277" s="31"/>
      <c r="CC277" s="31"/>
      <c r="CD277" s="31"/>
      <c r="CE277" s="31"/>
      <c r="CF277" s="31"/>
      <c r="CG277" s="31"/>
      <c r="CH277" s="31"/>
      <c r="CI277" s="31"/>
      <c r="CJ277" s="31"/>
      <c r="CK277" s="31"/>
      <c r="CL277" s="31"/>
      <c r="CM277" s="31"/>
      <c r="CN277" s="31"/>
    </row>
    <row r="278" spans="1:92" s="30" customFormat="1">
      <c r="A278" s="23">
        <v>1</v>
      </c>
      <c r="B278" s="23">
        <v>2</v>
      </c>
      <c r="C278" s="24">
        <v>3</v>
      </c>
      <c r="D278" s="23">
        <v>4</v>
      </c>
      <c r="E278" s="23">
        <v>5</v>
      </c>
      <c r="F278" s="23">
        <v>6</v>
      </c>
      <c r="G278" s="23">
        <v>7</v>
      </c>
      <c r="H278" s="23">
        <v>8</v>
      </c>
      <c r="I278" s="23">
        <v>9</v>
      </c>
      <c r="J278" s="24">
        <v>10</v>
      </c>
      <c r="K278" s="24">
        <v>11</v>
      </c>
      <c r="L278" s="24">
        <v>12</v>
      </c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  <c r="AQ278" s="31"/>
      <c r="AR278" s="31"/>
      <c r="AS278" s="31"/>
      <c r="AT278" s="31"/>
      <c r="AU278" s="31"/>
      <c r="AV278" s="31"/>
      <c r="AW278" s="31"/>
      <c r="AX278" s="31"/>
      <c r="AY278" s="31"/>
      <c r="AZ278" s="31"/>
      <c r="BA278" s="31"/>
      <c r="BB278" s="31"/>
      <c r="BC278" s="31"/>
      <c r="BD278" s="31"/>
      <c r="BE278" s="31"/>
      <c r="BF278" s="31"/>
      <c r="BG278" s="31"/>
      <c r="BH278" s="31"/>
      <c r="BI278" s="31"/>
      <c r="BJ278" s="31"/>
      <c r="BK278" s="31"/>
      <c r="BL278" s="31"/>
      <c r="BM278" s="31"/>
      <c r="BN278" s="31"/>
      <c r="BO278" s="31"/>
      <c r="BP278" s="31"/>
      <c r="BQ278" s="31"/>
      <c r="BR278" s="31"/>
      <c r="BS278" s="31"/>
      <c r="BT278" s="31"/>
      <c r="BU278" s="31"/>
      <c r="BV278" s="31"/>
      <c r="BW278" s="31"/>
      <c r="BX278" s="31"/>
      <c r="BY278" s="31"/>
      <c r="BZ278" s="31"/>
      <c r="CA278" s="31"/>
      <c r="CB278" s="31"/>
      <c r="CC278" s="31"/>
      <c r="CD278" s="31"/>
      <c r="CE278" s="31"/>
      <c r="CF278" s="31"/>
      <c r="CG278" s="31"/>
      <c r="CH278" s="31"/>
      <c r="CI278" s="31"/>
      <c r="CJ278" s="31"/>
      <c r="CK278" s="31"/>
      <c r="CL278" s="31"/>
      <c r="CM278" s="31"/>
      <c r="CN278" s="31"/>
    </row>
    <row r="279" spans="1:92" s="30" customFormat="1" ht="15" customHeight="1">
      <c r="A279" s="8">
        <v>1</v>
      </c>
      <c r="B279" s="29">
        <v>15338</v>
      </c>
      <c r="C279" s="9" t="s">
        <v>19</v>
      </c>
      <c r="D279" s="10" t="s">
        <v>163</v>
      </c>
      <c r="E279" s="9" t="s">
        <v>56</v>
      </c>
      <c r="F279" s="11">
        <v>1</v>
      </c>
      <c r="G279" s="12"/>
      <c r="H279" s="12"/>
      <c r="I279" s="13"/>
      <c r="J279" s="12"/>
      <c r="K279" s="14"/>
      <c r="L279" s="14"/>
      <c r="AG279" s="31"/>
      <c r="AH279" s="31"/>
      <c r="AI279" s="31"/>
      <c r="AJ279" s="31"/>
      <c r="AK279" s="31"/>
      <c r="AL279" s="31"/>
      <c r="AM279" s="31"/>
      <c r="AN279" s="31"/>
      <c r="AO279" s="31"/>
      <c r="AP279" s="31"/>
      <c r="AQ279" s="31"/>
      <c r="AR279" s="31"/>
      <c r="AS279" s="31"/>
      <c r="AT279" s="31"/>
      <c r="AU279" s="31"/>
      <c r="AV279" s="31"/>
      <c r="AW279" s="31"/>
      <c r="AX279" s="31"/>
      <c r="AY279" s="31"/>
      <c r="AZ279" s="31"/>
      <c r="BA279" s="31"/>
      <c r="BB279" s="31"/>
      <c r="BC279" s="31"/>
      <c r="BD279" s="31"/>
      <c r="BE279" s="31"/>
      <c r="BF279" s="31"/>
      <c r="BG279" s="31"/>
      <c r="BH279" s="31"/>
      <c r="BI279" s="31"/>
      <c r="BJ279" s="31"/>
      <c r="BK279" s="31"/>
      <c r="BL279" s="31"/>
      <c r="BM279" s="31"/>
      <c r="BN279" s="31"/>
      <c r="BO279" s="31"/>
      <c r="BP279" s="31"/>
      <c r="BQ279" s="31"/>
      <c r="BR279" s="31"/>
      <c r="BS279" s="31"/>
      <c r="BT279" s="31"/>
      <c r="BU279" s="31"/>
      <c r="BV279" s="31"/>
      <c r="BW279" s="31"/>
      <c r="BX279" s="31"/>
      <c r="BY279" s="31"/>
      <c r="BZ279" s="31"/>
      <c r="CA279" s="31"/>
      <c r="CB279" s="31"/>
      <c r="CC279" s="31"/>
      <c r="CD279" s="31"/>
      <c r="CE279" s="31"/>
      <c r="CF279" s="31"/>
      <c r="CG279" s="31"/>
      <c r="CH279" s="31"/>
      <c r="CI279" s="31"/>
      <c r="CJ279" s="31"/>
      <c r="CK279" s="31"/>
      <c r="CL279" s="31"/>
      <c r="CM279" s="31"/>
      <c r="CN279" s="31"/>
    </row>
    <row r="280" spans="1:92">
      <c r="A280" s="15"/>
      <c r="B280" s="16"/>
      <c r="C280" s="16"/>
      <c r="D280" s="17"/>
      <c r="E280" s="16"/>
      <c r="F280" s="28" t="s">
        <v>11</v>
      </c>
      <c r="G280" s="25" t="s">
        <v>12</v>
      </c>
      <c r="H280" s="26"/>
      <c r="I280" s="27" t="s">
        <v>13</v>
      </c>
      <c r="J280" s="26"/>
      <c r="K280" s="6"/>
      <c r="L280" s="6"/>
    </row>
    <row r="281" spans="1:92">
      <c r="A281" s="2"/>
      <c r="B281" s="7"/>
      <c r="C281" s="2"/>
      <c r="D281" s="36"/>
      <c r="E281" s="2"/>
      <c r="F281" s="2"/>
      <c r="G281" s="2"/>
      <c r="H281" s="3"/>
      <c r="I281" s="4"/>
      <c r="J281" s="4"/>
      <c r="K281" s="5"/>
      <c r="L281" s="5"/>
    </row>
    <row r="282" spans="1:92" s="30" customFormat="1">
      <c r="A282" s="2"/>
      <c r="B282" s="7"/>
      <c r="C282" s="2"/>
      <c r="D282" s="36"/>
      <c r="E282" s="2"/>
      <c r="F282" s="2"/>
      <c r="G282" s="2"/>
      <c r="H282" s="3"/>
      <c r="I282" s="4"/>
      <c r="J282" s="4"/>
      <c r="K282" s="5"/>
      <c r="L282" s="5"/>
      <c r="AG282" s="31"/>
      <c r="AH282" s="31"/>
      <c r="AI282" s="31"/>
      <c r="AJ282" s="31"/>
      <c r="AK282" s="31"/>
      <c r="AL282" s="31"/>
      <c r="AM282" s="31"/>
      <c r="AN282" s="31"/>
      <c r="AO282" s="31"/>
      <c r="AP282" s="31"/>
      <c r="AQ282" s="31"/>
      <c r="AR282" s="31"/>
      <c r="AS282" s="31"/>
      <c r="AT282" s="31"/>
      <c r="AU282" s="31"/>
      <c r="AV282" s="31"/>
      <c r="AW282" s="31"/>
      <c r="AX282" s="31"/>
      <c r="AY282" s="31"/>
      <c r="AZ282" s="31"/>
      <c r="BA282" s="31"/>
      <c r="BB282" s="31"/>
      <c r="BC282" s="31"/>
      <c r="BD282" s="31"/>
      <c r="BE282" s="31"/>
      <c r="BF282" s="31"/>
      <c r="BG282" s="31"/>
      <c r="BH282" s="31"/>
      <c r="BI282" s="31"/>
      <c r="BJ282" s="31"/>
      <c r="BK282" s="31"/>
      <c r="BL282" s="31"/>
      <c r="BM282" s="31"/>
      <c r="BN282" s="31"/>
      <c r="BO282" s="31"/>
      <c r="BP282" s="31"/>
      <c r="BQ282" s="31"/>
      <c r="BR282" s="31"/>
      <c r="BS282" s="31"/>
      <c r="BT282" s="31"/>
      <c r="BU282" s="31"/>
      <c r="BV282" s="31"/>
      <c r="BW282" s="31"/>
      <c r="BX282" s="31"/>
      <c r="BY282" s="31"/>
      <c r="BZ282" s="31"/>
      <c r="CA282" s="31"/>
      <c r="CB282" s="31"/>
      <c r="CC282" s="31"/>
      <c r="CD282" s="31"/>
      <c r="CE282" s="31"/>
      <c r="CF282" s="31"/>
      <c r="CG282" s="31"/>
      <c r="CH282" s="31"/>
      <c r="CI282" s="31"/>
      <c r="CJ282" s="31"/>
      <c r="CK282" s="31"/>
      <c r="CL282" s="31"/>
      <c r="CM282" s="31"/>
      <c r="CN282" s="31"/>
    </row>
    <row r="283" spans="1:92" s="30" customFormat="1">
      <c r="A283" s="18" t="str">
        <f>CONCATENATE("Moduł ", SUM(COUNTIF(A$1:A282,"Lp."),1), " nie gorszy niż w katalogu ", "LGC STANDARDS")</f>
        <v>Moduł 9 nie gorszy niż w katalogu LGC STANDARDS</v>
      </c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50"/>
      <c r="AG283" s="31"/>
      <c r="AH283" s="31"/>
      <c r="AI283" s="31"/>
      <c r="AJ283" s="31"/>
      <c r="AK283" s="31"/>
      <c r="AL283" s="31"/>
      <c r="AM283" s="31"/>
      <c r="AN283" s="31"/>
      <c r="AO283" s="31"/>
      <c r="AP283" s="31"/>
      <c r="AQ283" s="31"/>
      <c r="AR283" s="31"/>
      <c r="AS283" s="31"/>
      <c r="AT283" s="31"/>
      <c r="AU283" s="31"/>
      <c r="AV283" s="31"/>
      <c r="AW283" s="31"/>
      <c r="AX283" s="31"/>
      <c r="AY283" s="31"/>
      <c r="AZ283" s="31"/>
      <c r="BA283" s="31"/>
      <c r="BB283" s="31"/>
      <c r="BC283" s="31"/>
      <c r="BD283" s="31"/>
      <c r="BE283" s="31"/>
      <c r="BF283" s="31"/>
      <c r="BG283" s="31"/>
      <c r="BH283" s="31"/>
      <c r="BI283" s="31"/>
      <c r="BJ283" s="31"/>
      <c r="BK283" s="31"/>
      <c r="BL283" s="31"/>
      <c r="BM283" s="31"/>
      <c r="BN283" s="31"/>
      <c r="BO283" s="31"/>
      <c r="BP283" s="31"/>
      <c r="BQ283" s="31"/>
      <c r="BR283" s="31"/>
      <c r="BS283" s="31"/>
      <c r="BT283" s="31"/>
      <c r="BU283" s="31"/>
      <c r="BV283" s="31"/>
      <c r="BW283" s="31"/>
      <c r="BX283" s="31"/>
      <c r="BY283" s="31"/>
      <c r="BZ283" s="31"/>
      <c r="CA283" s="31"/>
      <c r="CB283" s="31"/>
      <c r="CC283" s="31"/>
      <c r="CD283" s="31"/>
      <c r="CE283" s="31"/>
      <c r="CF283" s="31"/>
      <c r="CG283" s="31"/>
      <c r="CH283" s="31"/>
      <c r="CI283" s="31"/>
      <c r="CJ283" s="31"/>
      <c r="CK283" s="31"/>
      <c r="CL283" s="31"/>
      <c r="CM283" s="31"/>
      <c r="CN283" s="31"/>
    </row>
    <row r="284" spans="1:92" s="30" customFormat="1" ht="51" customHeight="1">
      <c r="A284" s="20" t="s">
        <v>0</v>
      </c>
      <c r="B284" s="21" t="s">
        <v>1</v>
      </c>
      <c r="C284" s="22" t="s">
        <v>2</v>
      </c>
      <c r="D284" s="22" t="s">
        <v>3</v>
      </c>
      <c r="E284" s="20" t="s">
        <v>4</v>
      </c>
      <c r="F284" s="22" t="s">
        <v>5</v>
      </c>
      <c r="G284" s="22" t="s">
        <v>6</v>
      </c>
      <c r="H284" s="22" t="s">
        <v>7</v>
      </c>
      <c r="I284" s="22" t="s">
        <v>8</v>
      </c>
      <c r="J284" s="22" t="s">
        <v>9</v>
      </c>
      <c r="K284" s="23" t="s">
        <v>10</v>
      </c>
      <c r="L284" s="23" t="s">
        <v>16</v>
      </c>
      <c r="AG284" s="31"/>
      <c r="AH284" s="31"/>
      <c r="AI284" s="31"/>
      <c r="AJ284" s="31"/>
      <c r="AK284" s="31"/>
      <c r="AL284" s="31"/>
      <c r="AM284" s="31"/>
      <c r="AN284" s="31"/>
      <c r="AO284" s="31"/>
      <c r="AP284" s="31"/>
      <c r="AQ284" s="31"/>
      <c r="AR284" s="31"/>
      <c r="AS284" s="31"/>
      <c r="AT284" s="31"/>
      <c r="AU284" s="31"/>
      <c r="AV284" s="31"/>
      <c r="AW284" s="31"/>
      <c r="AX284" s="31"/>
      <c r="AY284" s="31"/>
      <c r="AZ284" s="31"/>
      <c r="BA284" s="31"/>
      <c r="BB284" s="31"/>
      <c r="BC284" s="31"/>
      <c r="BD284" s="31"/>
      <c r="BE284" s="31"/>
      <c r="BF284" s="31"/>
      <c r="BG284" s="31"/>
      <c r="BH284" s="31"/>
      <c r="BI284" s="31"/>
      <c r="BJ284" s="31"/>
      <c r="BK284" s="31"/>
      <c r="BL284" s="31"/>
      <c r="BM284" s="31"/>
      <c r="BN284" s="31"/>
      <c r="BO284" s="31"/>
      <c r="BP284" s="31"/>
      <c r="BQ284" s="31"/>
      <c r="BR284" s="31"/>
      <c r="BS284" s="31"/>
      <c r="BT284" s="31"/>
      <c r="BU284" s="31"/>
      <c r="BV284" s="31"/>
      <c r="BW284" s="31"/>
      <c r="BX284" s="31"/>
      <c r="BY284" s="31"/>
      <c r="BZ284" s="31"/>
      <c r="CA284" s="31"/>
      <c r="CB284" s="31"/>
      <c r="CC284" s="31"/>
      <c r="CD284" s="31"/>
      <c r="CE284" s="31"/>
      <c r="CF284" s="31"/>
      <c r="CG284" s="31"/>
      <c r="CH284" s="31"/>
      <c r="CI284" s="31"/>
      <c r="CJ284" s="31"/>
      <c r="CK284" s="31"/>
      <c r="CL284" s="31"/>
      <c r="CM284" s="31"/>
      <c r="CN284" s="31"/>
    </row>
    <row r="285" spans="1:92" s="30" customFormat="1">
      <c r="A285" s="23">
        <v>1</v>
      </c>
      <c r="B285" s="23">
        <v>2</v>
      </c>
      <c r="C285" s="24">
        <v>3</v>
      </c>
      <c r="D285" s="23">
        <v>4</v>
      </c>
      <c r="E285" s="23">
        <v>5</v>
      </c>
      <c r="F285" s="23">
        <v>6</v>
      </c>
      <c r="G285" s="23">
        <v>7</v>
      </c>
      <c r="H285" s="23">
        <v>8</v>
      </c>
      <c r="I285" s="23">
        <v>9</v>
      </c>
      <c r="J285" s="24">
        <v>10</v>
      </c>
      <c r="K285" s="24">
        <v>11</v>
      </c>
      <c r="L285" s="24">
        <v>12</v>
      </c>
      <c r="AG285" s="31"/>
      <c r="AH285" s="31"/>
      <c r="AI285" s="31"/>
      <c r="AJ285" s="31"/>
      <c r="AK285" s="31"/>
      <c r="AL285" s="31"/>
      <c r="AM285" s="31"/>
      <c r="AN285" s="31"/>
      <c r="AO285" s="31"/>
      <c r="AP285" s="31"/>
      <c r="AQ285" s="31"/>
      <c r="AR285" s="31"/>
      <c r="AS285" s="31"/>
      <c r="AT285" s="31"/>
      <c r="AU285" s="31"/>
      <c r="AV285" s="31"/>
      <c r="AW285" s="31"/>
      <c r="AX285" s="31"/>
      <c r="AY285" s="31"/>
      <c r="AZ285" s="31"/>
      <c r="BA285" s="31"/>
      <c r="BB285" s="31"/>
      <c r="BC285" s="31"/>
      <c r="BD285" s="31"/>
      <c r="BE285" s="31"/>
      <c r="BF285" s="31"/>
      <c r="BG285" s="31"/>
      <c r="BH285" s="31"/>
      <c r="BI285" s="31"/>
      <c r="BJ285" s="31"/>
      <c r="BK285" s="31"/>
      <c r="BL285" s="31"/>
      <c r="BM285" s="31"/>
      <c r="BN285" s="31"/>
      <c r="BO285" s="31"/>
      <c r="BP285" s="31"/>
      <c r="BQ285" s="31"/>
      <c r="BR285" s="31"/>
      <c r="BS285" s="31"/>
      <c r="BT285" s="31"/>
      <c r="BU285" s="31"/>
      <c r="BV285" s="31"/>
      <c r="BW285" s="31"/>
      <c r="BX285" s="31"/>
      <c r="BY285" s="31"/>
      <c r="BZ285" s="31"/>
      <c r="CA285" s="31"/>
      <c r="CB285" s="31"/>
      <c r="CC285" s="31"/>
      <c r="CD285" s="31"/>
      <c r="CE285" s="31"/>
      <c r="CF285" s="31"/>
      <c r="CG285" s="31"/>
      <c r="CH285" s="31"/>
      <c r="CI285" s="31"/>
      <c r="CJ285" s="31"/>
      <c r="CK285" s="31"/>
      <c r="CL285" s="31"/>
      <c r="CM285" s="31"/>
      <c r="CN285" s="31"/>
    </row>
    <row r="286" spans="1:92" s="30" customFormat="1" ht="15" customHeight="1">
      <c r="A286" s="8">
        <v>1</v>
      </c>
      <c r="B286" s="29" t="s">
        <v>164</v>
      </c>
      <c r="C286" s="9" t="s">
        <v>19</v>
      </c>
      <c r="D286" s="10" t="s">
        <v>165</v>
      </c>
      <c r="E286" s="9" t="s">
        <v>166</v>
      </c>
      <c r="F286" s="11">
        <v>1</v>
      </c>
      <c r="G286" s="12"/>
      <c r="H286" s="12"/>
      <c r="I286" s="13"/>
      <c r="J286" s="12"/>
      <c r="K286" s="14"/>
      <c r="L286" s="14"/>
      <c r="AG286" s="31"/>
      <c r="AH286" s="31"/>
      <c r="AI286" s="31"/>
      <c r="AJ286" s="31"/>
      <c r="AK286" s="31"/>
      <c r="AL286" s="31"/>
      <c r="AM286" s="31"/>
      <c r="AN286" s="31"/>
      <c r="AO286" s="31"/>
      <c r="AP286" s="31"/>
      <c r="AQ286" s="31"/>
      <c r="AR286" s="31"/>
      <c r="AS286" s="31"/>
      <c r="AT286" s="31"/>
      <c r="AU286" s="31"/>
      <c r="AV286" s="31"/>
      <c r="AW286" s="31"/>
      <c r="AX286" s="31"/>
      <c r="AY286" s="31"/>
      <c r="AZ286" s="31"/>
      <c r="BA286" s="31"/>
      <c r="BB286" s="31"/>
      <c r="BC286" s="31"/>
      <c r="BD286" s="31"/>
      <c r="BE286" s="31"/>
      <c r="BF286" s="31"/>
      <c r="BG286" s="31"/>
      <c r="BH286" s="31"/>
      <c r="BI286" s="31"/>
      <c r="BJ286" s="31"/>
      <c r="BK286" s="31"/>
      <c r="BL286" s="31"/>
      <c r="BM286" s="31"/>
      <c r="BN286" s="31"/>
      <c r="BO286" s="31"/>
      <c r="BP286" s="31"/>
      <c r="BQ286" s="31"/>
      <c r="BR286" s="31"/>
      <c r="BS286" s="31"/>
      <c r="BT286" s="31"/>
      <c r="BU286" s="31"/>
      <c r="BV286" s="31"/>
      <c r="BW286" s="31"/>
      <c r="BX286" s="31"/>
      <c r="BY286" s="31"/>
      <c r="BZ286" s="31"/>
      <c r="CA286" s="31"/>
      <c r="CB286" s="31"/>
      <c r="CC286" s="31"/>
      <c r="CD286" s="31"/>
      <c r="CE286" s="31"/>
      <c r="CF286" s="31"/>
      <c r="CG286" s="31"/>
      <c r="CH286" s="31"/>
      <c r="CI286" s="31"/>
      <c r="CJ286" s="31"/>
      <c r="CK286" s="31"/>
      <c r="CL286" s="31"/>
      <c r="CM286" s="31"/>
      <c r="CN286" s="31"/>
    </row>
    <row r="287" spans="1:92" s="30" customFormat="1">
      <c r="A287" s="8">
        <v>2</v>
      </c>
      <c r="B287" s="29" t="s">
        <v>428</v>
      </c>
      <c r="C287" s="9" t="s">
        <v>116</v>
      </c>
      <c r="D287" s="46" t="s">
        <v>532</v>
      </c>
      <c r="E287" s="9" t="s">
        <v>429</v>
      </c>
      <c r="F287" s="11">
        <v>2</v>
      </c>
      <c r="G287" s="12"/>
      <c r="H287" s="12"/>
      <c r="I287" s="13"/>
      <c r="J287" s="12"/>
      <c r="K287" s="14"/>
      <c r="L287" s="14"/>
      <c r="AG287" s="31"/>
      <c r="AH287" s="31"/>
      <c r="AI287" s="31"/>
      <c r="AJ287" s="31"/>
      <c r="AK287" s="31"/>
      <c r="AL287" s="31"/>
      <c r="AM287" s="31"/>
      <c r="AN287" s="31"/>
      <c r="AO287" s="31"/>
      <c r="AP287" s="31"/>
      <c r="AQ287" s="31"/>
      <c r="AR287" s="31"/>
      <c r="AS287" s="31"/>
      <c r="AT287" s="31"/>
      <c r="AU287" s="31"/>
      <c r="AV287" s="31"/>
      <c r="AW287" s="31"/>
      <c r="AX287" s="31"/>
      <c r="AY287" s="31"/>
      <c r="AZ287" s="31"/>
      <c r="BA287" s="31"/>
      <c r="BB287" s="31"/>
      <c r="BC287" s="31"/>
      <c r="BD287" s="31"/>
      <c r="BE287" s="31"/>
      <c r="BF287" s="31"/>
      <c r="BG287" s="31"/>
      <c r="BH287" s="31"/>
      <c r="BI287" s="31"/>
      <c r="BJ287" s="31"/>
      <c r="BK287" s="31"/>
      <c r="BL287" s="31"/>
      <c r="BM287" s="31"/>
      <c r="BN287" s="31"/>
      <c r="BO287" s="31"/>
      <c r="BP287" s="31"/>
      <c r="BQ287" s="31"/>
      <c r="BR287" s="31"/>
      <c r="BS287" s="31"/>
      <c r="BT287" s="31"/>
      <c r="BU287" s="31"/>
      <c r="BV287" s="31"/>
      <c r="BW287" s="31"/>
      <c r="BX287" s="31"/>
      <c r="BY287" s="31"/>
      <c r="BZ287" s="31"/>
      <c r="CA287" s="31"/>
      <c r="CB287" s="31"/>
      <c r="CC287" s="31"/>
      <c r="CD287" s="31"/>
      <c r="CE287" s="31"/>
      <c r="CF287" s="31"/>
      <c r="CG287" s="31"/>
      <c r="CH287" s="31"/>
      <c r="CI287" s="31"/>
      <c r="CJ287" s="31"/>
      <c r="CK287" s="31"/>
      <c r="CL287" s="31"/>
      <c r="CM287" s="31"/>
      <c r="CN287" s="31"/>
    </row>
    <row r="288" spans="1:92" s="30" customFormat="1" ht="54">
      <c r="A288" s="8">
        <v>3</v>
      </c>
      <c r="B288" s="29" t="s">
        <v>427</v>
      </c>
      <c r="C288" s="9" t="s">
        <v>19</v>
      </c>
      <c r="D288" s="39" t="s">
        <v>491</v>
      </c>
      <c r="E288" s="9" t="s">
        <v>485</v>
      </c>
      <c r="F288" s="11">
        <v>2</v>
      </c>
      <c r="G288" s="12"/>
      <c r="H288" s="12"/>
      <c r="I288" s="13"/>
      <c r="J288" s="12"/>
      <c r="K288" s="14"/>
      <c r="L288" s="14"/>
      <c r="AG288" s="31"/>
      <c r="AH288" s="31"/>
      <c r="AI288" s="31"/>
      <c r="AJ288" s="31"/>
      <c r="AK288" s="31"/>
      <c r="AL288" s="31"/>
      <c r="AM288" s="31"/>
      <c r="AN288" s="31"/>
      <c r="AO288" s="31"/>
      <c r="AP288" s="31"/>
      <c r="AQ288" s="31"/>
      <c r="AR288" s="31"/>
      <c r="AS288" s="31"/>
      <c r="AT288" s="31"/>
      <c r="AU288" s="31"/>
      <c r="AV288" s="31"/>
      <c r="AW288" s="31"/>
      <c r="AX288" s="31"/>
      <c r="AY288" s="31"/>
      <c r="AZ288" s="31"/>
      <c r="BA288" s="31"/>
      <c r="BB288" s="31"/>
      <c r="BC288" s="31"/>
      <c r="BD288" s="31"/>
      <c r="BE288" s="31"/>
      <c r="BF288" s="31"/>
      <c r="BG288" s="31"/>
      <c r="BH288" s="31"/>
      <c r="BI288" s="31"/>
      <c r="BJ288" s="31"/>
      <c r="BK288" s="31"/>
      <c r="BL288" s="31"/>
      <c r="BM288" s="31"/>
      <c r="BN288" s="31"/>
      <c r="BO288" s="31"/>
      <c r="BP288" s="31"/>
      <c r="BQ288" s="31"/>
      <c r="BR288" s="31"/>
      <c r="BS288" s="31"/>
      <c r="BT288" s="31"/>
      <c r="BU288" s="31"/>
      <c r="BV288" s="31"/>
      <c r="BW288" s="31"/>
      <c r="BX288" s="31"/>
      <c r="BY288" s="31"/>
      <c r="BZ288" s="31"/>
      <c r="CA288" s="31"/>
      <c r="CB288" s="31"/>
      <c r="CC288" s="31"/>
      <c r="CD288" s="31"/>
      <c r="CE288" s="31"/>
      <c r="CF288" s="31"/>
      <c r="CG288" s="31"/>
      <c r="CH288" s="31"/>
      <c r="CI288" s="31"/>
      <c r="CJ288" s="31"/>
      <c r="CK288" s="31"/>
      <c r="CL288" s="31"/>
      <c r="CM288" s="31"/>
      <c r="CN288" s="31"/>
    </row>
    <row r="289" spans="1:92">
      <c r="A289" s="15"/>
      <c r="B289" s="16"/>
      <c r="C289" s="16"/>
      <c r="D289" s="17"/>
      <c r="E289" s="16"/>
      <c r="F289" s="28" t="s">
        <v>11</v>
      </c>
      <c r="G289" s="25" t="s">
        <v>12</v>
      </c>
      <c r="H289" s="26"/>
      <c r="I289" s="27" t="s">
        <v>13</v>
      </c>
      <c r="J289" s="26"/>
      <c r="K289" s="6"/>
      <c r="L289" s="6"/>
    </row>
    <row r="290" spans="1:92">
      <c r="A290" s="2"/>
      <c r="B290" s="7"/>
      <c r="C290" s="2"/>
      <c r="D290" s="36"/>
      <c r="E290" s="2"/>
      <c r="F290" s="2"/>
      <c r="G290" s="2"/>
      <c r="H290" s="3"/>
      <c r="I290" s="4"/>
      <c r="J290" s="4"/>
      <c r="K290" s="5"/>
      <c r="L290" s="5"/>
    </row>
    <row r="291" spans="1:92" s="30" customFormat="1">
      <c r="A291" s="2"/>
      <c r="B291" s="7"/>
      <c r="C291" s="2"/>
      <c r="D291" s="36"/>
      <c r="E291" s="2"/>
      <c r="F291" s="2"/>
      <c r="G291" s="2"/>
      <c r="H291" s="3"/>
      <c r="I291" s="4"/>
      <c r="J291" s="4"/>
      <c r="K291" s="5"/>
      <c r="L291" s="5"/>
      <c r="AG291" s="31"/>
      <c r="AH291" s="31"/>
      <c r="AI291" s="31"/>
      <c r="AJ291" s="31"/>
      <c r="AK291" s="31"/>
      <c r="AL291" s="31"/>
      <c r="AM291" s="31"/>
      <c r="AN291" s="31"/>
      <c r="AO291" s="31"/>
      <c r="AP291" s="31"/>
      <c r="AQ291" s="31"/>
      <c r="AR291" s="31"/>
      <c r="AS291" s="31"/>
      <c r="AT291" s="31"/>
      <c r="AU291" s="31"/>
      <c r="AV291" s="31"/>
      <c r="AW291" s="31"/>
      <c r="AX291" s="31"/>
      <c r="AY291" s="31"/>
      <c r="AZ291" s="31"/>
      <c r="BA291" s="31"/>
      <c r="BB291" s="31"/>
      <c r="BC291" s="31"/>
      <c r="BD291" s="31"/>
      <c r="BE291" s="31"/>
      <c r="BF291" s="31"/>
      <c r="BG291" s="31"/>
      <c r="BH291" s="31"/>
      <c r="BI291" s="31"/>
      <c r="BJ291" s="31"/>
      <c r="BK291" s="31"/>
      <c r="BL291" s="31"/>
      <c r="BM291" s="31"/>
      <c r="BN291" s="31"/>
      <c r="BO291" s="31"/>
      <c r="BP291" s="31"/>
      <c r="BQ291" s="31"/>
      <c r="BR291" s="31"/>
      <c r="BS291" s="31"/>
      <c r="BT291" s="31"/>
      <c r="BU291" s="31"/>
      <c r="BV291" s="31"/>
      <c r="BW291" s="31"/>
      <c r="BX291" s="31"/>
      <c r="BY291" s="31"/>
      <c r="BZ291" s="31"/>
      <c r="CA291" s="31"/>
      <c r="CB291" s="31"/>
      <c r="CC291" s="31"/>
      <c r="CD291" s="31"/>
      <c r="CE291" s="31"/>
      <c r="CF291" s="31"/>
      <c r="CG291" s="31"/>
      <c r="CH291" s="31"/>
      <c r="CI291" s="31"/>
      <c r="CJ291" s="31"/>
      <c r="CK291" s="31"/>
      <c r="CL291" s="31"/>
      <c r="CM291" s="31"/>
      <c r="CN291" s="31"/>
    </row>
    <row r="292" spans="1:92" s="30" customFormat="1">
      <c r="A292" s="18" t="str">
        <f>CONCATENATE("Moduł ", SUM(COUNTIF(A$1:A291,"Lp."),1), " nie gorszy niż w katalogu ", "LABStand")</f>
        <v>Moduł 10 nie gorszy niż w katalogu LABStand</v>
      </c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50"/>
      <c r="AG292" s="31"/>
      <c r="AH292" s="31"/>
      <c r="AI292" s="31"/>
      <c r="AJ292" s="31"/>
      <c r="AK292" s="31"/>
      <c r="AL292" s="31"/>
      <c r="AM292" s="31"/>
      <c r="AN292" s="31"/>
      <c r="AO292" s="31"/>
      <c r="AP292" s="31"/>
      <c r="AQ292" s="31"/>
      <c r="AR292" s="31"/>
      <c r="AS292" s="31"/>
      <c r="AT292" s="31"/>
      <c r="AU292" s="31"/>
      <c r="AV292" s="31"/>
      <c r="AW292" s="31"/>
      <c r="AX292" s="31"/>
      <c r="AY292" s="31"/>
      <c r="AZ292" s="31"/>
      <c r="BA292" s="31"/>
      <c r="BB292" s="31"/>
      <c r="BC292" s="31"/>
      <c r="BD292" s="31"/>
      <c r="BE292" s="31"/>
      <c r="BF292" s="31"/>
      <c r="BG292" s="31"/>
      <c r="BH292" s="31"/>
      <c r="BI292" s="31"/>
      <c r="BJ292" s="31"/>
      <c r="BK292" s="31"/>
      <c r="BL292" s="31"/>
      <c r="BM292" s="31"/>
      <c r="BN292" s="31"/>
      <c r="BO292" s="31"/>
      <c r="BP292" s="31"/>
      <c r="BQ292" s="31"/>
      <c r="BR292" s="31"/>
      <c r="BS292" s="31"/>
      <c r="BT292" s="31"/>
      <c r="BU292" s="31"/>
      <c r="BV292" s="31"/>
      <c r="BW292" s="31"/>
      <c r="BX292" s="31"/>
      <c r="BY292" s="31"/>
      <c r="BZ292" s="31"/>
      <c r="CA292" s="31"/>
      <c r="CB292" s="31"/>
      <c r="CC292" s="31"/>
      <c r="CD292" s="31"/>
      <c r="CE292" s="31"/>
      <c r="CF292" s="31"/>
      <c r="CG292" s="31"/>
      <c r="CH292" s="31"/>
      <c r="CI292" s="31"/>
      <c r="CJ292" s="31"/>
      <c r="CK292" s="31"/>
      <c r="CL292" s="31"/>
      <c r="CM292" s="31"/>
      <c r="CN292" s="31"/>
    </row>
    <row r="293" spans="1:92" s="30" customFormat="1" ht="51" customHeight="1">
      <c r="A293" s="20" t="s">
        <v>0</v>
      </c>
      <c r="B293" s="21" t="s">
        <v>1</v>
      </c>
      <c r="C293" s="22" t="s">
        <v>2</v>
      </c>
      <c r="D293" s="22" t="s">
        <v>3</v>
      </c>
      <c r="E293" s="20" t="s">
        <v>4</v>
      </c>
      <c r="F293" s="22" t="s">
        <v>5</v>
      </c>
      <c r="G293" s="22" t="s">
        <v>6</v>
      </c>
      <c r="H293" s="22" t="s">
        <v>7</v>
      </c>
      <c r="I293" s="22" t="s">
        <v>8</v>
      </c>
      <c r="J293" s="22" t="s">
        <v>9</v>
      </c>
      <c r="K293" s="23" t="s">
        <v>10</v>
      </c>
      <c r="L293" s="23" t="s">
        <v>16</v>
      </c>
      <c r="AG293" s="31"/>
      <c r="AH293" s="31"/>
      <c r="AI293" s="31"/>
      <c r="AJ293" s="31"/>
      <c r="AK293" s="31"/>
      <c r="AL293" s="31"/>
      <c r="AM293" s="31"/>
      <c r="AN293" s="31"/>
      <c r="AO293" s="31"/>
      <c r="AP293" s="31"/>
      <c r="AQ293" s="31"/>
      <c r="AR293" s="31"/>
      <c r="AS293" s="31"/>
      <c r="AT293" s="31"/>
      <c r="AU293" s="31"/>
      <c r="AV293" s="31"/>
      <c r="AW293" s="31"/>
      <c r="AX293" s="31"/>
      <c r="AY293" s="31"/>
      <c r="AZ293" s="31"/>
      <c r="BA293" s="31"/>
      <c r="BB293" s="31"/>
      <c r="BC293" s="31"/>
      <c r="BD293" s="31"/>
      <c r="BE293" s="31"/>
      <c r="BF293" s="31"/>
      <c r="BG293" s="31"/>
      <c r="BH293" s="31"/>
      <c r="BI293" s="31"/>
      <c r="BJ293" s="31"/>
      <c r="BK293" s="31"/>
      <c r="BL293" s="31"/>
      <c r="BM293" s="31"/>
      <c r="BN293" s="31"/>
      <c r="BO293" s="31"/>
      <c r="BP293" s="31"/>
      <c r="BQ293" s="31"/>
      <c r="BR293" s="31"/>
      <c r="BS293" s="31"/>
      <c r="BT293" s="31"/>
      <c r="BU293" s="31"/>
      <c r="BV293" s="31"/>
      <c r="BW293" s="31"/>
      <c r="BX293" s="31"/>
      <c r="BY293" s="31"/>
      <c r="BZ293" s="31"/>
      <c r="CA293" s="31"/>
      <c r="CB293" s="31"/>
      <c r="CC293" s="31"/>
      <c r="CD293" s="31"/>
      <c r="CE293" s="31"/>
      <c r="CF293" s="31"/>
      <c r="CG293" s="31"/>
      <c r="CH293" s="31"/>
      <c r="CI293" s="31"/>
      <c r="CJ293" s="31"/>
      <c r="CK293" s="31"/>
      <c r="CL293" s="31"/>
      <c r="CM293" s="31"/>
      <c r="CN293" s="31"/>
    </row>
    <row r="294" spans="1:92" s="30" customFormat="1">
      <c r="A294" s="23">
        <v>1</v>
      </c>
      <c r="B294" s="23">
        <v>2</v>
      </c>
      <c r="C294" s="24">
        <v>3</v>
      </c>
      <c r="D294" s="23">
        <v>4</v>
      </c>
      <c r="E294" s="23">
        <v>5</v>
      </c>
      <c r="F294" s="23">
        <v>6</v>
      </c>
      <c r="G294" s="23">
        <v>7</v>
      </c>
      <c r="H294" s="23">
        <v>8</v>
      </c>
      <c r="I294" s="23">
        <v>9</v>
      </c>
      <c r="J294" s="24">
        <v>10</v>
      </c>
      <c r="K294" s="24">
        <v>11</v>
      </c>
      <c r="L294" s="24">
        <v>12</v>
      </c>
      <c r="AG294" s="31"/>
      <c r="AH294" s="31"/>
      <c r="AI294" s="31"/>
      <c r="AJ294" s="31"/>
      <c r="AK294" s="31"/>
      <c r="AL294" s="31"/>
      <c r="AM294" s="31"/>
      <c r="AN294" s="31"/>
      <c r="AO294" s="31"/>
      <c r="AP294" s="31"/>
      <c r="AQ294" s="31"/>
      <c r="AR294" s="31"/>
      <c r="AS294" s="31"/>
      <c r="AT294" s="31"/>
      <c r="AU294" s="31"/>
      <c r="AV294" s="31"/>
      <c r="AW294" s="31"/>
      <c r="AX294" s="31"/>
      <c r="AY294" s="31"/>
      <c r="AZ294" s="31"/>
      <c r="BA294" s="31"/>
      <c r="BB294" s="31"/>
      <c r="BC294" s="31"/>
      <c r="BD294" s="31"/>
      <c r="BE294" s="31"/>
      <c r="BF294" s="31"/>
      <c r="BG294" s="31"/>
      <c r="BH294" s="31"/>
      <c r="BI294" s="31"/>
      <c r="BJ294" s="31"/>
      <c r="BK294" s="31"/>
      <c r="BL294" s="31"/>
      <c r="BM294" s="31"/>
      <c r="BN294" s="31"/>
      <c r="BO294" s="31"/>
      <c r="BP294" s="31"/>
      <c r="BQ294" s="31"/>
      <c r="BR294" s="31"/>
      <c r="BS294" s="31"/>
      <c r="BT294" s="31"/>
      <c r="BU294" s="31"/>
      <c r="BV294" s="31"/>
      <c r="BW294" s="31"/>
      <c r="BX294" s="31"/>
      <c r="BY294" s="31"/>
      <c r="BZ294" s="31"/>
      <c r="CA294" s="31"/>
      <c r="CB294" s="31"/>
      <c r="CC294" s="31"/>
      <c r="CD294" s="31"/>
      <c r="CE294" s="31"/>
      <c r="CF294" s="31"/>
      <c r="CG294" s="31"/>
      <c r="CH294" s="31"/>
      <c r="CI294" s="31"/>
      <c r="CJ294" s="31"/>
      <c r="CK294" s="31"/>
      <c r="CL294" s="31"/>
      <c r="CM294" s="31"/>
      <c r="CN294" s="31"/>
    </row>
    <row r="295" spans="1:92" s="30" customFormat="1" ht="51">
      <c r="A295" s="8">
        <v>1</v>
      </c>
      <c r="B295" s="29" t="s">
        <v>285</v>
      </c>
      <c r="C295" s="9" t="s">
        <v>19</v>
      </c>
      <c r="D295" s="10" t="s">
        <v>461</v>
      </c>
      <c r="E295" s="9" t="s">
        <v>162</v>
      </c>
      <c r="F295" s="11">
        <v>2</v>
      </c>
      <c r="G295" s="12"/>
      <c r="H295" s="12"/>
      <c r="I295" s="13"/>
      <c r="J295" s="12"/>
      <c r="K295" s="14"/>
      <c r="L295" s="14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  <c r="AQ295" s="31"/>
      <c r="AR295" s="31"/>
      <c r="AS295" s="31"/>
      <c r="AT295" s="31"/>
      <c r="AU295" s="31"/>
      <c r="AV295" s="31"/>
      <c r="AW295" s="31"/>
      <c r="AX295" s="31"/>
      <c r="AY295" s="31"/>
      <c r="AZ295" s="31"/>
      <c r="BA295" s="31"/>
      <c r="BB295" s="31"/>
      <c r="BC295" s="31"/>
      <c r="BD295" s="31"/>
      <c r="BE295" s="31"/>
      <c r="BF295" s="31"/>
      <c r="BG295" s="31"/>
      <c r="BH295" s="31"/>
      <c r="BI295" s="31"/>
      <c r="BJ295" s="31"/>
      <c r="BK295" s="31"/>
      <c r="BL295" s="31"/>
      <c r="BM295" s="31"/>
      <c r="BN295" s="31"/>
      <c r="BO295" s="31"/>
      <c r="BP295" s="31"/>
      <c r="BQ295" s="31"/>
      <c r="BR295" s="31"/>
      <c r="BS295" s="31"/>
      <c r="BT295" s="31"/>
      <c r="BU295" s="31"/>
      <c r="BV295" s="31"/>
      <c r="BW295" s="31"/>
      <c r="BX295" s="31"/>
      <c r="BY295" s="31"/>
      <c r="BZ295" s="31"/>
      <c r="CA295" s="31"/>
      <c r="CB295" s="31"/>
      <c r="CC295" s="31"/>
      <c r="CD295" s="31"/>
      <c r="CE295" s="31"/>
      <c r="CF295" s="31"/>
      <c r="CG295" s="31"/>
      <c r="CH295" s="31"/>
      <c r="CI295" s="31"/>
      <c r="CJ295" s="31"/>
      <c r="CK295" s="31"/>
      <c r="CL295" s="31"/>
      <c r="CM295" s="31"/>
      <c r="CN295" s="31"/>
    </row>
    <row r="296" spans="1:92" s="30" customFormat="1" ht="25.5">
      <c r="A296" s="8">
        <v>2</v>
      </c>
      <c r="B296" s="29" t="s">
        <v>169</v>
      </c>
      <c r="C296" s="9" t="s">
        <v>19</v>
      </c>
      <c r="D296" s="10" t="s">
        <v>170</v>
      </c>
      <c r="E296" s="9" t="s">
        <v>162</v>
      </c>
      <c r="F296" s="11">
        <v>7</v>
      </c>
      <c r="G296" s="12"/>
      <c r="H296" s="12"/>
      <c r="I296" s="13"/>
      <c r="J296" s="12"/>
      <c r="K296" s="14"/>
      <c r="L296" s="14"/>
      <c r="AG296" s="31"/>
      <c r="AH296" s="31"/>
      <c r="AI296" s="31"/>
      <c r="AJ296" s="31"/>
      <c r="AK296" s="31"/>
      <c r="AL296" s="31"/>
      <c r="AM296" s="31"/>
      <c r="AN296" s="31"/>
      <c r="AO296" s="31"/>
      <c r="AP296" s="31"/>
      <c r="AQ296" s="31"/>
      <c r="AR296" s="31"/>
      <c r="AS296" s="31"/>
      <c r="AT296" s="31"/>
      <c r="AU296" s="31"/>
      <c r="AV296" s="31"/>
      <c r="AW296" s="31"/>
      <c r="AX296" s="31"/>
      <c r="AY296" s="31"/>
      <c r="AZ296" s="31"/>
      <c r="BA296" s="31"/>
      <c r="BB296" s="31"/>
      <c r="BC296" s="31"/>
      <c r="BD296" s="31"/>
      <c r="BE296" s="31"/>
      <c r="BF296" s="31"/>
      <c r="BG296" s="31"/>
      <c r="BH296" s="31"/>
      <c r="BI296" s="31"/>
      <c r="BJ296" s="31"/>
      <c r="BK296" s="31"/>
      <c r="BL296" s="31"/>
      <c r="BM296" s="31"/>
      <c r="BN296" s="31"/>
      <c r="BO296" s="31"/>
      <c r="BP296" s="31"/>
      <c r="BQ296" s="31"/>
      <c r="BR296" s="31"/>
      <c r="BS296" s="31"/>
      <c r="BT296" s="31"/>
      <c r="BU296" s="31"/>
      <c r="BV296" s="31"/>
      <c r="BW296" s="31"/>
      <c r="BX296" s="31"/>
      <c r="BY296" s="31"/>
      <c r="BZ296" s="31"/>
      <c r="CA296" s="31"/>
      <c r="CB296" s="31"/>
      <c r="CC296" s="31"/>
      <c r="CD296" s="31"/>
      <c r="CE296" s="31"/>
      <c r="CF296" s="31"/>
      <c r="CG296" s="31"/>
      <c r="CH296" s="31"/>
      <c r="CI296" s="31"/>
      <c r="CJ296" s="31"/>
      <c r="CK296" s="31"/>
      <c r="CL296" s="31"/>
      <c r="CM296" s="31"/>
      <c r="CN296" s="31"/>
    </row>
    <row r="297" spans="1:92" s="30" customFormat="1" ht="38.25">
      <c r="A297" s="8">
        <v>3</v>
      </c>
      <c r="B297" s="29" t="s">
        <v>169</v>
      </c>
      <c r="C297" s="9" t="s">
        <v>19</v>
      </c>
      <c r="D297" s="10" t="s">
        <v>422</v>
      </c>
      <c r="E297" s="9" t="s">
        <v>119</v>
      </c>
      <c r="F297" s="11">
        <v>2</v>
      </c>
      <c r="G297" s="12"/>
      <c r="H297" s="12"/>
      <c r="I297" s="13"/>
      <c r="J297" s="12"/>
      <c r="K297" s="14"/>
      <c r="L297" s="14"/>
      <c r="AG297" s="31"/>
      <c r="AH297" s="31"/>
      <c r="AI297" s="31"/>
      <c r="AJ297" s="31"/>
      <c r="AK297" s="31"/>
      <c r="AL297" s="31"/>
      <c r="AM297" s="31"/>
      <c r="AN297" s="31"/>
      <c r="AO297" s="31"/>
      <c r="AP297" s="31"/>
      <c r="AQ297" s="31"/>
      <c r="AR297" s="31"/>
      <c r="AS297" s="31"/>
      <c r="AT297" s="31"/>
      <c r="AU297" s="31"/>
      <c r="AV297" s="31"/>
      <c r="AW297" s="31"/>
      <c r="AX297" s="31"/>
      <c r="AY297" s="31"/>
      <c r="AZ297" s="31"/>
      <c r="BA297" s="31"/>
      <c r="BB297" s="31"/>
      <c r="BC297" s="31"/>
      <c r="BD297" s="31"/>
      <c r="BE297" s="31"/>
      <c r="BF297" s="31"/>
      <c r="BG297" s="31"/>
      <c r="BH297" s="31"/>
      <c r="BI297" s="31"/>
      <c r="BJ297" s="31"/>
      <c r="BK297" s="31"/>
      <c r="BL297" s="31"/>
      <c r="BM297" s="31"/>
      <c r="BN297" s="31"/>
      <c r="BO297" s="31"/>
      <c r="BP297" s="31"/>
      <c r="BQ297" s="31"/>
      <c r="BR297" s="31"/>
      <c r="BS297" s="31"/>
      <c r="BT297" s="31"/>
      <c r="BU297" s="31"/>
      <c r="BV297" s="31"/>
      <c r="BW297" s="31"/>
      <c r="BX297" s="31"/>
      <c r="BY297" s="31"/>
      <c r="BZ297" s="31"/>
      <c r="CA297" s="31"/>
      <c r="CB297" s="31"/>
      <c r="CC297" s="31"/>
      <c r="CD297" s="31"/>
      <c r="CE297" s="31"/>
      <c r="CF297" s="31"/>
      <c r="CG297" s="31"/>
      <c r="CH297" s="31"/>
      <c r="CI297" s="31"/>
      <c r="CJ297" s="31"/>
      <c r="CK297" s="31"/>
      <c r="CL297" s="31"/>
      <c r="CM297" s="31"/>
      <c r="CN297" s="31"/>
    </row>
    <row r="298" spans="1:92" s="30" customFormat="1" ht="25.5">
      <c r="A298" s="8">
        <v>4</v>
      </c>
      <c r="B298" s="29" t="s">
        <v>167</v>
      </c>
      <c r="C298" s="9" t="s">
        <v>19</v>
      </c>
      <c r="D298" s="10" t="s">
        <v>168</v>
      </c>
      <c r="E298" s="9" t="s">
        <v>162</v>
      </c>
      <c r="F298" s="11">
        <v>7</v>
      </c>
      <c r="G298" s="12"/>
      <c r="H298" s="12"/>
      <c r="I298" s="13"/>
      <c r="J298" s="12"/>
      <c r="K298" s="14"/>
      <c r="L298" s="14"/>
      <c r="AG298" s="31"/>
      <c r="AH298" s="31"/>
      <c r="AI298" s="31"/>
      <c r="AJ298" s="31"/>
      <c r="AK298" s="31"/>
      <c r="AL298" s="31"/>
      <c r="AM298" s="31"/>
      <c r="AN298" s="31"/>
      <c r="AO298" s="31"/>
      <c r="AP298" s="31"/>
      <c r="AQ298" s="31"/>
      <c r="AR298" s="31"/>
      <c r="AS298" s="31"/>
      <c r="AT298" s="31"/>
      <c r="AU298" s="31"/>
      <c r="AV298" s="31"/>
      <c r="AW298" s="31"/>
      <c r="AX298" s="31"/>
      <c r="AY298" s="31"/>
      <c r="AZ298" s="31"/>
      <c r="BA298" s="31"/>
      <c r="BB298" s="31"/>
      <c r="BC298" s="31"/>
      <c r="BD298" s="31"/>
      <c r="BE298" s="31"/>
      <c r="BF298" s="31"/>
      <c r="BG298" s="31"/>
      <c r="BH298" s="31"/>
      <c r="BI298" s="31"/>
      <c r="BJ298" s="31"/>
      <c r="BK298" s="31"/>
      <c r="BL298" s="31"/>
      <c r="BM298" s="31"/>
      <c r="BN298" s="31"/>
      <c r="BO298" s="31"/>
      <c r="BP298" s="31"/>
      <c r="BQ298" s="31"/>
      <c r="BR298" s="31"/>
      <c r="BS298" s="31"/>
      <c r="BT298" s="31"/>
      <c r="BU298" s="31"/>
      <c r="BV298" s="31"/>
      <c r="BW298" s="31"/>
      <c r="BX298" s="31"/>
      <c r="BY298" s="31"/>
      <c r="BZ298" s="31"/>
      <c r="CA298" s="31"/>
      <c r="CB298" s="31"/>
      <c r="CC298" s="31"/>
      <c r="CD298" s="31"/>
      <c r="CE298" s="31"/>
      <c r="CF298" s="31"/>
      <c r="CG298" s="31"/>
      <c r="CH298" s="31"/>
      <c r="CI298" s="31"/>
      <c r="CJ298" s="31"/>
      <c r="CK298" s="31"/>
      <c r="CL298" s="31"/>
      <c r="CM298" s="31"/>
      <c r="CN298" s="31"/>
    </row>
    <row r="299" spans="1:92" ht="38.25">
      <c r="A299" s="8">
        <v>5</v>
      </c>
      <c r="B299" s="29" t="s">
        <v>167</v>
      </c>
      <c r="C299" s="9" t="s">
        <v>19</v>
      </c>
      <c r="D299" s="10" t="s">
        <v>423</v>
      </c>
      <c r="E299" s="9" t="s">
        <v>119</v>
      </c>
      <c r="F299" s="11">
        <v>2</v>
      </c>
      <c r="G299" s="12"/>
      <c r="H299" s="12"/>
      <c r="I299" s="13"/>
      <c r="J299" s="12"/>
      <c r="K299" s="14"/>
      <c r="L299" s="14"/>
    </row>
    <row r="300" spans="1:92">
      <c r="A300" s="8">
        <v>6</v>
      </c>
      <c r="B300" s="29" t="s">
        <v>171</v>
      </c>
      <c r="C300" s="9" t="s">
        <v>19</v>
      </c>
      <c r="D300" s="10" t="s">
        <v>172</v>
      </c>
      <c r="E300" s="9" t="s">
        <v>162</v>
      </c>
      <c r="F300" s="11">
        <v>7</v>
      </c>
      <c r="G300" s="12"/>
      <c r="H300" s="12"/>
      <c r="I300" s="13"/>
      <c r="J300" s="12"/>
      <c r="K300" s="14"/>
      <c r="L300" s="14"/>
    </row>
    <row r="301" spans="1:92">
      <c r="A301" s="15"/>
      <c r="B301" s="16"/>
      <c r="C301" s="16"/>
      <c r="D301" s="17"/>
      <c r="E301" s="16"/>
      <c r="F301" s="28" t="s">
        <v>11</v>
      </c>
      <c r="G301" s="25" t="s">
        <v>12</v>
      </c>
      <c r="H301" s="26"/>
      <c r="I301" s="27" t="s">
        <v>13</v>
      </c>
      <c r="J301" s="26"/>
      <c r="K301" s="6"/>
      <c r="L301" s="6"/>
    </row>
    <row r="302" spans="1:92">
      <c r="A302" s="2"/>
      <c r="B302" s="7"/>
      <c r="C302" s="2"/>
      <c r="D302" s="36"/>
      <c r="E302" s="2"/>
      <c r="F302" s="2"/>
      <c r="G302" s="2"/>
      <c r="H302" s="3"/>
      <c r="I302" s="4"/>
      <c r="J302" s="4"/>
      <c r="K302" s="5"/>
      <c r="L302" s="5"/>
    </row>
    <row r="303" spans="1:92" s="30" customFormat="1">
      <c r="A303" s="2"/>
      <c r="B303" s="7"/>
      <c r="C303" s="2"/>
      <c r="D303" s="36"/>
      <c r="E303" s="2"/>
      <c r="F303" s="2"/>
      <c r="G303" s="2"/>
      <c r="H303" s="3"/>
      <c r="I303" s="4"/>
      <c r="J303" s="4"/>
      <c r="K303" s="5"/>
      <c r="L303" s="5"/>
      <c r="AG303" s="31"/>
      <c r="AH303" s="31"/>
      <c r="AI303" s="31"/>
      <c r="AJ303" s="31"/>
      <c r="AK303" s="31"/>
      <c r="AL303" s="31"/>
      <c r="AM303" s="31"/>
      <c r="AN303" s="31"/>
      <c r="AO303" s="31"/>
      <c r="AP303" s="31"/>
      <c r="AQ303" s="31"/>
      <c r="AR303" s="31"/>
      <c r="AS303" s="31"/>
      <c r="AT303" s="31"/>
      <c r="AU303" s="31"/>
      <c r="AV303" s="31"/>
      <c r="AW303" s="31"/>
      <c r="AX303" s="31"/>
      <c r="AY303" s="31"/>
      <c r="AZ303" s="31"/>
      <c r="BA303" s="31"/>
      <c r="BB303" s="31"/>
      <c r="BC303" s="31"/>
      <c r="BD303" s="31"/>
      <c r="BE303" s="31"/>
      <c r="BF303" s="31"/>
      <c r="BG303" s="31"/>
      <c r="BH303" s="31"/>
      <c r="BI303" s="31"/>
      <c r="BJ303" s="31"/>
      <c r="BK303" s="31"/>
      <c r="BL303" s="31"/>
      <c r="BM303" s="31"/>
      <c r="BN303" s="31"/>
      <c r="BO303" s="31"/>
      <c r="BP303" s="31"/>
      <c r="BQ303" s="31"/>
      <c r="BR303" s="31"/>
      <c r="BS303" s="31"/>
      <c r="BT303" s="31"/>
      <c r="BU303" s="31"/>
      <c r="BV303" s="31"/>
      <c r="BW303" s="31"/>
      <c r="BX303" s="31"/>
      <c r="BY303" s="31"/>
      <c r="BZ303" s="31"/>
      <c r="CA303" s="31"/>
      <c r="CB303" s="31"/>
      <c r="CC303" s="31"/>
      <c r="CD303" s="31"/>
      <c r="CE303" s="31"/>
      <c r="CF303" s="31"/>
      <c r="CG303" s="31"/>
      <c r="CH303" s="31"/>
      <c r="CI303" s="31"/>
      <c r="CJ303" s="31"/>
      <c r="CK303" s="31"/>
      <c r="CL303" s="31"/>
      <c r="CM303" s="31"/>
      <c r="CN303" s="31"/>
    </row>
    <row r="304" spans="1:92" s="30" customFormat="1">
      <c r="A304" s="18" t="str">
        <f>CONCATENATE("Moduł ", SUM(COUNTIF(A$1:A303,"Lp."),1), " nie gorszy niż w katalogu ", "Acros Organics")</f>
        <v>Moduł 11 nie gorszy niż w katalogu Acros Organics</v>
      </c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50"/>
      <c r="AG304" s="31"/>
      <c r="AH304" s="31"/>
      <c r="AI304" s="31"/>
      <c r="AJ304" s="31"/>
      <c r="AK304" s="31"/>
      <c r="AL304" s="31"/>
      <c r="AM304" s="31"/>
      <c r="AN304" s="31"/>
      <c r="AO304" s="31"/>
      <c r="AP304" s="31"/>
      <c r="AQ304" s="31"/>
      <c r="AR304" s="31"/>
      <c r="AS304" s="31"/>
      <c r="AT304" s="31"/>
      <c r="AU304" s="31"/>
      <c r="AV304" s="31"/>
      <c r="AW304" s="31"/>
      <c r="AX304" s="31"/>
      <c r="AY304" s="31"/>
      <c r="AZ304" s="31"/>
      <c r="BA304" s="31"/>
      <c r="BB304" s="31"/>
      <c r="BC304" s="31"/>
      <c r="BD304" s="31"/>
      <c r="BE304" s="31"/>
      <c r="BF304" s="31"/>
      <c r="BG304" s="31"/>
      <c r="BH304" s="31"/>
      <c r="BI304" s="31"/>
      <c r="BJ304" s="31"/>
      <c r="BK304" s="31"/>
      <c r="BL304" s="31"/>
      <c r="BM304" s="31"/>
      <c r="BN304" s="31"/>
      <c r="BO304" s="31"/>
      <c r="BP304" s="31"/>
      <c r="BQ304" s="31"/>
      <c r="BR304" s="31"/>
      <c r="BS304" s="31"/>
      <c r="BT304" s="31"/>
      <c r="BU304" s="31"/>
      <c r="BV304" s="31"/>
      <c r="BW304" s="31"/>
      <c r="BX304" s="31"/>
      <c r="BY304" s="31"/>
      <c r="BZ304" s="31"/>
      <c r="CA304" s="31"/>
      <c r="CB304" s="31"/>
      <c r="CC304" s="31"/>
      <c r="CD304" s="31"/>
      <c r="CE304" s="31"/>
      <c r="CF304" s="31"/>
      <c r="CG304" s="31"/>
      <c r="CH304" s="31"/>
      <c r="CI304" s="31"/>
      <c r="CJ304" s="31"/>
      <c r="CK304" s="31"/>
      <c r="CL304" s="31"/>
      <c r="CM304" s="31"/>
      <c r="CN304" s="31"/>
    </row>
    <row r="305" spans="1:92" s="30" customFormat="1" ht="51" customHeight="1">
      <c r="A305" s="20" t="s">
        <v>0</v>
      </c>
      <c r="B305" s="21" t="s">
        <v>1</v>
      </c>
      <c r="C305" s="22" t="s">
        <v>2</v>
      </c>
      <c r="D305" s="22" t="s">
        <v>3</v>
      </c>
      <c r="E305" s="20" t="s">
        <v>4</v>
      </c>
      <c r="F305" s="22" t="s">
        <v>5</v>
      </c>
      <c r="G305" s="22" t="s">
        <v>6</v>
      </c>
      <c r="H305" s="22" t="s">
        <v>7</v>
      </c>
      <c r="I305" s="22" t="s">
        <v>8</v>
      </c>
      <c r="J305" s="22" t="s">
        <v>9</v>
      </c>
      <c r="K305" s="23" t="s">
        <v>10</v>
      </c>
      <c r="L305" s="23" t="s">
        <v>16</v>
      </c>
      <c r="AG305" s="31"/>
      <c r="AH305" s="31"/>
      <c r="AI305" s="31"/>
      <c r="AJ305" s="31"/>
      <c r="AK305" s="31"/>
      <c r="AL305" s="31"/>
      <c r="AM305" s="31"/>
      <c r="AN305" s="31"/>
      <c r="AO305" s="31"/>
      <c r="AP305" s="31"/>
      <c r="AQ305" s="31"/>
      <c r="AR305" s="31"/>
      <c r="AS305" s="31"/>
      <c r="AT305" s="31"/>
      <c r="AU305" s="31"/>
      <c r="AV305" s="31"/>
      <c r="AW305" s="31"/>
      <c r="AX305" s="31"/>
      <c r="AY305" s="31"/>
      <c r="AZ305" s="31"/>
      <c r="BA305" s="31"/>
      <c r="BB305" s="31"/>
      <c r="BC305" s="31"/>
      <c r="BD305" s="31"/>
      <c r="BE305" s="31"/>
      <c r="BF305" s="31"/>
      <c r="BG305" s="31"/>
      <c r="BH305" s="31"/>
      <c r="BI305" s="31"/>
      <c r="BJ305" s="31"/>
      <c r="BK305" s="31"/>
      <c r="BL305" s="31"/>
      <c r="BM305" s="31"/>
      <c r="BN305" s="31"/>
      <c r="BO305" s="31"/>
      <c r="BP305" s="31"/>
      <c r="BQ305" s="31"/>
      <c r="BR305" s="31"/>
      <c r="BS305" s="31"/>
      <c r="BT305" s="31"/>
      <c r="BU305" s="31"/>
      <c r="BV305" s="31"/>
      <c r="BW305" s="31"/>
      <c r="BX305" s="31"/>
      <c r="BY305" s="31"/>
      <c r="BZ305" s="31"/>
      <c r="CA305" s="31"/>
      <c r="CB305" s="31"/>
      <c r="CC305" s="31"/>
      <c r="CD305" s="31"/>
      <c r="CE305" s="31"/>
      <c r="CF305" s="31"/>
      <c r="CG305" s="31"/>
      <c r="CH305" s="31"/>
      <c r="CI305" s="31"/>
      <c r="CJ305" s="31"/>
      <c r="CK305" s="31"/>
      <c r="CL305" s="31"/>
      <c r="CM305" s="31"/>
      <c r="CN305" s="31"/>
    </row>
    <row r="306" spans="1:92" s="30" customFormat="1">
      <c r="A306" s="23">
        <v>1</v>
      </c>
      <c r="B306" s="23">
        <v>2</v>
      </c>
      <c r="C306" s="24">
        <v>3</v>
      </c>
      <c r="D306" s="23">
        <v>4</v>
      </c>
      <c r="E306" s="23">
        <v>5</v>
      </c>
      <c r="F306" s="23">
        <v>6</v>
      </c>
      <c r="G306" s="23">
        <v>7</v>
      </c>
      <c r="H306" s="23">
        <v>8</v>
      </c>
      <c r="I306" s="23">
        <v>9</v>
      </c>
      <c r="J306" s="24">
        <v>10</v>
      </c>
      <c r="K306" s="24">
        <v>11</v>
      </c>
      <c r="L306" s="24">
        <v>12</v>
      </c>
      <c r="AG306" s="31"/>
      <c r="AH306" s="31"/>
      <c r="AI306" s="31"/>
      <c r="AJ306" s="31"/>
      <c r="AK306" s="31"/>
      <c r="AL306" s="31"/>
      <c r="AM306" s="31"/>
      <c r="AN306" s="31"/>
      <c r="AO306" s="31"/>
      <c r="AP306" s="31"/>
      <c r="AQ306" s="31"/>
      <c r="AR306" s="31"/>
      <c r="AS306" s="31"/>
      <c r="AT306" s="31"/>
      <c r="AU306" s="31"/>
      <c r="AV306" s="31"/>
      <c r="AW306" s="31"/>
      <c r="AX306" s="31"/>
      <c r="AY306" s="31"/>
      <c r="AZ306" s="31"/>
      <c r="BA306" s="31"/>
      <c r="BB306" s="31"/>
      <c r="BC306" s="31"/>
      <c r="BD306" s="31"/>
      <c r="BE306" s="31"/>
      <c r="BF306" s="31"/>
      <c r="BG306" s="31"/>
      <c r="BH306" s="31"/>
      <c r="BI306" s="31"/>
      <c r="BJ306" s="31"/>
      <c r="BK306" s="31"/>
      <c r="BL306" s="31"/>
      <c r="BM306" s="31"/>
      <c r="BN306" s="31"/>
      <c r="BO306" s="31"/>
      <c r="BP306" s="31"/>
      <c r="BQ306" s="31"/>
      <c r="BR306" s="31"/>
      <c r="BS306" s="31"/>
      <c r="BT306" s="31"/>
      <c r="BU306" s="31"/>
      <c r="BV306" s="31"/>
      <c r="BW306" s="31"/>
      <c r="BX306" s="31"/>
      <c r="BY306" s="31"/>
      <c r="BZ306" s="31"/>
      <c r="CA306" s="31"/>
      <c r="CB306" s="31"/>
      <c r="CC306" s="31"/>
      <c r="CD306" s="31"/>
      <c r="CE306" s="31"/>
      <c r="CF306" s="31"/>
      <c r="CG306" s="31"/>
      <c r="CH306" s="31"/>
      <c r="CI306" s="31"/>
      <c r="CJ306" s="31"/>
      <c r="CK306" s="31"/>
      <c r="CL306" s="31"/>
      <c r="CM306" s="31"/>
      <c r="CN306" s="31"/>
    </row>
    <row r="307" spans="1:92" s="30" customFormat="1" ht="15" customHeight="1">
      <c r="A307" s="8">
        <v>1</v>
      </c>
      <c r="B307" s="29">
        <v>164561000</v>
      </c>
      <c r="C307" s="9" t="s">
        <v>19</v>
      </c>
      <c r="D307" s="10" t="s">
        <v>284</v>
      </c>
      <c r="E307" s="9" t="s">
        <v>36</v>
      </c>
      <c r="F307" s="11">
        <v>1</v>
      </c>
      <c r="G307" s="12"/>
      <c r="H307" s="12"/>
      <c r="I307" s="13"/>
      <c r="J307" s="12"/>
      <c r="K307" s="14"/>
      <c r="L307" s="14"/>
      <c r="AG307" s="31"/>
      <c r="AH307" s="31"/>
      <c r="AI307" s="31"/>
      <c r="AJ307" s="31"/>
      <c r="AK307" s="31"/>
      <c r="AL307" s="31"/>
      <c r="AM307" s="31"/>
      <c r="AN307" s="31"/>
      <c r="AO307" s="31"/>
      <c r="AP307" s="31"/>
      <c r="AQ307" s="31"/>
      <c r="AR307" s="31"/>
      <c r="AS307" s="31"/>
      <c r="AT307" s="31"/>
      <c r="AU307" s="31"/>
      <c r="AV307" s="31"/>
      <c r="AW307" s="31"/>
      <c r="AX307" s="31"/>
      <c r="AY307" s="31"/>
      <c r="AZ307" s="31"/>
      <c r="BA307" s="31"/>
      <c r="BB307" s="31"/>
      <c r="BC307" s="31"/>
      <c r="BD307" s="31"/>
      <c r="BE307" s="31"/>
      <c r="BF307" s="31"/>
      <c r="BG307" s="31"/>
      <c r="BH307" s="31"/>
      <c r="BI307" s="31"/>
      <c r="BJ307" s="31"/>
      <c r="BK307" s="31"/>
      <c r="BL307" s="31"/>
      <c r="BM307" s="31"/>
      <c r="BN307" s="31"/>
      <c r="BO307" s="31"/>
      <c r="BP307" s="31"/>
      <c r="BQ307" s="31"/>
      <c r="BR307" s="31"/>
      <c r="BS307" s="31"/>
      <c r="BT307" s="31"/>
      <c r="BU307" s="31"/>
      <c r="BV307" s="31"/>
      <c r="BW307" s="31"/>
      <c r="BX307" s="31"/>
      <c r="BY307" s="31"/>
      <c r="BZ307" s="31"/>
      <c r="CA307" s="31"/>
      <c r="CB307" s="31"/>
      <c r="CC307" s="31"/>
      <c r="CD307" s="31"/>
      <c r="CE307" s="31"/>
      <c r="CF307" s="31"/>
      <c r="CG307" s="31"/>
      <c r="CH307" s="31"/>
      <c r="CI307" s="31"/>
      <c r="CJ307" s="31"/>
      <c r="CK307" s="31"/>
      <c r="CL307" s="31"/>
      <c r="CM307" s="31"/>
      <c r="CN307" s="31"/>
    </row>
    <row r="308" spans="1:92">
      <c r="A308" s="15"/>
      <c r="B308" s="16"/>
      <c r="C308" s="16"/>
      <c r="D308" s="17"/>
      <c r="E308" s="16"/>
      <c r="F308" s="28" t="s">
        <v>11</v>
      </c>
      <c r="G308" s="25" t="s">
        <v>12</v>
      </c>
      <c r="H308" s="26"/>
      <c r="I308" s="27" t="s">
        <v>13</v>
      </c>
      <c r="J308" s="26"/>
      <c r="K308" s="6"/>
      <c r="L308" s="6"/>
    </row>
    <row r="309" spans="1:92">
      <c r="A309" s="2"/>
      <c r="B309" s="7"/>
      <c r="C309" s="2"/>
      <c r="D309" s="36"/>
      <c r="E309" s="2"/>
      <c r="F309" s="2"/>
      <c r="G309" s="2"/>
      <c r="H309" s="3"/>
      <c r="I309" s="4"/>
      <c r="J309" s="4"/>
      <c r="K309" s="5"/>
      <c r="L309" s="5"/>
    </row>
    <row r="310" spans="1:92" s="30" customFormat="1">
      <c r="A310" s="2"/>
      <c r="B310" s="7"/>
      <c r="C310" s="2"/>
      <c r="D310" s="36"/>
      <c r="E310" s="2"/>
      <c r="F310" s="2"/>
      <c r="G310" s="2"/>
      <c r="H310" s="3"/>
      <c r="I310" s="4"/>
      <c r="J310" s="4"/>
      <c r="K310" s="5"/>
      <c r="L310" s="5"/>
      <c r="AG310" s="31"/>
      <c r="AH310" s="31"/>
      <c r="AI310" s="31"/>
      <c r="AJ310" s="31"/>
      <c r="AK310" s="31"/>
      <c r="AL310" s="31"/>
      <c r="AM310" s="31"/>
      <c r="AN310" s="31"/>
      <c r="AO310" s="31"/>
      <c r="AP310" s="31"/>
      <c r="AQ310" s="31"/>
      <c r="AR310" s="31"/>
      <c r="AS310" s="31"/>
      <c r="AT310" s="31"/>
      <c r="AU310" s="31"/>
      <c r="AV310" s="31"/>
      <c r="AW310" s="31"/>
      <c r="AX310" s="31"/>
      <c r="AY310" s="31"/>
      <c r="AZ310" s="31"/>
      <c r="BA310" s="31"/>
      <c r="BB310" s="31"/>
      <c r="BC310" s="31"/>
      <c r="BD310" s="31"/>
      <c r="BE310" s="31"/>
      <c r="BF310" s="31"/>
      <c r="BG310" s="31"/>
      <c r="BH310" s="31"/>
      <c r="BI310" s="31"/>
      <c r="BJ310" s="31"/>
      <c r="BK310" s="31"/>
      <c r="BL310" s="31"/>
      <c r="BM310" s="31"/>
      <c r="BN310" s="31"/>
      <c r="BO310" s="31"/>
      <c r="BP310" s="31"/>
      <c r="BQ310" s="31"/>
      <c r="BR310" s="31"/>
      <c r="BS310" s="31"/>
      <c r="BT310" s="31"/>
      <c r="BU310" s="31"/>
      <c r="BV310" s="31"/>
      <c r="BW310" s="31"/>
      <c r="BX310" s="31"/>
      <c r="BY310" s="31"/>
      <c r="BZ310" s="31"/>
      <c r="CA310" s="31"/>
      <c r="CB310" s="31"/>
      <c r="CC310" s="31"/>
      <c r="CD310" s="31"/>
      <c r="CE310" s="31"/>
      <c r="CF310" s="31"/>
      <c r="CG310" s="31"/>
      <c r="CH310" s="31"/>
      <c r="CI310" s="31"/>
      <c r="CJ310" s="31"/>
      <c r="CK310" s="31"/>
      <c r="CL310" s="31"/>
      <c r="CM310" s="31"/>
      <c r="CN310" s="31"/>
    </row>
    <row r="311" spans="1:92" s="30" customFormat="1">
      <c r="A311" s="18" t="str">
        <f>CONCATENATE("Moduł ", SUM(COUNTIF(A$1:A310,"Lp."),1), " nie gorszy niż w katalogu ", "Nuscana")</f>
        <v>Moduł 12 nie gorszy niż w katalogu Nuscana</v>
      </c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50"/>
      <c r="AG311" s="31"/>
      <c r="AH311" s="31"/>
      <c r="AI311" s="31"/>
      <c r="AJ311" s="31"/>
      <c r="AK311" s="31"/>
      <c r="AL311" s="31"/>
      <c r="AM311" s="31"/>
      <c r="AN311" s="31"/>
      <c r="AO311" s="31"/>
      <c r="AP311" s="31"/>
      <c r="AQ311" s="31"/>
      <c r="AR311" s="31"/>
      <c r="AS311" s="31"/>
      <c r="AT311" s="31"/>
      <c r="AU311" s="31"/>
      <c r="AV311" s="31"/>
      <c r="AW311" s="31"/>
      <c r="AX311" s="31"/>
      <c r="AY311" s="31"/>
      <c r="AZ311" s="31"/>
      <c r="BA311" s="31"/>
      <c r="BB311" s="31"/>
      <c r="BC311" s="31"/>
      <c r="BD311" s="31"/>
      <c r="BE311" s="31"/>
      <c r="BF311" s="31"/>
      <c r="BG311" s="31"/>
      <c r="BH311" s="31"/>
      <c r="BI311" s="31"/>
      <c r="BJ311" s="31"/>
      <c r="BK311" s="31"/>
      <c r="BL311" s="31"/>
      <c r="BM311" s="31"/>
      <c r="BN311" s="31"/>
      <c r="BO311" s="31"/>
      <c r="BP311" s="31"/>
      <c r="BQ311" s="31"/>
      <c r="BR311" s="31"/>
      <c r="BS311" s="31"/>
      <c r="BT311" s="31"/>
      <c r="BU311" s="31"/>
      <c r="BV311" s="31"/>
      <c r="BW311" s="31"/>
      <c r="BX311" s="31"/>
      <c r="BY311" s="31"/>
      <c r="BZ311" s="31"/>
      <c r="CA311" s="31"/>
      <c r="CB311" s="31"/>
      <c r="CC311" s="31"/>
      <c r="CD311" s="31"/>
      <c r="CE311" s="31"/>
      <c r="CF311" s="31"/>
      <c r="CG311" s="31"/>
      <c r="CH311" s="31"/>
      <c r="CI311" s="31"/>
      <c r="CJ311" s="31"/>
      <c r="CK311" s="31"/>
      <c r="CL311" s="31"/>
      <c r="CM311" s="31"/>
      <c r="CN311" s="31"/>
    </row>
    <row r="312" spans="1:92" s="30" customFormat="1" ht="51" customHeight="1">
      <c r="A312" s="20" t="s">
        <v>0</v>
      </c>
      <c r="B312" s="21" t="s">
        <v>1</v>
      </c>
      <c r="C312" s="22" t="s">
        <v>2</v>
      </c>
      <c r="D312" s="22" t="s">
        <v>3</v>
      </c>
      <c r="E312" s="20" t="s">
        <v>4</v>
      </c>
      <c r="F312" s="22" t="s">
        <v>5</v>
      </c>
      <c r="G312" s="22" t="s">
        <v>6</v>
      </c>
      <c r="H312" s="22" t="s">
        <v>7</v>
      </c>
      <c r="I312" s="22" t="s">
        <v>8</v>
      </c>
      <c r="J312" s="22" t="s">
        <v>9</v>
      </c>
      <c r="K312" s="23" t="s">
        <v>10</v>
      </c>
      <c r="L312" s="23" t="s">
        <v>16</v>
      </c>
      <c r="AG312" s="31"/>
      <c r="AH312" s="31"/>
      <c r="AI312" s="31"/>
      <c r="AJ312" s="31"/>
      <c r="AK312" s="31"/>
      <c r="AL312" s="31"/>
      <c r="AM312" s="31"/>
      <c r="AN312" s="31"/>
      <c r="AO312" s="31"/>
      <c r="AP312" s="31"/>
      <c r="AQ312" s="31"/>
      <c r="AR312" s="31"/>
      <c r="AS312" s="31"/>
      <c r="AT312" s="31"/>
      <c r="AU312" s="31"/>
      <c r="AV312" s="31"/>
      <c r="AW312" s="31"/>
      <c r="AX312" s="31"/>
      <c r="AY312" s="31"/>
      <c r="AZ312" s="31"/>
      <c r="BA312" s="31"/>
      <c r="BB312" s="31"/>
      <c r="BC312" s="31"/>
      <c r="BD312" s="31"/>
      <c r="BE312" s="31"/>
      <c r="BF312" s="31"/>
      <c r="BG312" s="31"/>
      <c r="BH312" s="31"/>
      <c r="BI312" s="31"/>
      <c r="BJ312" s="31"/>
      <c r="BK312" s="31"/>
      <c r="BL312" s="31"/>
      <c r="BM312" s="31"/>
      <c r="BN312" s="31"/>
      <c r="BO312" s="31"/>
      <c r="BP312" s="31"/>
      <c r="BQ312" s="31"/>
      <c r="BR312" s="31"/>
      <c r="BS312" s="31"/>
      <c r="BT312" s="31"/>
      <c r="BU312" s="31"/>
      <c r="BV312" s="31"/>
      <c r="BW312" s="31"/>
      <c r="BX312" s="31"/>
      <c r="BY312" s="31"/>
      <c r="BZ312" s="31"/>
      <c r="CA312" s="31"/>
      <c r="CB312" s="31"/>
      <c r="CC312" s="31"/>
      <c r="CD312" s="31"/>
      <c r="CE312" s="31"/>
      <c r="CF312" s="31"/>
      <c r="CG312" s="31"/>
      <c r="CH312" s="31"/>
      <c r="CI312" s="31"/>
      <c r="CJ312" s="31"/>
      <c r="CK312" s="31"/>
      <c r="CL312" s="31"/>
      <c r="CM312" s="31"/>
      <c r="CN312" s="31"/>
    </row>
    <row r="313" spans="1:92" s="30" customFormat="1">
      <c r="A313" s="23">
        <v>1</v>
      </c>
      <c r="B313" s="23">
        <v>2</v>
      </c>
      <c r="C313" s="24">
        <v>3</v>
      </c>
      <c r="D313" s="23">
        <v>4</v>
      </c>
      <c r="E313" s="23">
        <v>5</v>
      </c>
      <c r="F313" s="23">
        <v>6</v>
      </c>
      <c r="G313" s="23">
        <v>7</v>
      </c>
      <c r="H313" s="23">
        <v>8</v>
      </c>
      <c r="I313" s="23">
        <v>9</v>
      </c>
      <c r="J313" s="24">
        <v>10</v>
      </c>
      <c r="K313" s="24">
        <v>11</v>
      </c>
      <c r="L313" s="24">
        <v>12</v>
      </c>
      <c r="AG313" s="31"/>
      <c r="AH313" s="31"/>
      <c r="AI313" s="31"/>
      <c r="AJ313" s="31"/>
      <c r="AK313" s="31"/>
      <c r="AL313" s="31"/>
      <c r="AM313" s="31"/>
      <c r="AN313" s="31"/>
      <c r="AO313" s="31"/>
      <c r="AP313" s="31"/>
      <c r="AQ313" s="31"/>
      <c r="AR313" s="31"/>
      <c r="AS313" s="31"/>
      <c r="AT313" s="31"/>
      <c r="AU313" s="31"/>
      <c r="AV313" s="31"/>
      <c r="AW313" s="31"/>
      <c r="AX313" s="31"/>
      <c r="AY313" s="31"/>
      <c r="AZ313" s="31"/>
      <c r="BA313" s="31"/>
      <c r="BB313" s="31"/>
      <c r="BC313" s="31"/>
      <c r="BD313" s="31"/>
      <c r="BE313" s="31"/>
      <c r="BF313" s="31"/>
      <c r="BG313" s="31"/>
      <c r="BH313" s="31"/>
      <c r="BI313" s="31"/>
      <c r="BJ313" s="31"/>
      <c r="BK313" s="31"/>
      <c r="BL313" s="31"/>
      <c r="BM313" s="31"/>
      <c r="BN313" s="31"/>
      <c r="BO313" s="31"/>
      <c r="BP313" s="31"/>
      <c r="BQ313" s="31"/>
      <c r="BR313" s="31"/>
      <c r="BS313" s="31"/>
      <c r="BT313" s="31"/>
      <c r="BU313" s="31"/>
      <c r="BV313" s="31"/>
      <c r="BW313" s="31"/>
      <c r="BX313" s="31"/>
      <c r="BY313" s="31"/>
      <c r="BZ313" s="31"/>
      <c r="CA313" s="31"/>
      <c r="CB313" s="31"/>
      <c r="CC313" s="31"/>
      <c r="CD313" s="31"/>
      <c r="CE313" s="31"/>
      <c r="CF313" s="31"/>
      <c r="CG313" s="31"/>
      <c r="CH313" s="31"/>
      <c r="CI313" s="31"/>
      <c r="CJ313" s="31"/>
      <c r="CK313" s="31"/>
      <c r="CL313" s="31"/>
      <c r="CM313" s="31"/>
      <c r="CN313" s="31"/>
    </row>
    <row r="314" spans="1:92" s="30" customFormat="1" ht="114.75">
      <c r="A314" s="8">
        <v>1</v>
      </c>
      <c r="B314" s="29">
        <v>510611</v>
      </c>
      <c r="C314" s="9" t="s">
        <v>19</v>
      </c>
      <c r="D314" s="10" t="s">
        <v>462</v>
      </c>
      <c r="E314" s="9" t="s">
        <v>286</v>
      </c>
      <c r="F314" s="11">
        <v>2</v>
      </c>
      <c r="G314" s="12"/>
      <c r="H314" s="12"/>
      <c r="I314" s="13"/>
      <c r="J314" s="12"/>
      <c r="K314" s="14"/>
      <c r="L314" s="14"/>
      <c r="AG314" s="31"/>
      <c r="AH314" s="31"/>
      <c r="AI314" s="31"/>
      <c r="AJ314" s="31"/>
      <c r="AK314" s="31"/>
      <c r="AL314" s="31"/>
      <c r="AM314" s="31"/>
      <c r="AN314" s="31"/>
      <c r="AO314" s="31"/>
      <c r="AP314" s="31"/>
      <c r="AQ314" s="31"/>
      <c r="AR314" s="31"/>
      <c r="AS314" s="31"/>
      <c r="AT314" s="31"/>
      <c r="AU314" s="31"/>
      <c r="AV314" s="31"/>
      <c r="AW314" s="31"/>
      <c r="AX314" s="31"/>
      <c r="AY314" s="31"/>
      <c r="AZ314" s="31"/>
      <c r="BA314" s="31"/>
      <c r="BB314" s="31"/>
      <c r="BC314" s="31"/>
      <c r="BD314" s="31"/>
      <c r="BE314" s="31"/>
      <c r="BF314" s="31"/>
      <c r="BG314" s="31"/>
      <c r="BH314" s="31"/>
      <c r="BI314" s="31"/>
      <c r="BJ314" s="31"/>
      <c r="BK314" s="31"/>
      <c r="BL314" s="31"/>
      <c r="BM314" s="31"/>
      <c r="BN314" s="31"/>
      <c r="BO314" s="31"/>
      <c r="BP314" s="31"/>
      <c r="BQ314" s="31"/>
      <c r="BR314" s="31"/>
      <c r="BS314" s="31"/>
      <c r="BT314" s="31"/>
      <c r="BU314" s="31"/>
      <c r="BV314" s="31"/>
      <c r="BW314" s="31"/>
      <c r="BX314" s="31"/>
      <c r="BY314" s="31"/>
      <c r="BZ314" s="31"/>
      <c r="CA314" s="31"/>
      <c r="CB314" s="31"/>
      <c r="CC314" s="31"/>
      <c r="CD314" s="31"/>
      <c r="CE314" s="31"/>
      <c r="CF314" s="31"/>
      <c r="CG314" s="31"/>
      <c r="CH314" s="31"/>
      <c r="CI314" s="31"/>
      <c r="CJ314" s="31"/>
      <c r="CK314" s="31"/>
      <c r="CL314" s="31"/>
      <c r="CM314" s="31"/>
      <c r="CN314" s="31"/>
    </row>
    <row r="315" spans="1:92" s="30" customFormat="1" ht="114.75">
      <c r="A315" s="8">
        <v>2</v>
      </c>
      <c r="B315" s="29">
        <v>510621</v>
      </c>
      <c r="C315" s="9" t="s">
        <v>19</v>
      </c>
      <c r="D315" s="10" t="s">
        <v>464</v>
      </c>
      <c r="E315" s="9" t="s">
        <v>286</v>
      </c>
      <c r="F315" s="11">
        <v>2</v>
      </c>
      <c r="G315" s="12"/>
      <c r="H315" s="12"/>
      <c r="I315" s="13"/>
      <c r="J315" s="12"/>
      <c r="K315" s="14"/>
      <c r="L315" s="14"/>
      <c r="AG315" s="31"/>
      <c r="AH315" s="31"/>
      <c r="AI315" s="31"/>
      <c r="AJ315" s="31"/>
      <c r="AK315" s="31"/>
      <c r="AL315" s="31"/>
      <c r="AM315" s="31"/>
      <c r="AN315" s="31"/>
      <c r="AO315" s="31"/>
      <c r="AP315" s="31"/>
      <c r="AQ315" s="31"/>
      <c r="AR315" s="31"/>
      <c r="AS315" s="31"/>
      <c r="AT315" s="31"/>
      <c r="AU315" s="31"/>
      <c r="AV315" s="31"/>
      <c r="AW315" s="31"/>
      <c r="AX315" s="31"/>
      <c r="AY315" s="31"/>
      <c r="AZ315" s="31"/>
      <c r="BA315" s="31"/>
      <c r="BB315" s="31"/>
      <c r="BC315" s="31"/>
      <c r="BD315" s="31"/>
      <c r="BE315" s="31"/>
      <c r="BF315" s="31"/>
      <c r="BG315" s="31"/>
      <c r="BH315" s="31"/>
      <c r="BI315" s="31"/>
      <c r="BJ315" s="31"/>
      <c r="BK315" s="31"/>
      <c r="BL315" s="31"/>
      <c r="BM315" s="31"/>
      <c r="BN315" s="31"/>
      <c r="BO315" s="31"/>
      <c r="BP315" s="31"/>
      <c r="BQ315" s="31"/>
      <c r="BR315" s="31"/>
      <c r="BS315" s="31"/>
      <c r="BT315" s="31"/>
      <c r="BU315" s="31"/>
      <c r="BV315" s="31"/>
      <c r="BW315" s="31"/>
      <c r="BX315" s="31"/>
      <c r="BY315" s="31"/>
      <c r="BZ315" s="31"/>
      <c r="CA315" s="31"/>
      <c r="CB315" s="31"/>
      <c r="CC315" s="31"/>
      <c r="CD315" s="31"/>
      <c r="CE315" s="31"/>
      <c r="CF315" s="31"/>
      <c r="CG315" s="31"/>
      <c r="CH315" s="31"/>
      <c r="CI315" s="31"/>
      <c r="CJ315" s="31"/>
      <c r="CK315" s="31"/>
      <c r="CL315" s="31"/>
      <c r="CM315" s="31"/>
      <c r="CN315" s="31"/>
    </row>
    <row r="316" spans="1:92" s="30" customFormat="1" ht="114.75">
      <c r="A316" s="8">
        <v>3</v>
      </c>
      <c r="B316" s="29">
        <v>510631</v>
      </c>
      <c r="C316" s="9" t="s">
        <v>19</v>
      </c>
      <c r="D316" s="10" t="s">
        <v>463</v>
      </c>
      <c r="E316" s="9" t="s">
        <v>286</v>
      </c>
      <c r="F316" s="11">
        <v>2</v>
      </c>
      <c r="G316" s="12"/>
      <c r="H316" s="12"/>
      <c r="I316" s="13"/>
      <c r="J316" s="12"/>
      <c r="K316" s="14"/>
      <c r="L316" s="14"/>
      <c r="AG316" s="31"/>
      <c r="AH316" s="31"/>
      <c r="AI316" s="31"/>
      <c r="AJ316" s="31"/>
      <c r="AK316" s="31"/>
      <c r="AL316" s="31"/>
      <c r="AM316" s="31"/>
      <c r="AN316" s="31"/>
      <c r="AO316" s="31"/>
      <c r="AP316" s="31"/>
      <c r="AQ316" s="31"/>
      <c r="AR316" s="31"/>
      <c r="AS316" s="31"/>
      <c r="AT316" s="31"/>
      <c r="AU316" s="31"/>
      <c r="AV316" s="31"/>
      <c r="AW316" s="31"/>
      <c r="AX316" s="31"/>
      <c r="AY316" s="31"/>
      <c r="AZ316" s="31"/>
      <c r="BA316" s="31"/>
      <c r="BB316" s="31"/>
      <c r="BC316" s="31"/>
      <c r="BD316" s="31"/>
      <c r="BE316" s="31"/>
      <c r="BF316" s="31"/>
      <c r="BG316" s="31"/>
      <c r="BH316" s="31"/>
      <c r="BI316" s="31"/>
      <c r="BJ316" s="31"/>
      <c r="BK316" s="31"/>
      <c r="BL316" s="31"/>
      <c r="BM316" s="31"/>
      <c r="BN316" s="31"/>
      <c r="BO316" s="31"/>
      <c r="BP316" s="31"/>
      <c r="BQ316" s="31"/>
      <c r="BR316" s="31"/>
      <c r="BS316" s="31"/>
      <c r="BT316" s="31"/>
      <c r="BU316" s="31"/>
      <c r="BV316" s="31"/>
      <c r="BW316" s="31"/>
      <c r="BX316" s="31"/>
      <c r="BY316" s="31"/>
      <c r="BZ316" s="31"/>
      <c r="CA316" s="31"/>
      <c r="CB316" s="31"/>
      <c r="CC316" s="31"/>
      <c r="CD316" s="31"/>
      <c r="CE316" s="31"/>
      <c r="CF316" s="31"/>
      <c r="CG316" s="31"/>
      <c r="CH316" s="31"/>
      <c r="CI316" s="31"/>
      <c r="CJ316" s="31"/>
      <c r="CK316" s="31"/>
      <c r="CL316" s="31"/>
      <c r="CM316" s="31"/>
      <c r="CN316" s="31"/>
    </row>
    <row r="317" spans="1:92" s="30" customFormat="1" ht="51">
      <c r="A317" s="8">
        <v>4</v>
      </c>
      <c r="B317" s="29" t="s">
        <v>289</v>
      </c>
      <c r="C317" s="9" t="s">
        <v>19</v>
      </c>
      <c r="D317" s="10" t="s">
        <v>290</v>
      </c>
      <c r="E317" s="9" t="s">
        <v>286</v>
      </c>
      <c r="F317" s="11">
        <v>2</v>
      </c>
      <c r="G317" s="12"/>
      <c r="H317" s="12"/>
      <c r="I317" s="13"/>
      <c r="J317" s="12"/>
      <c r="K317" s="14"/>
      <c r="L317" s="14"/>
      <c r="AG317" s="31"/>
      <c r="AH317" s="31"/>
      <c r="AI317" s="31"/>
      <c r="AJ317" s="31"/>
      <c r="AK317" s="31"/>
      <c r="AL317" s="31"/>
      <c r="AM317" s="31"/>
      <c r="AN317" s="31"/>
      <c r="AO317" s="31"/>
      <c r="AP317" s="31"/>
      <c r="AQ317" s="31"/>
      <c r="AR317" s="31"/>
      <c r="AS317" s="31"/>
      <c r="AT317" s="31"/>
      <c r="AU317" s="31"/>
      <c r="AV317" s="31"/>
      <c r="AW317" s="31"/>
      <c r="AX317" s="31"/>
      <c r="AY317" s="31"/>
      <c r="AZ317" s="31"/>
      <c r="BA317" s="31"/>
      <c r="BB317" s="31"/>
      <c r="BC317" s="31"/>
      <c r="BD317" s="31"/>
      <c r="BE317" s="31"/>
      <c r="BF317" s="31"/>
      <c r="BG317" s="31"/>
      <c r="BH317" s="31"/>
      <c r="BI317" s="31"/>
      <c r="BJ317" s="31"/>
      <c r="BK317" s="31"/>
      <c r="BL317" s="31"/>
      <c r="BM317" s="31"/>
      <c r="BN317" s="31"/>
      <c r="BO317" s="31"/>
      <c r="BP317" s="31"/>
      <c r="BQ317" s="31"/>
      <c r="BR317" s="31"/>
      <c r="BS317" s="31"/>
      <c r="BT317" s="31"/>
      <c r="BU317" s="31"/>
      <c r="BV317" s="31"/>
      <c r="BW317" s="31"/>
      <c r="BX317" s="31"/>
      <c r="BY317" s="31"/>
      <c r="BZ317" s="31"/>
      <c r="CA317" s="31"/>
      <c r="CB317" s="31"/>
      <c r="CC317" s="31"/>
      <c r="CD317" s="31"/>
      <c r="CE317" s="31"/>
      <c r="CF317" s="31"/>
      <c r="CG317" s="31"/>
      <c r="CH317" s="31"/>
      <c r="CI317" s="31"/>
      <c r="CJ317" s="31"/>
      <c r="CK317" s="31"/>
      <c r="CL317" s="31"/>
      <c r="CM317" s="31"/>
      <c r="CN317" s="31"/>
    </row>
    <row r="318" spans="1:92" ht="51">
      <c r="A318" s="8">
        <v>5</v>
      </c>
      <c r="B318" s="29" t="s">
        <v>291</v>
      </c>
      <c r="C318" s="9" t="s">
        <v>19</v>
      </c>
      <c r="D318" s="10" t="s">
        <v>292</v>
      </c>
      <c r="E318" s="9" t="s">
        <v>286</v>
      </c>
      <c r="F318" s="11">
        <v>2</v>
      </c>
      <c r="G318" s="12"/>
      <c r="H318" s="12"/>
      <c r="I318" s="13"/>
      <c r="J318" s="12"/>
      <c r="K318" s="14"/>
      <c r="L318" s="14"/>
    </row>
    <row r="319" spans="1:92" ht="76.5">
      <c r="A319" s="8">
        <v>6</v>
      </c>
      <c r="B319" s="29" t="s">
        <v>287</v>
      </c>
      <c r="C319" s="9" t="s">
        <v>19</v>
      </c>
      <c r="D319" s="10" t="s">
        <v>288</v>
      </c>
      <c r="E319" s="9" t="s">
        <v>286</v>
      </c>
      <c r="F319" s="11">
        <v>1</v>
      </c>
      <c r="G319" s="12"/>
      <c r="H319" s="12"/>
      <c r="I319" s="13"/>
      <c r="J319" s="12"/>
      <c r="K319" s="14"/>
      <c r="L319" s="14"/>
    </row>
    <row r="320" spans="1:92" s="30" customFormat="1">
      <c r="A320" s="15"/>
      <c r="B320" s="16"/>
      <c r="C320" s="16"/>
      <c r="D320" s="17"/>
      <c r="E320" s="16"/>
      <c r="F320" s="28" t="s">
        <v>11</v>
      </c>
      <c r="G320" s="25" t="s">
        <v>12</v>
      </c>
      <c r="H320" s="26"/>
      <c r="I320" s="27" t="s">
        <v>13</v>
      </c>
      <c r="J320" s="26"/>
      <c r="K320" s="6"/>
      <c r="L320" s="6"/>
      <c r="AG320" s="31"/>
      <c r="AH320" s="31"/>
      <c r="AI320" s="31"/>
      <c r="AJ320" s="31"/>
      <c r="AK320" s="31"/>
      <c r="AL320" s="31"/>
      <c r="AM320" s="31"/>
      <c r="AN320" s="31"/>
      <c r="AO320" s="31"/>
      <c r="AP320" s="31"/>
      <c r="AQ320" s="31"/>
      <c r="AR320" s="31"/>
      <c r="AS320" s="31"/>
      <c r="AT320" s="31"/>
      <c r="AU320" s="31"/>
      <c r="AV320" s="31"/>
      <c r="AW320" s="31"/>
      <c r="AX320" s="31"/>
      <c r="AY320" s="31"/>
      <c r="AZ320" s="31"/>
      <c r="BA320" s="31"/>
      <c r="BB320" s="31"/>
      <c r="BC320" s="31"/>
      <c r="BD320" s="31"/>
      <c r="BE320" s="31"/>
      <c r="BF320" s="31"/>
      <c r="BG320" s="31"/>
      <c r="BH320" s="31"/>
      <c r="BI320" s="31"/>
      <c r="BJ320" s="31"/>
      <c r="BK320" s="31"/>
      <c r="BL320" s="31"/>
      <c r="BM320" s="31"/>
      <c r="BN320" s="31"/>
      <c r="BO320" s="31"/>
      <c r="BP320" s="31"/>
      <c r="BQ320" s="31"/>
      <c r="BR320" s="31"/>
      <c r="BS320" s="31"/>
      <c r="BT320" s="31"/>
      <c r="BU320" s="31"/>
      <c r="BV320" s="31"/>
      <c r="BW320" s="31"/>
      <c r="BX320" s="31"/>
      <c r="BY320" s="31"/>
      <c r="BZ320" s="31"/>
      <c r="CA320" s="31"/>
      <c r="CB320" s="31"/>
      <c r="CC320" s="31"/>
      <c r="CD320" s="31"/>
      <c r="CE320" s="31"/>
      <c r="CF320" s="31"/>
      <c r="CG320" s="31"/>
      <c r="CH320" s="31"/>
      <c r="CI320" s="31"/>
      <c r="CJ320" s="31"/>
      <c r="CK320" s="31"/>
      <c r="CL320" s="31"/>
      <c r="CM320" s="31"/>
      <c r="CN320" s="31"/>
    </row>
    <row r="321" spans="1:92" s="30" customFormat="1">
      <c r="A321" s="2"/>
      <c r="B321" s="7"/>
      <c r="C321" s="2"/>
      <c r="D321" s="36"/>
      <c r="E321" s="2"/>
      <c r="F321" s="2"/>
      <c r="G321" s="2"/>
      <c r="H321" s="3"/>
      <c r="I321" s="4"/>
      <c r="J321" s="4"/>
      <c r="K321" s="5"/>
      <c r="L321" s="5"/>
      <c r="AG321" s="31"/>
      <c r="AH321" s="31"/>
      <c r="AI321" s="31"/>
      <c r="AJ321" s="31"/>
      <c r="AK321" s="31"/>
      <c r="AL321" s="31"/>
      <c r="AM321" s="31"/>
      <c r="AN321" s="31"/>
      <c r="AO321" s="31"/>
      <c r="AP321" s="31"/>
      <c r="AQ321" s="31"/>
      <c r="AR321" s="31"/>
      <c r="AS321" s="31"/>
      <c r="AT321" s="31"/>
      <c r="AU321" s="31"/>
      <c r="AV321" s="31"/>
      <c r="AW321" s="31"/>
      <c r="AX321" s="31"/>
      <c r="AY321" s="31"/>
      <c r="AZ321" s="31"/>
      <c r="BA321" s="31"/>
      <c r="BB321" s="31"/>
      <c r="BC321" s="31"/>
      <c r="BD321" s="31"/>
      <c r="BE321" s="31"/>
      <c r="BF321" s="31"/>
      <c r="BG321" s="31"/>
      <c r="BH321" s="31"/>
      <c r="BI321" s="31"/>
      <c r="BJ321" s="31"/>
      <c r="BK321" s="31"/>
      <c r="BL321" s="31"/>
      <c r="BM321" s="31"/>
      <c r="BN321" s="31"/>
      <c r="BO321" s="31"/>
      <c r="BP321" s="31"/>
      <c r="BQ321" s="31"/>
      <c r="BR321" s="31"/>
      <c r="BS321" s="31"/>
      <c r="BT321" s="31"/>
      <c r="BU321" s="31"/>
      <c r="BV321" s="31"/>
      <c r="BW321" s="31"/>
      <c r="BX321" s="31"/>
      <c r="BY321" s="31"/>
      <c r="BZ321" s="31"/>
      <c r="CA321" s="31"/>
      <c r="CB321" s="31"/>
      <c r="CC321" s="31"/>
      <c r="CD321" s="31"/>
      <c r="CE321" s="31"/>
      <c r="CF321" s="31"/>
      <c r="CG321" s="31"/>
      <c r="CH321" s="31"/>
      <c r="CI321" s="31"/>
      <c r="CJ321" s="31"/>
      <c r="CK321" s="31"/>
      <c r="CL321" s="31"/>
      <c r="CM321" s="31"/>
      <c r="CN321" s="31"/>
    </row>
    <row r="322" spans="1:92" s="30" customFormat="1">
      <c r="A322" s="2"/>
      <c r="B322" s="7"/>
      <c r="C322" s="2"/>
      <c r="D322" s="36"/>
      <c r="E322" s="2"/>
      <c r="F322" s="2"/>
      <c r="G322" s="2"/>
      <c r="H322" s="3"/>
      <c r="I322" s="4"/>
      <c r="J322" s="4"/>
      <c r="K322" s="5"/>
      <c r="L322" s="5"/>
      <c r="AG322" s="31"/>
      <c r="AH322" s="31"/>
      <c r="AI322" s="31"/>
      <c r="AJ322" s="31"/>
      <c r="AK322" s="31"/>
      <c r="AL322" s="31"/>
      <c r="AM322" s="31"/>
      <c r="AN322" s="31"/>
      <c r="AO322" s="31"/>
      <c r="AP322" s="31"/>
      <c r="AQ322" s="31"/>
      <c r="AR322" s="31"/>
      <c r="AS322" s="31"/>
      <c r="AT322" s="31"/>
      <c r="AU322" s="31"/>
      <c r="AV322" s="31"/>
      <c r="AW322" s="31"/>
      <c r="AX322" s="31"/>
      <c r="AY322" s="31"/>
      <c r="AZ322" s="31"/>
      <c r="BA322" s="31"/>
      <c r="BB322" s="31"/>
      <c r="BC322" s="31"/>
      <c r="BD322" s="31"/>
      <c r="BE322" s="31"/>
      <c r="BF322" s="31"/>
      <c r="BG322" s="31"/>
      <c r="BH322" s="31"/>
      <c r="BI322" s="31"/>
      <c r="BJ322" s="31"/>
      <c r="BK322" s="31"/>
      <c r="BL322" s="31"/>
      <c r="BM322" s="31"/>
      <c r="BN322" s="31"/>
      <c r="BO322" s="31"/>
      <c r="BP322" s="31"/>
      <c r="BQ322" s="31"/>
      <c r="BR322" s="31"/>
      <c r="BS322" s="31"/>
      <c r="BT322" s="31"/>
      <c r="BU322" s="31"/>
      <c r="BV322" s="31"/>
      <c r="BW322" s="31"/>
      <c r="BX322" s="31"/>
      <c r="BY322" s="31"/>
      <c r="BZ322" s="31"/>
      <c r="CA322" s="31"/>
      <c r="CB322" s="31"/>
      <c r="CC322" s="31"/>
      <c r="CD322" s="31"/>
      <c r="CE322" s="31"/>
      <c r="CF322" s="31"/>
      <c r="CG322" s="31"/>
      <c r="CH322" s="31"/>
      <c r="CI322" s="31"/>
      <c r="CJ322" s="31"/>
      <c r="CK322" s="31"/>
      <c r="CL322" s="31"/>
      <c r="CM322" s="31"/>
      <c r="CN322" s="31"/>
    </row>
    <row r="323" spans="1:92" s="30" customFormat="1">
      <c r="A323" s="18" t="str">
        <f>CONCATENATE("Moduł ", SUM(COUNTIF(A$1:A322,"Lp."),1), " nie gorszy niż w katalogu ", "Phadebas")</f>
        <v>Moduł 13 nie gorszy niż w katalogu Phadebas</v>
      </c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50"/>
      <c r="AG323" s="31"/>
      <c r="AH323" s="31"/>
      <c r="AI323" s="31"/>
      <c r="AJ323" s="31"/>
      <c r="AK323" s="31"/>
      <c r="AL323" s="31"/>
      <c r="AM323" s="31"/>
      <c r="AN323" s="31"/>
      <c r="AO323" s="31"/>
      <c r="AP323" s="31"/>
      <c r="AQ323" s="31"/>
      <c r="AR323" s="31"/>
      <c r="AS323" s="31"/>
      <c r="AT323" s="31"/>
      <c r="AU323" s="31"/>
      <c r="AV323" s="31"/>
      <c r="AW323" s="31"/>
      <c r="AX323" s="31"/>
      <c r="AY323" s="31"/>
      <c r="AZ323" s="31"/>
      <c r="BA323" s="31"/>
      <c r="BB323" s="31"/>
      <c r="BC323" s="31"/>
      <c r="BD323" s="31"/>
      <c r="BE323" s="31"/>
      <c r="BF323" s="31"/>
      <c r="BG323" s="31"/>
      <c r="BH323" s="31"/>
      <c r="BI323" s="31"/>
      <c r="BJ323" s="31"/>
      <c r="BK323" s="31"/>
      <c r="BL323" s="31"/>
      <c r="BM323" s="31"/>
      <c r="BN323" s="31"/>
      <c r="BO323" s="31"/>
      <c r="BP323" s="31"/>
      <c r="BQ323" s="31"/>
      <c r="BR323" s="31"/>
      <c r="BS323" s="31"/>
      <c r="BT323" s="31"/>
      <c r="BU323" s="31"/>
      <c r="BV323" s="31"/>
      <c r="BW323" s="31"/>
      <c r="BX323" s="31"/>
      <c r="BY323" s="31"/>
      <c r="BZ323" s="31"/>
      <c r="CA323" s="31"/>
      <c r="CB323" s="31"/>
      <c r="CC323" s="31"/>
      <c r="CD323" s="31"/>
      <c r="CE323" s="31"/>
      <c r="CF323" s="31"/>
      <c r="CG323" s="31"/>
      <c r="CH323" s="31"/>
      <c r="CI323" s="31"/>
      <c r="CJ323" s="31"/>
      <c r="CK323" s="31"/>
      <c r="CL323" s="31"/>
      <c r="CM323" s="31"/>
      <c r="CN323" s="31"/>
    </row>
    <row r="324" spans="1:92" s="30" customFormat="1" ht="51" customHeight="1">
      <c r="A324" s="20" t="s">
        <v>0</v>
      </c>
      <c r="B324" s="21" t="s">
        <v>1</v>
      </c>
      <c r="C324" s="22" t="s">
        <v>2</v>
      </c>
      <c r="D324" s="22" t="s">
        <v>3</v>
      </c>
      <c r="E324" s="20" t="s">
        <v>4</v>
      </c>
      <c r="F324" s="22" t="s">
        <v>5</v>
      </c>
      <c r="G324" s="22" t="s">
        <v>6</v>
      </c>
      <c r="H324" s="22" t="s">
        <v>7</v>
      </c>
      <c r="I324" s="22" t="s">
        <v>8</v>
      </c>
      <c r="J324" s="22" t="s">
        <v>9</v>
      </c>
      <c r="K324" s="23" t="s">
        <v>10</v>
      </c>
      <c r="L324" s="23" t="s">
        <v>16</v>
      </c>
      <c r="AG324" s="31"/>
      <c r="AH324" s="31"/>
      <c r="AI324" s="31"/>
      <c r="AJ324" s="31"/>
      <c r="AK324" s="31"/>
      <c r="AL324" s="31"/>
      <c r="AM324" s="31"/>
      <c r="AN324" s="31"/>
      <c r="AO324" s="31"/>
      <c r="AP324" s="31"/>
      <c r="AQ324" s="31"/>
      <c r="AR324" s="31"/>
      <c r="AS324" s="31"/>
      <c r="AT324" s="31"/>
      <c r="AU324" s="31"/>
      <c r="AV324" s="31"/>
      <c r="AW324" s="31"/>
      <c r="AX324" s="31"/>
      <c r="AY324" s="31"/>
      <c r="AZ324" s="31"/>
      <c r="BA324" s="31"/>
      <c r="BB324" s="31"/>
      <c r="BC324" s="31"/>
      <c r="BD324" s="31"/>
      <c r="BE324" s="31"/>
      <c r="BF324" s="31"/>
      <c r="BG324" s="31"/>
      <c r="BH324" s="31"/>
      <c r="BI324" s="31"/>
      <c r="BJ324" s="31"/>
      <c r="BK324" s="31"/>
      <c r="BL324" s="31"/>
      <c r="BM324" s="31"/>
      <c r="BN324" s="31"/>
      <c r="BO324" s="31"/>
      <c r="BP324" s="31"/>
      <c r="BQ324" s="31"/>
      <c r="BR324" s="31"/>
      <c r="BS324" s="31"/>
      <c r="BT324" s="31"/>
      <c r="BU324" s="31"/>
      <c r="BV324" s="31"/>
      <c r="BW324" s="31"/>
      <c r="BX324" s="31"/>
      <c r="BY324" s="31"/>
      <c r="BZ324" s="31"/>
      <c r="CA324" s="31"/>
      <c r="CB324" s="31"/>
      <c r="CC324" s="31"/>
      <c r="CD324" s="31"/>
      <c r="CE324" s="31"/>
      <c r="CF324" s="31"/>
      <c r="CG324" s="31"/>
      <c r="CH324" s="31"/>
      <c r="CI324" s="31"/>
      <c r="CJ324" s="31"/>
      <c r="CK324" s="31"/>
      <c r="CL324" s="31"/>
      <c r="CM324" s="31"/>
      <c r="CN324" s="31"/>
    </row>
    <row r="325" spans="1:92" s="30" customFormat="1">
      <c r="A325" s="23">
        <v>1</v>
      </c>
      <c r="B325" s="23">
        <v>2</v>
      </c>
      <c r="C325" s="24">
        <v>3</v>
      </c>
      <c r="D325" s="23">
        <v>4</v>
      </c>
      <c r="E325" s="23">
        <v>5</v>
      </c>
      <c r="F325" s="23">
        <v>6</v>
      </c>
      <c r="G325" s="23">
        <v>7</v>
      </c>
      <c r="H325" s="23">
        <v>8</v>
      </c>
      <c r="I325" s="23">
        <v>9</v>
      </c>
      <c r="J325" s="24">
        <v>10</v>
      </c>
      <c r="K325" s="24">
        <v>11</v>
      </c>
      <c r="L325" s="24">
        <v>12</v>
      </c>
      <c r="AG325" s="31"/>
      <c r="AH325" s="31"/>
      <c r="AI325" s="31"/>
      <c r="AJ325" s="31"/>
      <c r="AK325" s="31"/>
      <c r="AL325" s="31"/>
      <c r="AM325" s="31"/>
      <c r="AN325" s="31"/>
      <c r="AO325" s="31"/>
      <c r="AP325" s="31"/>
      <c r="AQ325" s="31"/>
      <c r="AR325" s="31"/>
      <c r="AS325" s="31"/>
      <c r="AT325" s="31"/>
      <c r="AU325" s="31"/>
      <c r="AV325" s="31"/>
      <c r="AW325" s="31"/>
      <c r="AX325" s="31"/>
      <c r="AY325" s="31"/>
      <c r="AZ325" s="31"/>
      <c r="BA325" s="31"/>
      <c r="BB325" s="31"/>
      <c r="BC325" s="31"/>
      <c r="BD325" s="31"/>
      <c r="BE325" s="31"/>
      <c r="BF325" s="31"/>
      <c r="BG325" s="31"/>
      <c r="BH325" s="31"/>
      <c r="BI325" s="31"/>
      <c r="BJ325" s="31"/>
      <c r="BK325" s="31"/>
      <c r="BL325" s="31"/>
      <c r="BM325" s="31"/>
      <c r="BN325" s="31"/>
      <c r="BO325" s="31"/>
      <c r="BP325" s="31"/>
      <c r="BQ325" s="31"/>
      <c r="BR325" s="31"/>
      <c r="BS325" s="31"/>
      <c r="BT325" s="31"/>
      <c r="BU325" s="31"/>
      <c r="BV325" s="31"/>
      <c r="BW325" s="31"/>
      <c r="BX325" s="31"/>
      <c r="BY325" s="31"/>
      <c r="BZ325" s="31"/>
      <c r="CA325" s="31"/>
      <c r="CB325" s="31"/>
      <c r="CC325" s="31"/>
      <c r="CD325" s="31"/>
      <c r="CE325" s="31"/>
      <c r="CF325" s="31"/>
      <c r="CG325" s="31"/>
      <c r="CH325" s="31"/>
      <c r="CI325" s="31"/>
      <c r="CJ325" s="31"/>
      <c r="CK325" s="31"/>
      <c r="CL325" s="31"/>
      <c r="CM325" s="31"/>
      <c r="CN325" s="31"/>
    </row>
    <row r="326" spans="1:92" s="30" customFormat="1" ht="51">
      <c r="A326" s="8">
        <v>1</v>
      </c>
      <c r="B326" s="29" t="s">
        <v>293</v>
      </c>
      <c r="C326" s="9" t="s">
        <v>19</v>
      </c>
      <c r="D326" s="10" t="s">
        <v>294</v>
      </c>
      <c r="E326" s="9" t="s">
        <v>295</v>
      </c>
      <c r="F326" s="11">
        <v>2</v>
      </c>
      <c r="G326" s="12"/>
      <c r="H326" s="12"/>
      <c r="I326" s="13"/>
      <c r="J326" s="12"/>
      <c r="K326" s="14"/>
      <c r="L326" s="14"/>
      <c r="AG326" s="31"/>
      <c r="AH326" s="31"/>
      <c r="AI326" s="31"/>
      <c r="AJ326" s="31"/>
      <c r="AK326" s="31"/>
      <c r="AL326" s="31"/>
      <c r="AM326" s="31"/>
      <c r="AN326" s="31"/>
      <c r="AO326" s="31"/>
      <c r="AP326" s="31"/>
      <c r="AQ326" s="31"/>
      <c r="AR326" s="31"/>
      <c r="AS326" s="31"/>
      <c r="AT326" s="31"/>
      <c r="AU326" s="31"/>
      <c r="AV326" s="31"/>
      <c r="AW326" s="31"/>
      <c r="AX326" s="31"/>
      <c r="AY326" s="31"/>
      <c r="AZ326" s="31"/>
      <c r="BA326" s="31"/>
      <c r="BB326" s="31"/>
      <c r="BC326" s="31"/>
      <c r="BD326" s="31"/>
      <c r="BE326" s="31"/>
      <c r="BF326" s="31"/>
      <c r="BG326" s="31"/>
      <c r="BH326" s="31"/>
      <c r="BI326" s="31"/>
      <c r="BJ326" s="31"/>
      <c r="BK326" s="31"/>
      <c r="BL326" s="31"/>
      <c r="BM326" s="31"/>
      <c r="BN326" s="31"/>
      <c r="BO326" s="31"/>
      <c r="BP326" s="31"/>
      <c r="BQ326" s="31"/>
      <c r="BR326" s="31"/>
      <c r="BS326" s="31"/>
      <c r="BT326" s="31"/>
      <c r="BU326" s="31"/>
      <c r="BV326" s="31"/>
      <c r="BW326" s="31"/>
      <c r="BX326" s="31"/>
      <c r="BY326" s="31"/>
      <c r="BZ326" s="31"/>
      <c r="CA326" s="31"/>
      <c r="CB326" s="31"/>
      <c r="CC326" s="31"/>
      <c r="CD326" s="31"/>
      <c r="CE326" s="31"/>
      <c r="CF326" s="31"/>
      <c r="CG326" s="31"/>
      <c r="CH326" s="31"/>
      <c r="CI326" s="31"/>
      <c r="CJ326" s="31"/>
      <c r="CK326" s="31"/>
      <c r="CL326" s="31"/>
      <c r="CM326" s="31"/>
      <c r="CN326" s="31"/>
    </row>
    <row r="327" spans="1:92">
      <c r="A327" s="15"/>
      <c r="B327" s="16"/>
      <c r="C327" s="16"/>
      <c r="D327" s="17"/>
      <c r="E327" s="16"/>
      <c r="F327" s="28" t="s">
        <v>11</v>
      </c>
      <c r="G327" s="25" t="s">
        <v>12</v>
      </c>
      <c r="H327" s="26"/>
      <c r="I327" s="27" t="s">
        <v>13</v>
      </c>
      <c r="J327" s="26"/>
      <c r="K327" s="6"/>
      <c r="L327" s="6"/>
    </row>
    <row r="328" spans="1:92">
      <c r="A328" s="2"/>
      <c r="B328" s="7"/>
      <c r="C328" s="2"/>
      <c r="D328" s="36"/>
      <c r="E328" s="2"/>
      <c r="F328" s="2"/>
      <c r="G328" s="2"/>
      <c r="H328" s="3"/>
      <c r="I328" s="4"/>
      <c r="J328" s="4"/>
      <c r="K328" s="5"/>
      <c r="L328" s="5"/>
    </row>
    <row r="329" spans="1:92" s="30" customFormat="1">
      <c r="A329" s="2"/>
      <c r="B329" s="7"/>
      <c r="C329" s="2"/>
      <c r="D329" s="36"/>
      <c r="E329" s="2"/>
      <c r="F329" s="2"/>
      <c r="G329" s="2"/>
      <c r="H329" s="3"/>
      <c r="I329" s="4"/>
      <c r="J329" s="4"/>
      <c r="K329" s="5"/>
      <c r="L329" s="5"/>
      <c r="AG329" s="31"/>
      <c r="AH329" s="31"/>
      <c r="AI329" s="31"/>
      <c r="AJ329" s="31"/>
      <c r="AK329" s="31"/>
      <c r="AL329" s="31"/>
      <c r="AM329" s="31"/>
      <c r="AN329" s="31"/>
      <c r="AO329" s="31"/>
      <c r="AP329" s="31"/>
      <c r="AQ329" s="31"/>
      <c r="AR329" s="31"/>
      <c r="AS329" s="31"/>
      <c r="AT329" s="31"/>
      <c r="AU329" s="31"/>
      <c r="AV329" s="31"/>
      <c r="AW329" s="31"/>
      <c r="AX329" s="31"/>
      <c r="AY329" s="31"/>
      <c r="AZ329" s="31"/>
      <c r="BA329" s="31"/>
      <c r="BB329" s="31"/>
      <c r="BC329" s="31"/>
      <c r="BD329" s="31"/>
      <c r="BE329" s="31"/>
      <c r="BF329" s="31"/>
      <c r="BG329" s="31"/>
      <c r="BH329" s="31"/>
      <c r="BI329" s="31"/>
      <c r="BJ329" s="31"/>
      <c r="BK329" s="31"/>
      <c r="BL329" s="31"/>
      <c r="BM329" s="31"/>
      <c r="BN329" s="31"/>
      <c r="BO329" s="31"/>
      <c r="BP329" s="31"/>
      <c r="BQ329" s="31"/>
      <c r="BR329" s="31"/>
      <c r="BS329" s="31"/>
      <c r="BT329" s="31"/>
      <c r="BU329" s="31"/>
      <c r="BV329" s="31"/>
      <c r="BW329" s="31"/>
      <c r="BX329" s="31"/>
      <c r="BY329" s="31"/>
      <c r="BZ329" s="31"/>
      <c r="CA329" s="31"/>
      <c r="CB329" s="31"/>
      <c r="CC329" s="31"/>
      <c r="CD329" s="31"/>
      <c r="CE329" s="31"/>
      <c r="CF329" s="31"/>
      <c r="CG329" s="31"/>
      <c r="CH329" s="31"/>
      <c r="CI329" s="31"/>
      <c r="CJ329" s="31"/>
      <c r="CK329" s="31"/>
      <c r="CL329" s="31"/>
      <c r="CM329" s="31"/>
      <c r="CN329" s="31"/>
    </row>
    <row r="330" spans="1:92" s="30" customFormat="1">
      <c r="A330" s="18" t="str">
        <f>CONCATENATE("Moduł ", SUM(COUNTIF(A$1:A329,"Lp."),1), " nie gorszy niż w katalogu ", "TUSNOVICS")</f>
        <v>Moduł 14 nie gorszy niż w katalogu TUSNOVICS</v>
      </c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50"/>
      <c r="AG330" s="31"/>
      <c r="AH330" s="31"/>
      <c r="AI330" s="31"/>
      <c r="AJ330" s="31"/>
      <c r="AK330" s="31"/>
      <c r="AL330" s="31"/>
      <c r="AM330" s="31"/>
      <c r="AN330" s="31"/>
      <c r="AO330" s="31"/>
      <c r="AP330" s="31"/>
      <c r="AQ330" s="31"/>
      <c r="AR330" s="31"/>
      <c r="AS330" s="31"/>
      <c r="AT330" s="31"/>
      <c r="AU330" s="31"/>
      <c r="AV330" s="31"/>
      <c r="AW330" s="31"/>
      <c r="AX330" s="31"/>
      <c r="AY330" s="31"/>
      <c r="AZ330" s="31"/>
      <c r="BA330" s="31"/>
      <c r="BB330" s="31"/>
      <c r="BC330" s="31"/>
      <c r="BD330" s="31"/>
      <c r="BE330" s="31"/>
      <c r="BF330" s="31"/>
      <c r="BG330" s="31"/>
      <c r="BH330" s="31"/>
      <c r="BI330" s="31"/>
      <c r="BJ330" s="31"/>
      <c r="BK330" s="31"/>
      <c r="BL330" s="31"/>
      <c r="BM330" s="31"/>
      <c r="BN330" s="31"/>
      <c r="BO330" s="31"/>
      <c r="BP330" s="31"/>
      <c r="BQ330" s="31"/>
      <c r="BR330" s="31"/>
      <c r="BS330" s="31"/>
      <c r="BT330" s="31"/>
      <c r="BU330" s="31"/>
      <c r="BV330" s="31"/>
      <c r="BW330" s="31"/>
      <c r="BX330" s="31"/>
      <c r="BY330" s="31"/>
      <c r="BZ330" s="31"/>
      <c r="CA330" s="31"/>
      <c r="CB330" s="31"/>
      <c r="CC330" s="31"/>
      <c r="CD330" s="31"/>
      <c r="CE330" s="31"/>
      <c r="CF330" s="31"/>
      <c r="CG330" s="31"/>
      <c r="CH330" s="31"/>
      <c r="CI330" s="31"/>
      <c r="CJ330" s="31"/>
      <c r="CK330" s="31"/>
      <c r="CL330" s="31"/>
      <c r="CM330" s="31"/>
      <c r="CN330" s="31"/>
    </row>
    <row r="331" spans="1:92" s="30" customFormat="1" ht="51" customHeight="1">
      <c r="A331" s="20" t="s">
        <v>0</v>
      </c>
      <c r="B331" s="21" t="s">
        <v>1</v>
      </c>
      <c r="C331" s="22" t="s">
        <v>2</v>
      </c>
      <c r="D331" s="22" t="s">
        <v>3</v>
      </c>
      <c r="E331" s="20" t="s">
        <v>4</v>
      </c>
      <c r="F331" s="22" t="s">
        <v>5</v>
      </c>
      <c r="G331" s="22" t="s">
        <v>6</v>
      </c>
      <c r="H331" s="22" t="s">
        <v>7</v>
      </c>
      <c r="I331" s="22" t="s">
        <v>8</v>
      </c>
      <c r="J331" s="22" t="s">
        <v>9</v>
      </c>
      <c r="K331" s="23" t="s">
        <v>10</v>
      </c>
      <c r="L331" s="23" t="s">
        <v>16</v>
      </c>
      <c r="AG331" s="31"/>
      <c r="AH331" s="31"/>
      <c r="AI331" s="31"/>
      <c r="AJ331" s="31"/>
      <c r="AK331" s="31"/>
      <c r="AL331" s="31"/>
      <c r="AM331" s="31"/>
      <c r="AN331" s="31"/>
      <c r="AO331" s="31"/>
      <c r="AP331" s="31"/>
      <c r="AQ331" s="31"/>
      <c r="AR331" s="31"/>
      <c r="AS331" s="31"/>
      <c r="AT331" s="31"/>
      <c r="AU331" s="31"/>
      <c r="AV331" s="31"/>
      <c r="AW331" s="31"/>
      <c r="AX331" s="31"/>
      <c r="AY331" s="31"/>
      <c r="AZ331" s="31"/>
      <c r="BA331" s="31"/>
      <c r="BB331" s="31"/>
      <c r="BC331" s="31"/>
      <c r="BD331" s="31"/>
      <c r="BE331" s="31"/>
      <c r="BF331" s="31"/>
      <c r="BG331" s="31"/>
      <c r="BH331" s="31"/>
      <c r="BI331" s="31"/>
      <c r="BJ331" s="31"/>
      <c r="BK331" s="31"/>
      <c r="BL331" s="31"/>
      <c r="BM331" s="31"/>
      <c r="BN331" s="31"/>
      <c r="BO331" s="31"/>
      <c r="BP331" s="31"/>
      <c r="BQ331" s="31"/>
      <c r="BR331" s="31"/>
      <c r="BS331" s="31"/>
      <c r="BT331" s="31"/>
      <c r="BU331" s="31"/>
      <c r="BV331" s="31"/>
      <c r="BW331" s="31"/>
      <c r="BX331" s="31"/>
      <c r="BY331" s="31"/>
      <c r="BZ331" s="31"/>
      <c r="CA331" s="31"/>
      <c r="CB331" s="31"/>
      <c r="CC331" s="31"/>
      <c r="CD331" s="31"/>
      <c r="CE331" s="31"/>
      <c r="CF331" s="31"/>
      <c r="CG331" s="31"/>
      <c r="CH331" s="31"/>
      <c r="CI331" s="31"/>
      <c r="CJ331" s="31"/>
      <c r="CK331" s="31"/>
      <c r="CL331" s="31"/>
      <c r="CM331" s="31"/>
      <c r="CN331" s="31"/>
    </row>
    <row r="332" spans="1:92" s="30" customFormat="1">
      <c r="A332" s="23">
        <v>1</v>
      </c>
      <c r="B332" s="23">
        <v>2</v>
      </c>
      <c r="C332" s="24">
        <v>3</v>
      </c>
      <c r="D332" s="23">
        <v>4</v>
      </c>
      <c r="E332" s="23">
        <v>5</v>
      </c>
      <c r="F332" s="23">
        <v>6</v>
      </c>
      <c r="G332" s="23">
        <v>7</v>
      </c>
      <c r="H332" s="23">
        <v>8</v>
      </c>
      <c r="I332" s="23">
        <v>9</v>
      </c>
      <c r="J332" s="24">
        <v>10</v>
      </c>
      <c r="K332" s="24">
        <v>11</v>
      </c>
      <c r="L332" s="24">
        <v>12</v>
      </c>
      <c r="AG332" s="31"/>
      <c r="AH332" s="31"/>
      <c r="AI332" s="31"/>
      <c r="AJ332" s="31"/>
      <c r="AK332" s="31"/>
      <c r="AL332" s="31"/>
      <c r="AM332" s="31"/>
      <c r="AN332" s="31"/>
      <c r="AO332" s="31"/>
      <c r="AP332" s="31"/>
      <c r="AQ332" s="31"/>
      <c r="AR332" s="31"/>
      <c r="AS332" s="31"/>
      <c r="AT332" s="31"/>
      <c r="AU332" s="31"/>
      <c r="AV332" s="31"/>
      <c r="AW332" s="31"/>
      <c r="AX332" s="31"/>
      <c r="AY332" s="31"/>
      <c r="AZ332" s="31"/>
      <c r="BA332" s="31"/>
      <c r="BB332" s="31"/>
      <c r="BC332" s="31"/>
      <c r="BD332" s="31"/>
      <c r="BE332" s="31"/>
      <c r="BF332" s="31"/>
      <c r="BG332" s="31"/>
      <c r="BH332" s="31"/>
      <c r="BI332" s="31"/>
      <c r="BJ332" s="31"/>
      <c r="BK332" s="31"/>
      <c r="BL332" s="31"/>
      <c r="BM332" s="31"/>
      <c r="BN332" s="31"/>
      <c r="BO332" s="31"/>
      <c r="BP332" s="31"/>
      <c r="BQ332" s="31"/>
      <c r="BR332" s="31"/>
      <c r="BS332" s="31"/>
      <c r="BT332" s="31"/>
      <c r="BU332" s="31"/>
      <c r="BV332" s="31"/>
      <c r="BW332" s="31"/>
      <c r="BX332" s="31"/>
      <c r="BY332" s="31"/>
      <c r="BZ332" s="31"/>
      <c r="CA332" s="31"/>
      <c r="CB332" s="31"/>
      <c r="CC332" s="31"/>
      <c r="CD332" s="31"/>
      <c r="CE332" s="31"/>
      <c r="CF332" s="31"/>
      <c r="CG332" s="31"/>
      <c r="CH332" s="31"/>
      <c r="CI332" s="31"/>
      <c r="CJ332" s="31"/>
      <c r="CK332" s="31"/>
      <c r="CL332" s="31"/>
      <c r="CM332" s="31"/>
      <c r="CN332" s="31"/>
    </row>
    <row r="333" spans="1:92" s="30" customFormat="1" ht="38.25" customHeight="1">
      <c r="A333" s="8">
        <v>1</v>
      </c>
      <c r="B333" s="29" t="s">
        <v>296</v>
      </c>
      <c r="C333" s="9" t="s">
        <v>19</v>
      </c>
      <c r="D333" s="10" t="s">
        <v>465</v>
      </c>
      <c r="E333" s="9" t="s">
        <v>297</v>
      </c>
      <c r="F333" s="11">
        <v>1</v>
      </c>
      <c r="G333" s="12"/>
      <c r="H333" s="12"/>
      <c r="I333" s="13"/>
      <c r="J333" s="12"/>
      <c r="K333" s="14"/>
      <c r="L333" s="14"/>
      <c r="AG333" s="31"/>
      <c r="AH333" s="31"/>
      <c r="AI333" s="31"/>
      <c r="AJ333" s="31"/>
      <c r="AK333" s="31"/>
      <c r="AL333" s="31"/>
      <c r="AM333" s="31"/>
      <c r="AN333" s="31"/>
      <c r="AO333" s="31"/>
      <c r="AP333" s="31"/>
      <c r="AQ333" s="31"/>
      <c r="AR333" s="31"/>
      <c r="AS333" s="31"/>
      <c r="AT333" s="31"/>
      <c r="AU333" s="31"/>
      <c r="AV333" s="31"/>
      <c r="AW333" s="31"/>
      <c r="AX333" s="31"/>
      <c r="AY333" s="31"/>
      <c r="AZ333" s="31"/>
      <c r="BA333" s="31"/>
      <c r="BB333" s="31"/>
      <c r="BC333" s="31"/>
      <c r="BD333" s="31"/>
      <c r="BE333" s="31"/>
      <c r="BF333" s="31"/>
      <c r="BG333" s="31"/>
      <c r="BH333" s="31"/>
      <c r="BI333" s="31"/>
      <c r="BJ333" s="31"/>
      <c r="BK333" s="31"/>
      <c r="BL333" s="31"/>
      <c r="BM333" s="31"/>
      <c r="BN333" s="31"/>
      <c r="BO333" s="31"/>
      <c r="BP333" s="31"/>
      <c r="BQ333" s="31"/>
      <c r="BR333" s="31"/>
      <c r="BS333" s="31"/>
      <c r="BT333" s="31"/>
      <c r="BU333" s="31"/>
      <c r="BV333" s="31"/>
      <c r="BW333" s="31"/>
      <c r="BX333" s="31"/>
      <c r="BY333" s="31"/>
      <c r="BZ333" s="31"/>
      <c r="CA333" s="31"/>
      <c r="CB333" s="31"/>
      <c r="CC333" s="31"/>
      <c r="CD333" s="31"/>
      <c r="CE333" s="31"/>
      <c r="CF333" s="31"/>
      <c r="CG333" s="31"/>
      <c r="CH333" s="31"/>
      <c r="CI333" s="31"/>
      <c r="CJ333" s="31"/>
      <c r="CK333" s="31"/>
      <c r="CL333" s="31"/>
      <c r="CM333" s="31"/>
      <c r="CN333" s="31"/>
    </row>
    <row r="334" spans="1:92">
      <c r="A334" s="15"/>
      <c r="B334" s="16"/>
      <c r="C334" s="16"/>
      <c r="D334" s="17"/>
      <c r="E334" s="16"/>
      <c r="F334" s="28" t="s">
        <v>11</v>
      </c>
      <c r="G334" s="25" t="s">
        <v>12</v>
      </c>
      <c r="H334" s="26"/>
      <c r="I334" s="27" t="s">
        <v>13</v>
      </c>
      <c r="J334" s="26"/>
      <c r="K334" s="6"/>
      <c r="L334" s="6"/>
    </row>
    <row r="335" spans="1:92">
      <c r="A335" s="2"/>
      <c r="B335" s="7"/>
      <c r="C335" s="2"/>
      <c r="D335" s="36"/>
      <c r="E335" s="2"/>
      <c r="F335" s="2"/>
      <c r="G335" s="2"/>
      <c r="H335" s="3"/>
      <c r="I335" s="4"/>
      <c r="J335" s="4"/>
      <c r="K335" s="5"/>
      <c r="L335" s="5"/>
    </row>
    <row r="336" spans="1:92" s="30" customFormat="1">
      <c r="A336" s="2"/>
      <c r="B336" s="7"/>
      <c r="C336" s="2"/>
      <c r="D336" s="36"/>
      <c r="E336" s="2"/>
      <c r="F336" s="2"/>
      <c r="G336" s="2"/>
      <c r="H336" s="3"/>
      <c r="I336" s="4"/>
      <c r="J336" s="4"/>
      <c r="K336" s="5"/>
      <c r="L336" s="5"/>
      <c r="AG336" s="31"/>
      <c r="AH336" s="31"/>
      <c r="AI336" s="31"/>
      <c r="AJ336" s="31"/>
      <c r="AK336" s="31"/>
      <c r="AL336" s="31"/>
      <c r="AM336" s="31"/>
      <c r="AN336" s="31"/>
      <c r="AO336" s="31"/>
      <c r="AP336" s="31"/>
      <c r="AQ336" s="31"/>
      <c r="AR336" s="31"/>
      <c r="AS336" s="31"/>
      <c r="AT336" s="31"/>
      <c r="AU336" s="31"/>
      <c r="AV336" s="31"/>
      <c r="AW336" s="31"/>
      <c r="AX336" s="31"/>
      <c r="AY336" s="31"/>
      <c r="AZ336" s="31"/>
      <c r="BA336" s="31"/>
      <c r="BB336" s="31"/>
      <c r="BC336" s="31"/>
      <c r="BD336" s="31"/>
      <c r="BE336" s="31"/>
      <c r="BF336" s="31"/>
      <c r="BG336" s="31"/>
      <c r="BH336" s="31"/>
      <c r="BI336" s="31"/>
      <c r="BJ336" s="31"/>
      <c r="BK336" s="31"/>
      <c r="BL336" s="31"/>
      <c r="BM336" s="31"/>
      <c r="BN336" s="31"/>
      <c r="BO336" s="31"/>
      <c r="BP336" s="31"/>
      <c r="BQ336" s="31"/>
      <c r="BR336" s="31"/>
      <c r="BS336" s="31"/>
      <c r="BT336" s="31"/>
      <c r="BU336" s="31"/>
      <c r="BV336" s="31"/>
      <c r="BW336" s="31"/>
      <c r="BX336" s="31"/>
      <c r="BY336" s="31"/>
      <c r="BZ336" s="31"/>
      <c r="CA336" s="31"/>
      <c r="CB336" s="31"/>
      <c r="CC336" s="31"/>
      <c r="CD336" s="31"/>
      <c r="CE336" s="31"/>
      <c r="CF336" s="31"/>
      <c r="CG336" s="31"/>
      <c r="CH336" s="31"/>
      <c r="CI336" s="31"/>
      <c r="CJ336" s="31"/>
      <c r="CK336" s="31"/>
      <c r="CL336" s="31"/>
      <c r="CM336" s="31"/>
      <c r="CN336" s="31"/>
    </row>
    <row r="337" spans="1:92" s="30" customFormat="1">
      <c r="A337" s="18" t="str">
        <f>CONCATENATE("Moduł ", SUM(COUNTIF(A$1:A336,"Lp."),1), " nie gorszy niż w katalogu ", "Phenomenex")</f>
        <v>Moduł 15 nie gorszy niż w katalogu Phenomenex</v>
      </c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50"/>
      <c r="AG337" s="31"/>
      <c r="AH337" s="31"/>
      <c r="AI337" s="31"/>
      <c r="AJ337" s="31"/>
      <c r="AK337" s="31"/>
      <c r="AL337" s="31"/>
      <c r="AM337" s="31"/>
      <c r="AN337" s="31"/>
      <c r="AO337" s="31"/>
      <c r="AP337" s="31"/>
      <c r="AQ337" s="31"/>
      <c r="AR337" s="31"/>
      <c r="AS337" s="31"/>
      <c r="AT337" s="31"/>
      <c r="AU337" s="31"/>
      <c r="AV337" s="31"/>
      <c r="AW337" s="31"/>
      <c r="AX337" s="31"/>
      <c r="AY337" s="31"/>
      <c r="AZ337" s="31"/>
      <c r="BA337" s="31"/>
      <c r="BB337" s="31"/>
      <c r="BC337" s="31"/>
      <c r="BD337" s="31"/>
      <c r="BE337" s="31"/>
      <c r="BF337" s="31"/>
      <c r="BG337" s="31"/>
      <c r="BH337" s="31"/>
      <c r="BI337" s="31"/>
      <c r="BJ337" s="31"/>
      <c r="BK337" s="31"/>
      <c r="BL337" s="31"/>
      <c r="BM337" s="31"/>
      <c r="BN337" s="31"/>
      <c r="BO337" s="31"/>
      <c r="BP337" s="31"/>
      <c r="BQ337" s="31"/>
      <c r="BR337" s="31"/>
      <c r="BS337" s="31"/>
      <c r="BT337" s="31"/>
      <c r="BU337" s="31"/>
      <c r="BV337" s="31"/>
      <c r="BW337" s="31"/>
      <c r="BX337" s="31"/>
      <c r="BY337" s="31"/>
      <c r="BZ337" s="31"/>
      <c r="CA337" s="31"/>
      <c r="CB337" s="31"/>
      <c r="CC337" s="31"/>
      <c r="CD337" s="31"/>
      <c r="CE337" s="31"/>
      <c r="CF337" s="31"/>
      <c r="CG337" s="31"/>
      <c r="CH337" s="31"/>
      <c r="CI337" s="31"/>
      <c r="CJ337" s="31"/>
      <c r="CK337" s="31"/>
      <c r="CL337" s="31"/>
      <c r="CM337" s="31"/>
      <c r="CN337" s="31"/>
    </row>
    <row r="338" spans="1:92" s="30" customFormat="1" ht="51" customHeight="1">
      <c r="A338" s="20" t="s">
        <v>0</v>
      </c>
      <c r="B338" s="21" t="s">
        <v>1</v>
      </c>
      <c r="C338" s="22" t="s">
        <v>2</v>
      </c>
      <c r="D338" s="22" t="s">
        <v>3</v>
      </c>
      <c r="E338" s="20" t="s">
        <v>4</v>
      </c>
      <c r="F338" s="22" t="s">
        <v>5</v>
      </c>
      <c r="G338" s="22" t="s">
        <v>6</v>
      </c>
      <c r="H338" s="22" t="s">
        <v>7</v>
      </c>
      <c r="I338" s="22" t="s">
        <v>8</v>
      </c>
      <c r="J338" s="22" t="s">
        <v>9</v>
      </c>
      <c r="K338" s="23" t="s">
        <v>10</v>
      </c>
      <c r="L338" s="23" t="s">
        <v>16</v>
      </c>
      <c r="AG338" s="31"/>
      <c r="AH338" s="31"/>
      <c r="AI338" s="31"/>
      <c r="AJ338" s="31"/>
      <c r="AK338" s="31"/>
      <c r="AL338" s="31"/>
      <c r="AM338" s="31"/>
      <c r="AN338" s="31"/>
      <c r="AO338" s="31"/>
      <c r="AP338" s="31"/>
      <c r="AQ338" s="31"/>
      <c r="AR338" s="31"/>
      <c r="AS338" s="31"/>
      <c r="AT338" s="31"/>
      <c r="AU338" s="31"/>
      <c r="AV338" s="31"/>
      <c r="AW338" s="31"/>
      <c r="AX338" s="31"/>
      <c r="AY338" s="31"/>
      <c r="AZ338" s="31"/>
      <c r="BA338" s="31"/>
      <c r="BB338" s="31"/>
      <c r="BC338" s="31"/>
      <c r="BD338" s="31"/>
      <c r="BE338" s="31"/>
      <c r="BF338" s="31"/>
      <c r="BG338" s="31"/>
      <c r="BH338" s="31"/>
      <c r="BI338" s="31"/>
      <c r="BJ338" s="31"/>
      <c r="BK338" s="31"/>
      <c r="BL338" s="31"/>
      <c r="BM338" s="31"/>
      <c r="BN338" s="31"/>
      <c r="BO338" s="31"/>
      <c r="BP338" s="31"/>
      <c r="BQ338" s="31"/>
      <c r="BR338" s="31"/>
      <c r="BS338" s="31"/>
      <c r="BT338" s="31"/>
      <c r="BU338" s="31"/>
      <c r="BV338" s="31"/>
      <c r="BW338" s="31"/>
      <c r="BX338" s="31"/>
      <c r="BY338" s="31"/>
      <c r="BZ338" s="31"/>
      <c r="CA338" s="31"/>
      <c r="CB338" s="31"/>
      <c r="CC338" s="31"/>
      <c r="CD338" s="31"/>
      <c r="CE338" s="31"/>
      <c r="CF338" s="31"/>
      <c r="CG338" s="31"/>
      <c r="CH338" s="31"/>
      <c r="CI338" s="31"/>
      <c r="CJ338" s="31"/>
      <c r="CK338" s="31"/>
      <c r="CL338" s="31"/>
      <c r="CM338" s="31"/>
      <c r="CN338" s="31"/>
    </row>
    <row r="339" spans="1:92" s="30" customFormat="1">
      <c r="A339" s="23">
        <v>1</v>
      </c>
      <c r="B339" s="23">
        <v>2</v>
      </c>
      <c r="C339" s="24">
        <v>3</v>
      </c>
      <c r="D339" s="23">
        <v>4</v>
      </c>
      <c r="E339" s="23">
        <v>5</v>
      </c>
      <c r="F339" s="23">
        <v>6</v>
      </c>
      <c r="G339" s="23">
        <v>7</v>
      </c>
      <c r="H339" s="23">
        <v>8</v>
      </c>
      <c r="I339" s="23">
        <v>9</v>
      </c>
      <c r="J339" s="24">
        <v>10</v>
      </c>
      <c r="K339" s="24">
        <v>11</v>
      </c>
      <c r="L339" s="24">
        <v>12</v>
      </c>
      <c r="AG339" s="31"/>
      <c r="AH339" s="31"/>
      <c r="AI339" s="31"/>
      <c r="AJ339" s="31"/>
      <c r="AK339" s="31"/>
      <c r="AL339" s="31"/>
      <c r="AM339" s="31"/>
      <c r="AN339" s="31"/>
      <c r="AO339" s="31"/>
      <c r="AP339" s="31"/>
      <c r="AQ339" s="31"/>
      <c r="AR339" s="31"/>
      <c r="AS339" s="31"/>
      <c r="AT339" s="31"/>
      <c r="AU339" s="31"/>
      <c r="AV339" s="31"/>
      <c r="AW339" s="31"/>
      <c r="AX339" s="31"/>
      <c r="AY339" s="31"/>
      <c r="AZ339" s="31"/>
      <c r="BA339" s="31"/>
      <c r="BB339" s="31"/>
      <c r="BC339" s="31"/>
      <c r="BD339" s="31"/>
      <c r="BE339" s="31"/>
      <c r="BF339" s="31"/>
      <c r="BG339" s="31"/>
      <c r="BH339" s="31"/>
      <c r="BI339" s="31"/>
      <c r="BJ339" s="31"/>
      <c r="BK339" s="31"/>
      <c r="BL339" s="31"/>
      <c r="BM339" s="31"/>
      <c r="BN339" s="31"/>
      <c r="BO339" s="31"/>
      <c r="BP339" s="31"/>
      <c r="BQ339" s="31"/>
      <c r="BR339" s="31"/>
      <c r="BS339" s="31"/>
      <c r="BT339" s="31"/>
      <c r="BU339" s="31"/>
      <c r="BV339" s="31"/>
      <c r="BW339" s="31"/>
      <c r="BX339" s="31"/>
      <c r="BY339" s="31"/>
      <c r="BZ339" s="31"/>
      <c r="CA339" s="31"/>
      <c r="CB339" s="31"/>
      <c r="CC339" s="31"/>
      <c r="CD339" s="31"/>
      <c r="CE339" s="31"/>
      <c r="CF339" s="31"/>
      <c r="CG339" s="31"/>
      <c r="CH339" s="31"/>
      <c r="CI339" s="31"/>
      <c r="CJ339" s="31"/>
      <c r="CK339" s="31"/>
      <c r="CL339" s="31"/>
      <c r="CM339" s="31"/>
      <c r="CN339" s="31"/>
    </row>
    <row r="340" spans="1:92" s="30" customFormat="1" ht="63.75">
      <c r="A340" s="8">
        <v>1</v>
      </c>
      <c r="B340" s="29" t="s">
        <v>298</v>
      </c>
      <c r="C340" s="9" t="s">
        <v>19</v>
      </c>
      <c r="D340" s="10" t="s">
        <v>466</v>
      </c>
      <c r="E340" s="9" t="s">
        <v>299</v>
      </c>
      <c r="F340" s="11">
        <v>1</v>
      </c>
      <c r="G340" s="12"/>
      <c r="H340" s="12"/>
      <c r="I340" s="13"/>
      <c r="J340" s="12"/>
      <c r="K340" s="14"/>
      <c r="L340" s="14"/>
      <c r="AG340" s="31"/>
      <c r="AH340" s="31"/>
      <c r="AI340" s="31"/>
      <c r="AJ340" s="31"/>
      <c r="AK340" s="31"/>
      <c r="AL340" s="31"/>
      <c r="AM340" s="31"/>
      <c r="AN340" s="31"/>
      <c r="AO340" s="31"/>
      <c r="AP340" s="31"/>
      <c r="AQ340" s="31"/>
      <c r="AR340" s="31"/>
      <c r="AS340" s="31"/>
      <c r="AT340" s="31"/>
      <c r="AU340" s="31"/>
      <c r="AV340" s="31"/>
      <c r="AW340" s="31"/>
      <c r="AX340" s="31"/>
      <c r="AY340" s="31"/>
      <c r="AZ340" s="31"/>
      <c r="BA340" s="31"/>
      <c r="BB340" s="31"/>
      <c r="BC340" s="31"/>
      <c r="BD340" s="31"/>
      <c r="BE340" s="31"/>
      <c r="BF340" s="31"/>
      <c r="BG340" s="31"/>
      <c r="BH340" s="31"/>
      <c r="BI340" s="31"/>
      <c r="BJ340" s="31"/>
      <c r="BK340" s="31"/>
      <c r="BL340" s="31"/>
      <c r="BM340" s="31"/>
      <c r="BN340" s="31"/>
      <c r="BO340" s="31"/>
      <c r="BP340" s="31"/>
      <c r="BQ340" s="31"/>
      <c r="BR340" s="31"/>
      <c r="BS340" s="31"/>
      <c r="BT340" s="31"/>
      <c r="BU340" s="31"/>
      <c r="BV340" s="31"/>
      <c r="BW340" s="31"/>
      <c r="BX340" s="31"/>
      <c r="BY340" s="31"/>
      <c r="BZ340" s="31"/>
      <c r="CA340" s="31"/>
      <c r="CB340" s="31"/>
      <c r="CC340" s="31"/>
      <c r="CD340" s="31"/>
      <c r="CE340" s="31"/>
      <c r="CF340" s="31"/>
      <c r="CG340" s="31"/>
      <c r="CH340" s="31"/>
      <c r="CI340" s="31"/>
      <c r="CJ340" s="31"/>
      <c r="CK340" s="31"/>
      <c r="CL340" s="31"/>
      <c r="CM340" s="31"/>
      <c r="CN340" s="31"/>
    </row>
    <row r="341" spans="1:92">
      <c r="A341" s="15"/>
      <c r="B341" s="16"/>
      <c r="C341" s="16"/>
      <c r="D341" s="17"/>
      <c r="E341" s="16"/>
      <c r="F341" s="28" t="s">
        <v>11</v>
      </c>
      <c r="G341" s="25" t="s">
        <v>12</v>
      </c>
      <c r="H341" s="26"/>
      <c r="I341" s="27" t="s">
        <v>13</v>
      </c>
      <c r="J341" s="26"/>
      <c r="K341" s="6"/>
      <c r="L341" s="6"/>
    </row>
    <row r="342" spans="1:92">
      <c r="A342" s="2"/>
      <c r="B342" s="7"/>
      <c r="C342" s="2"/>
      <c r="D342" s="36"/>
      <c r="E342" s="2"/>
      <c r="F342" s="2"/>
      <c r="G342" s="2"/>
      <c r="H342" s="3"/>
      <c r="I342" s="4"/>
      <c r="J342" s="4"/>
      <c r="K342" s="5"/>
      <c r="L342" s="5"/>
    </row>
    <row r="343" spans="1:92" s="30" customFormat="1">
      <c r="A343" s="2"/>
      <c r="B343" s="7"/>
      <c r="C343" s="2"/>
      <c r="D343" s="36"/>
      <c r="E343" s="2"/>
      <c r="F343" s="2"/>
      <c r="G343" s="2"/>
      <c r="H343" s="3"/>
      <c r="I343" s="4"/>
      <c r="J343" s="4"/>
      <c r="K343" s="5"/>
      <c r="L343" s="5"/>
      <c r="AG343" s="31"/>
      <c r="AH343" s="31"/>
      <c r="AI343" s="31"/>
      <c r="AJ343" s="31"/>
      <c r="AK343" s="31"/>
      <c r="AL343" s="31"/>
      <c r="AM343" s="31"/>
      <c r="AN343" s="31"/>
      <c r="AO343" s="31"/>
      <c r="AP343" s="31"/>
      <c r="AQ343" s="31"/>
      <c r="AR343" s="31"/>
      <c r="AS343" s="31"/>
      <c r="AT343" s="31"/>
      <c r="AU343" s="31"/>
      <c r="AV343" s="31"/>
      <c r="AW343" s="31"/>
      <c r="AX343" s="31"/>
      <c r="AY343" s="31"/>
      <c r="AZ343" s="31"/>
      <c r="BA343" s="31"/>
      <c r="BB343" s="31"/>
      <c r="BC343" s="31"/>
      <c r="BD343" s="31"/>
      <c r="BE343" s="31"/>
      <c r="BF343" s="31"/>
      <c r="BG343" s="31"/>
      <c r="BH343" s="31"/>
      <c r="BI343" s="31"/>
      <c r="BJ343" s="31"/>
      <c r="BK343" s="31"/>
      <c r="BL343" s="31"/>
      <c r="BM343" s="31"/>
      <c r="BN343" s="31"/>
      <c r="BO343" s="31"/>
      <c r="BP343" s="31"/>
      <c r="BQ343" s="31"/>
      <c r="BR343" s="31"/>
      <c r="BS343" s="31"/>
      <c r="BT343" s="31"/>
      <c r="BU343" s="31"/>
      <c r="BV343" s="31"/>
      <c r="BW343" s="31"/>
      <c r="BX343" s="31"/>
      <c r="BY343" s="31"/>
      <c r="BZ343" s="31"/>
      <c r="CA343" s="31"/>
      <c r="CB343" s="31"/>
      <c r="CC343" s="31"/>
      <c r="CD343" s="31"/>
      <c r="CE343" s="31"/>
      <c r="CF343" s="31"/>
      <c r="CG343" s="31"/>
      <c r="CH343" s="31"/>
      <c r="CI343" s="31"/>
      <c r="CJ343" s="31"/>
      <c r="CK343" s="31"/>
      <c r="CL343" s="31"/>
      <c r="CM343" s="31"/>
      <c r="CN343" s="31"/>
    </row>
    <row r="344" spans="1:92" s="30" customFormat="1">
      <c r="A344" s="18" t="str">
        <f>CONCATENATE("Moduł ", SUM(COUNTIF(A$1:A343,"Lp."),1), " nie gorszy niż w katalogu ", "VWR")</f>
        <v>Moduł 16 nie gorszy niż w katalogu VWR</v>
      </c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50"/>
      <c r="AG344" s="31"/>
      <c r="AH344" s="31"/>
      <c r="AI344" s="31"/>
      <c r="AJ344" s="31"/>
      <c r="AK344" s="31"/>
      <c r="AL344" s="31"/>
      <c r="AM344" s="31"/>
      <c r="AN344" s="31"/>
      <c r="AO344" s="31"/>
      <c r="AP344" s="31"/>
      <c r="AQ344" s="31"/>
      <c r="AR344" s="31"/>
      <c r="AS344" s="31"/>
      <c r="AT344" s="31"/>
      <c r="AU344" s="31"/>
      <c r="AV344" s="31"/>
      <c r="AW344" s="31"/>
      <c r="AX344" s="31"/>
      <c r="AY344" s="31"/>
      <c r="AZ344" s="31"/>
      <c r="BA344" s="31"/>
      <c r="BB344" s="31"/>
      <c r="BC344" s="31"/>
      <c r="BD344" s="31"/>
      <c r="BE344" s="31"/>
      <c r="BF344" s="31"/>
      <c r="BG344" s="31"/>
      <c r="BH344" s="31"/>
      <c r="BI344" s="31"/>
      <c r="BJ344" s="31"/>
      <c r="BK344" s="31"/>
      <c r="BL344" s="31"/>
      <c r="BM344" s="31"/>
      <c r="BN344" s="31"/>
      <c r="BO344" s="31"/>
      <c r="BP344" s="31"/>
      <c r="BQ344" s="31"/>
      <c r="BR344" s="31"/>
      <c r="BS344" s="31"/>
      <c r="BT344" s="31"/>
      <c r="BU344" s="31"/>
      <c r="BV344" s="31"/>
      <c r="BW344" s="31"/>
      <c r="BX344" s="31"/>
      <c r="BY344" s="31"/>
      <c r="BZ344" s="31"/>
      <c r="CA344" s="31"/>
      <c r="CB344" s="31"/>
      <c r="CC344" s="31"/>
      <c r="CD344" s="31"/>
      <c r="CE344" s="31"/>
      <c r="CF344" s="31"/>
      <c r="CG344" s="31"/>
      <c r="CH344" s="31"/>
      <c r="CI344" s="31"/>
      <c r="CJ344" s="31"/>
      <c r="CK344" s="31"/>
      <c r="CL344" s="31"/>
      <c r="CM344" s="31"/>
      <c r="CN344" s="31"/>
    </row>
    <row r="345" spans="1:92" s="30" customFormat="1" ht="51" customHeight="1">
      <c r="A345" s="20" t="s">
        <v>0</v>
      </c>
      <c r="B345" s="21" t="s">
        <v>1</v>
      </c>
      <c r="C345" s="22" t="s">
        <v>2</v>
      </c>
      <c r="D345" s="22" t="s">
        <v>3</v>
      </c>
      <c r="E345" s="20" t="s">
        <v>4</v>
      </c>
      <c r="F345" s="22" t="s">
        <v>5</v>
      </c>
      <c r="G345" s="22" t="s">
        <v>6</v>
      </c>
      <c r="H345" s="22" t="s">
        <v>7</v>
      </c>
      <c r="I345" s="22" t="s">
        <v>8</v>
      </c>
      <c r="J345" s="22" t="s">
        <v>9</v>
      </c>
      <c r="K345" s="23" t="s">
        <v>10</v>
      </c>
      <c r="L345" s="23" t="s">
        <v>16</v>
      </c>
      <c r="AG345" s="31"/>
      <c r="AH345" s="31"/>
      <c r="AI345" s="31"/>
      <c r="AJ345" s="31"/>
      <c r="AK345" s="31"/>
      <c r="AL345" s="31"/>
      <c r="AM345" s="31"/>
      <c r="AN345" s="31"/>
      <c r="AO345" s="31"/>
      <c r="AP345" s="31"/>
      <c r="AQ345" s="31"/>
      <c r="AR345" s="31"/>
      <c r="AS345" s="31"/>
      <c r="AT345" s="31"/>
      <c r="AU345" s="31"/>
      <c r="AV345" s="31"/>
      <c r="AW345" s="31"/>
      <c r="AX345" s="31"/>
      <c r="AY345" s="31"/>
      <c r="AZ345" s="31"/>
      <c r="BA345" s="31"/>
      <c r="BB345" s="31"/>
      <c r="BC345" s="31"/>
      <c r="BD345" s="31"/>
      <c r="BE345" s="31"/>
      <c r="BF345" s="31"/>
      <c r="BG345" s="31"/>
      <c r="BH345" s="31"/>
      <c r="BI345" s="31"/>
      <c r="BJ345" s="31"/>
      <c r="BK345" s="31"/>
      <c r="BL345" s="31"/>
      <c r="BM345" s="31"/>
      <c r="BN345" s="31"/>
      <c r="BO345" s="31"/>
      <c r="BP345" s="31"/>
      <c r="BQ345" s="31"/>
      <c r="BR345" s="31"/>
      <c r="BS345" s="31"/>
      <c r="BT345" s="31"/>
      <c r="BU345" s="31"/>
      <c r="BV345" s="31"/>
      <c r="BW345" s="31"/>
      <c r="BX345" s="31"/>
      <c r="BY345" s="31"/>
      <c r="BZ345" s="31"/>
      <c r="CA345" s="31"/>
      <c r="CB345" s="31"/>
      <c r="CC345" s="31"/>
      <c r="CD345" s="31"/>
      <c r="CE345" s="31"/>
      <c r="CF345" s="31"/>
      <c r="CG345" s="31"/>
      <c r="CH345" s="31"/>
      <c r="CI345" s="31"/>
      <c r="CJ345" s="31"/>
      <c r="CK345" s="31"/>
      <c r="CL345" s="31"/>
      <c r="CM345" s="31"/>
      <c r="CN345" s="31"/>
    </row>
    <row r="346" spans="1:92" s="30" customFormat="1">
      <c r="A346" s="23">
        <v>1</v>
      </c>
      <c r="B346" s="23">
        <v>2</v>
      </c>
      <c r="C346" s="24">
        <v>3</v>
      </c>
      <c r="D346" s="23">
        <v>4</v>
      </c>
      <c r="E346" s="23">
        <v>5</v>
      </c>
      <c r="F346" s="23">
        <v>6</v>
      </c>
      <c r="G346" s="23">
        <v>7</v>
      </c>
      <c r="H346" s="23">
        <v>8</v>
      </c>
      <c r="I346" s="23">
        <v>9</v>
      </c>
      <c r="J346" s="24">
        <v>10</v>
      </c>
      <c r="K346" s="24">
        <v>11</v>
      </c>
      <c r="L346" s="24">
        <v>12</v>
      </c>
      <c r="AG346" s="31"/>
      <c r="AH346" s="31"/>
      <c r="AI346" s="31"/>
      <c r="AJ346" s="31"/>
      <c r="AK346" s="31"/>
      <c r="AL346" s="31"/>
      <c r="AM346" s="31"/>
      <c r="AN346" s="31"/>
      <c r="AO346" s="31"/>
      <c r="AP346" s="31"/>
      <c r="AQ346" s="31"/>
      <c r="AR346" s="31"/>
      <c r="AS346" s="31"/>
      <c r="AT346" s="31"/>
      <c r="AU346" s="31"/>
      <c r="AV346" s="31"/>
      <c r="AW346" s="31"/>
      <c r="AX346" s="31"/>
      <c r="AY346" s="31"/>
      <c r="AZ346" s="31"/>
      <c r="BA346" s="31"/>
      <c r="BB346" s="31"/>
      <c r="BC346" s="31"/>
      <c r="BD346" s="31"/>
      <c r="BE346" s="31"/>
      <c r="BF346" s="31"/>
      <c r="BG346" s="31"/>
      <c r="BH346" s="31"/>
      <c r="BI346" s="31"/>
      <c r="BJ346" s="31"/>
      <c r="BK346" s="31"/>
      <c r="BL346" s="31"/>
      <c r="BM346" s="31"/>
      <c r="BN346" s="31"/>
      <c r="BO346" s="31"/>
      <c r="BP346" s="31"/>
      <c r="BQ346" s="31"/>
      <c r="BR346" s="31"/>
      <c r="BS346" s="31"/>
      <c r="BT346" s="31"/>
      <c r="BU346" s="31"/>
      <c r="BV346" s="31"/>
      <c r="BW346" s="31"/>
      <c r="BX346" s="31"/>
      <c r="BY346" s="31"/>
      <c r="BZ346" s="31"/>
      <c r="CA346" s="31"/>
      <c r="CB346" s="31"/>
      <c r="CC346" s="31"/>
      <c r="CD346" s="31"/>
      <c r="CE346" s="31"/>
      <c r="CF346" s="31"/>
      <c r="CG346" s="31"/>
      <c r="CH346" s="31"/>
      <c r="CI346" s="31"/>
      <c r="CJ346" s="31"/>
      <c r="CK346" s="31"/>
      <c r="CL346" s="31"/>
      <c r="CM346" s="31"/>
      <c r="CN346" s="31"/>
    </row>
    <row r="347" spans="1:92" s="30" customFormat="1" ht="25.5">
      <c r="A347" s="8">
        <v>1</v>
      </c>
      <c r="B347" s="29" t="s">
        <v>300</v>
      </c>
      <c r="C347" s="9" t="s">
        <v>19</v>
      </c>
      <c r="D347" s="10" t="s">
        <v>467</v>
      </c>
      <c r="E347" s="9" t="s">
        <v>46</v>
      </c>
      <c r="F347" s="11">
        <v>1</v>
      </c>
      <c r="G347" s="12"/>
      <c r="H347" s="12"/>
      <c r="I347" s="13"/>
      <c r="J347" s="12"/>
      <c r="K347" s="14"/>
      <c r="L347" s="14"/>
      <c r="AG347" s="31"/>
      <c r="AH347" s="31"/>
      <c r="AI347" s="31"/>
      <c r="AJ347" s="31"/>
      <c r="AK347" s="31"/>
      <c r="AL347" s="31"/>
      <c r="AM347" s="31"/>
      <c r="AN347" s="31"/>
      <c r="AO347" s="31"/>
      <c r="AP347" s="31"/>
      <c r="AQ347" s="31"/>
      <c r="AR347" s="31"/>
      <c r="AS347" s="31"/>
      <c r="AT347" s="31"/>
      <c r="AU347" s="31"/>
      <c r="AV347" s="31"/>
      <c r="AW347" s="31"/>
      <c r="AX347" s="31"/>
      <c r="AY347" s="31"/>
      <c r="AZ347" s="31"/>
      <c r="BA347" s="31"/>
      <c r="BB347" s="31"/>
      <c r="BC347" s="31"/>
      <c r="BD347" s="31"/>
      <c r="BE347" s="31"/>
      <c r="BF347" s="31"/>
      <c r="BG347" s="31"/>
      <c r="BH347" s="31"/>
      <c r="BI347" s="31"/>
      <c r="BJ347" s="31"/>
      <c r="BK347" s="31"/>
      <c r="BL347" s="31"/>
      <c r="BM347" s="31"/>
      <c r="BN347" s="31"/>
      <c r="BO347" s="31"/>
      <c r="BP347" s="31"/>
      <c r="BQ347" s="31"/>
      <c r="BR347" s="31"/>
      <c r="BS347" s="31"/>
      <c r="BT347" s="31"/>
      <c r="BU347" s="31"/>
      <c r="BV347" s="31"/>
      <c r="BW347" s="31"/>
      <c r="BX347" s="31"/>
      <c r="BY347" s="31"/>
      <c r="BZ347" s="31"/>
      <c r="CA347" s="31"/>
      <c r="CB347" s="31"/>
      <c r="CC347" s="31"/>
      <c r="CD347" s="31"/>
      <c r="CE347" s="31"/>
      <c r="CF347" s="31"/>
      <c r="CG347" s="31"/>
      <c r="CH347" s="31"/>
      <c r="CI347" s="31"/>
      <c r="CJ347" s="31"/>
      <c r="CK347" s="31"/>
      <c r="CL347" s="31"/>
      <c r="CM347" s="31"/>
      <c r="CN347" s="31"/>
    </row>
    <row r="348" spans="1:92">
      <c r="A348" s="15"/>
      <c r="B348" s="16"/>
      <c r="C348" s="16"/>
      <c r="D348" s="17"/>
      <c r="E348" s="16"/>
      <c r="F348" s="28" t="s">
        <v>11</v>
      </c>
      <c r="G348" s="25" t="s">
        <v>12</v>
      </c>
      <c r="H348" s="26"/>
      <c r="I348" s="27" t="s">
        <v>13</v>
      </c>
      <c r="J348" s="26"/>
      <c r="K348" s="6"/>
      <c r="L348" s="6"/>
    </row>
    <row r="349" spans="1:92">
      <c r="A349" s="2"/>
      <c r="B349" s="7"/>
      <c r="C349" s="2"/>
      <c r="D349" s="36"/>
      <c r="E349" s="2"/>
      <c r="F349" s="2"/>
      <c r="G349" s="2"/>
      <c r="H349" s="3"/>
      <c r="I349" s="4"/>
      <c r="J349" s="4"/>
      <c r="K349" s="5"/>
      <c r="L349" s="5"/>
    </row>
    <row r="350" spans="1:92" s="30" customFormat="1">
      <c r="A350" s="2"/>
      <c r="B350" s="7"/>
      <c r="C350" s="2"/>
      <c r="D350" s="36"/>
      <c r="E350" s="2"/>
      <c r="F350" s="2"/>
      <c r="G350" s="2"/>
      <c r="H350" s="3"/>
      <c r="I350" s="4"/>
      <c r="J350" s="4"/>
      <c r="K350" s="5"/>
      <c r="L350" s="5"/>
      <c r="AG350" s="31"/>
      <c r="AH350" s="31"/>
      <c r="AI350" s="31"/>
      <c r="AJ350" s="31"/>
      <c r="AK350" s="31"/>
      <c r="AL350" s="31"/>
      <c r="AM350" s="31"/>
      <c r="AN350" s="31"/>
      <c r="AO350" s="31"/>
      <c r="AP350" s="31"/>
      <c r="AQ350" s="31"/>
      <c r="AR350" s="31"/>
      <c r="AS350" s="31"/>
      <c r="AT350" s="31"/>
      <c r="AU350" s="31"/>
      <c r="AV350" s="31"/>
      <c r="AW350" s="31"/>
      <c r="AX350" s="31"/>
      <c r="AY350" s="31"/>
      <c r="AZ350" s="31"/>
      <c r="BA350" s="31"/>
      <c r="BB350" s="31"/>
      <c r="BC350" s="31"/>
      <c r="BD350" s="31"/>
      <c r="BE350" s="31"/>
      <c r="BF350" s="31"/>
      <c r="BG350" s="31"/>
      <c r="BH350" s="31"/>
      <c r="BI350" s="31"/>
      <c r="BJ350" s="31"/>
      <c r="BK350" s="31"/>
      <c r="BL350" s="31"/>
      <c r="BM350" s="31"/>
      <c r="BN350" s="31"/>
      <c r="BO350" s="31"/>
      <c r="BP350" s="31"/>
      <c r="BQ350" s="31"/>
      <c r="BR350" s="31"/>
      <c r="BS350" s="31"/>
      <c r="BT350" s="31"/>
      <c r="BU350" s="31"/>
      <c r="BV350" s="31"/>
      <c r="BW350" s="31"/>
      <c r="BX350" s="31"/>
      <c r="BY350" s="31"/>
      <c r="BZ350" s="31"/>
      <c r="CA350" s="31"/>
      <c r="CB350" s="31"/>
      <c r="CC350" s="31"/>
      <c r="CD350" s="31"/>
      <c r="CE350" s="31"/>
      <c r="CF350" s="31"/>
      <c r="CG350" s="31"/>
      <c r="CH350" s="31"/>
      <c r="CI350" s="31"/>
      <c r="CJ350" s="31"/>
      <c r="CK350" s="31"/>
      <c r="CL350" s="31"/>
      <c r="CM350" s="31"/>
      <c r="CN350" s="31"/>
    </row>
    <row r="351" spans="1:92" s="30" customFormat="1">
      <c r="A351" s="18" t="str">
        <f>CONCATENATE("Moduł ", SUM(COUNTIF(A$1:A350,"Lp."),1), " nie gorszy niż w katalogu ", "Bionovo")</f>
        <v>Moduł 17 nie gorszy niż w katalogu Bionovo</v>
      </c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50"/>
      <c r="AG351" s="31"/>
      <c r="AH351" s="31"/>
      <c r="AI351" s="31"/>
      <c r="AJ351" s="31"/>
      <c r="AK351" s="31"/>
      <c r="AL351" s="31"/>
      <c r="AM351" s="31"/>
      <c r="AN351" s="31"/>
      <c r="AO351" s="31"/>
      <c r="AP351" s="31"/>
      <c r="AQ351" s="31"/>
      <c r="AR351" s="31"/>
      <c r="AS351" s="31"/>
      <c r="AT351" s="31"/>
      <c r="AU351" s="31"/>
      <c r="AV351" s="31"/>
      <c r="AW351" s="31"/>
      <c r="AX351" s="31"/>
      <c r="AY351" s="31"/>
      <c r="AZ351" s="31"/>
      <c r="BA351" s="31"/>
      <c r="BB351" s="31"/>
      <c r="BC351" s="31"/>
      <c r="BD351" s="31"/>
      <c r="BE351" s="31"/>
      <c r="BF351" s="31"/>
      <c r="BG351" s="31"/>
      <c r="BH351" s="31"/>
      <c r="BI351" s="31"/>
      <c r="BJ351" s="31"/>
      <c r="BK351" s="31"/>
      <c r="BL351" s="31"/>
      <c r="BM351" s="31"/>
      <c r="BN351" s="31"/>
      <c r="BO351" s="31"/>
      <c r="BP351" s="31"/>
      <c r="BQ351" s="31"/>
      <c r="BR351" s="31"/>
      <c r="BS351" s="31"/>
      <c r="BT351" s="31"/>
      <c r="BU351" s="31"/>
      <c r="BV351" s="31"/>
      <c r="BW351" s="31"/>
      <c r="BX351" s="31"/>
      <c r="BY351" s="31"/>
      <c r="BZ351" s="31"/>
      <c r="CA351" s="31"/>
      <c r="CB351" s="31"/>
      <c r="CC351" s="31"/>
      <c r="CD351" s="31"/>
      <c r="CE351" s="31"/>
      <c r="CF351" s="31"/>
      <c r="CG351" s="31"/>
      <c r="CH351" s="31"/>
      <c r="CI351" s="31"/>
      <c r="CJ351" s="31"/>
      <c r="CK351" s="31"/>
      <c r="CL351" s="31"/>
      <c r="CM351" s="31"/>
      <c r="CN351" s="31"/>
    </row>
    <row r="352" spans="1:92" s="30" customFormat="1" ht="51" customHeight="1">
      <c r="A352" s="20" t="s">
        <v>0</v>
      </c>
      <c r="B352" s="21" t="s">
        <v>1</v>
      </c>
      <c r="C352" s="22" t="s">
        <v>2</v>
      </c>
      <c r="D352" s="22" t="s">
        <v>3</v>
      </c>
      <c r="E352" s="20" t="s">
        <v>4</v>
      </c>
      <c r="F352" s="22" t="s">
        <v>5</v>
      </c>
      <c r="G352" s="22" t="s">
        <v>6</v>
      </c>
      <c r="H352" s="22" t="s">
        <v>7</v>
      </c>
      <c r="I352" s="22" t="s">
        <v>8</v>
      </c>
      <c r="J352" s="22" t="s">
        <v>9</v>
      </c>
      <c r="K352" s="23" t="s">
        <v>10</v>
      </c>
      <c r="L352" s="23" t="s">
        <v>16</v>
      </c>
      <c r="AG352" s="31"/>
      <c r="AH352" s="31"/>
      <c r="AI352" s="31"/>
      <c r="AJ352" s="31"/>
      <c r="AK352" s="31"/>
      <c r="AL352" s="31"/>
      <c r="AM352" s="31"/>
      <c r="AN352" s="31"/>
      <c r="AO352" s="31"/>
      <c r="AP352" s="31"/>
      <c r="AQ352" s="31"/>
      <c r="AR352" s="31"/>
      <c r="AS352" s="31"/>
      <c r="AT352" s="31"/>
      <c r="AU352" s="31"/>
      <c r="AV352" s="31"/>
      <c r="AW352" s="31"/>
      <c r="AX352" s="31"/>
      <c r="AY352" s="31"/>
      <c r="AZ352" s="31"/>
      <c r="BA352" s="31"/>
      <c r="BB352" s="31"/>
      <c r="BC352" s="31"/>
      <c r="BD352" s="31"/>
      <c r="BE352" s="31"/>
      <c r="BF352" s="31"/>
      <c r="BG352" s="31"/>
      <c r="BH352" s="31"/>
      <c r="BI352" s="31"/>
      <c r="BJ352" s="31"/>
      <c r="BK352" s="31"/>
      <c r="BL352" s="31"/>
      <c r="BM352" s="31"/>
      <c r="BN352" s="31"/>
      <c r="BO352" s="31"/>
      <c r="BP352" s="31"/>
      <c r="BQ352" s="31"/>
      <c r="BR352" s="31"/>
      <c r="BS352" s="31"/>
      <c r="BT352" s="31"/>
      <c r="BU352" s="31"/>
      <c r="BV352" s="31"/>
      <c r="BW352" s="31"/>
      <c r="BX352" s="31"/>
      <c r="BY352" s="31"/>
      <c r="BZ352" s="31"/>
      <c r="CA352" s="31"/>
      <c r="CB352" s="31"/>
      <c r="CC352" s="31"/>
      <c r="CD352" s="31"/>
      <c r="CE352" s="31"/>
      <c r="CF352" s="31"/>
      <c r="CG352" s="31"/>
      <c r="CH352" s="31"/>
      <c r="CI352" s="31"/>
      <c r="CJ352" s="31"/>
      <c r="CK352" s="31"/>
      <c r="CL352" s="31"/>
      <c r="CM352" s="31"/>
      <c r="CN352" s="31"/>
    </row>
    <row r="353" spans="1:92" s="30" customFormat="1">
      <c r="A353" s="23">
        <v>1</v>
      </c>
      <c r="B353" s="23">
        <v>2</v>
      </c>
      <c r="C353" s="24">
        <v>3</v>
      </c>
      <c r="D353" s="23">
        <v>4</v>
      </c>
      <c r="E353" s="23">
        <v>5</v>
      </c>
      <c r="F353" s="23">
        <v>6</v>
      </c>
      <c r="G353" s="23">
        <v>7</v>
      </c>
      <c r="H353" s="23">
        <v>8</v>
      </c>
      <c r="I353" s="23">
        <v>9</v>
      </c>
      <c r="J353" s="24">
        <v>10</v>
      </c>
      <c r="K353" s="24">
        <v>11</v>
      </c>
      <c r="L353" s="24">
        <v>12</v>
      </c>
      <c r="AG353" s="31"/>
      <c r="AH353" s="31"/>
      <c r="AI353" s="31"/>
      <c r="AJ353" s="31"/>
      <c r="AK353" s="31"/>
      <c r="AL353" s="31"/>
      <c r="AM353" s="31"/>
      <c r="AN353" s="31"/>
      <c r="AO353" s="31"/>
      <c r="AP353" s="31"/>
      <c r="AQ353" s="31"/>
      <c r="AR353" s="31"/>
      <c r="AS353" s="31"/>
      <c r="AT353" s="31"/>
      <c r="AU353" s="31"/>
      <c r="AV353" s="31"/>
      <c r="AW353" s="31"/>
      <c r="AX353" s="31"/>
      <c r="AY353" s="31"/>
      <c r="AZ353" s="31"/>
      <c r="BA353" s="31"/>
      <c r="BB353" s="31"/>
      <c r="BC353" s="31"/>
      <c r="BD353" s="31"/>
      <c r="BE353" s="31"/>
      <c r="BF353" s="31"/>
      <c r="BG353" s="31"/>
      <c r="BH353" s="31"/>
      <c r="BI353" s="31"/>
      <c r="BJ353" s="31"/>
      <c r="BK353" s="31"/>
      <c r="BL353" s="31"/>
      <c r="BM353" s="31"/>
      <c r="BN353" s="31"/>
      <c r="BO353" s="31"/>
      <c r="BP353" s="31"/>
      <c r="BQ353" s="31"/>
      <c r="BR353" s="31"/>
      <c r="BS353" s="31"/>
      <c r="BT353" s="31"/>
      <c r="BU353" s="31"/>
      <c r="BV353" s="31"/>
      <c r="BW353" s="31"/>
      <c r="BX353" s="31"/>
      <c r="BY353" s="31"/>
      <c r="BZ353" s="31"/>
      <c r="CA353" s="31"/>
      <c r="CB353" s="31"/>
      <c r="CC353" s="31"/>
      <c r="CD353" s="31"/>
      <c r="CE353" s="31"/>
      <c r="CF353" s="31"/>
      <c r="CG353" s="31"/>
      <c r="CH353" s="31"/>
      <c r="CI353" s="31"/>
      <c r="CJ353" s="31"/>
      <c r="CK353" s="31"/>
      <c r="CL353" s="31"/>
      <c r="CM353" s="31"/>
      <c r="CN353" s="31"/>
    </row>
    <row r="354" spans="1:92" s="30" customFormat="1" ht="25.5">
      <c r="A354" s="8">
        <v>1</v>
      </c>
      <c r="B354" s="29" t="s">
        <v>327</v>
      </c>
      <c r="C354" s="9" t="s">
        <v>19</v>
      </c>
      <c r="D354" s="10" t="s">
        <v>328</v>
      </c>
      <c r="E354" s="9" t="s">
        <v>329</v>
      </c>
      <c r="F354" s="11">
        <v>1</v>
      </c>
      <c r="G354" s="12"/>
      <c r="H354" s="12"/>
      <c r="I354" s="13"/>
      <c r="J354" s="12"/>
      <c r="K354" s="14"/>
      <c r="L354" s="14"/>
      <c r="AG354" s="31"/>
      <c r="AH354" s="31"/>
      <c r="AI354" s="31"/>
      <c r="AJ354" s="31"/>
      <c r="AK354" s="31"/>
      <c r="AL354" s="31"/>
      <c r="AM354" s="31"/>
      <c r="AN354" s="31"/>
      <c r="AO354" s="31"/>
      <c r="AP354" s="31"/>
      <c r="AQ354" s="31"/>
      <c r="AR354" s="31"/>
      <c r="AS354" s="31"/>
      <c r="AT354" s="31"/>
      <c r="AU354" s="31"/>
      <c r="AV354" s="31"/>
      <c r="AW354" s="31"/>
      <c r="AX354" s="31"/>
      <c r="AY354" s="31"/>
      <c r="AZ354" s="31"/>
      <c r="BA354" s="31"/>
      <c r="BB354" s="31"/>
      <c r="BC354" s="31"/>
      <c r="BD354" s="31"/>
      <c r="BE354" s="31"/>
      <c r="BF354" s="31"/>
      <c r="BG354" s="31"/>
      <c r="BH354" s="31"/>
      <c r="BI354" s="31"/>
      <c r="BJ354" s="31"/>
      <c r="BK354" s="31"/>
      <c r="BL354" s="31"/>
      <c r="BM354" s="31"/>
      <c r="BN354" s="31"/>
      <c r="BO354" s="31"/>
      <c r="BP354" s="31"/>
      <c r="BQ354" s="31"/>
      <c r="BR354" s="31"/>
      <c r="BS354" s="31"/>
      <c r="BT354" s="31"/>
      <c r="BU354" s="31"/>
      <c r="BV354" s="31"/>
      <c r="BW354" s="31"/>
      <c r="BX354" s="31"/>
      <c r="BY354" s="31"/>
      <c r="BZ354" s="31"/>
      <c r="CA354" s="31"/>
      <c r="CB354" s="31"/>
      <c r="CC354" s="31"/>
      <c r="CD354" s="31"/>
      <c r="CE354" s="31"/>
      <c r="CF354" s="31"/>
      <c r="CG354" s="31"/>
      <c r="CH354" s="31"/>
      <c r="CI354" s="31"/>
      <c r="CJ354" s="31"/>
      <c r="CK354" s="31"/>
      <c r="CL354" s="31"/>
      <c r="CM354" s="31"/>
      <c r="CN354" s="31"/>
    </row>
    <row r="355" spans="1:92">
      <c r="A355" s="15"/>
      <c r="B355" s="16"/>
      <c r="C355" s="16"/>
      <c r="D355" s="17"/>
      <c r="E355" s="16"/>
      <c r="F355" s="28" t="s">
        <v>11</v>
      </c>
      <c r="G355" s="25" t="s">
        <v>12</v>
      </c>
      <c r="H355" s="26"/>
      <c r="I355" s="27" t="s">
        <v>13</v>
      </c>
      <c r="J355" s="26"/>
      <c r="K355" s="6"/>
      <c r="L355" s="6"/>
    </row>
    <row r="356" spans="1:92">
      <c r="A356" s="2"/>
      <c r="B356" s="7"/>
      <c r="C356" s="2"/>
      <c r="D356" s="36"/>
      <c r="E356" s="2"/>
      <c r="F356" s="2"/>
      <c r="G356" s="2"/>
      <c r="H356" s="3"/>
      <c r="I356" s="4"/>
      <c r="J356" s="4"/>
      <c r="K356" s="5"/>
      <c r="L356" s="5"/>
    </row>
    <row r="357" spans="1:92" s="30" customFormat="1">
      <c r="A357" s="2"/>
      <c r="B357" s="7"/>
      <c r="C357" s="2"/>
      <c r="D357" s="36"/>
      <c r="E357" s="2"/>
      <c r="F357" s="2"/>
      <c r="G357" s="2"/>
      <c r="H357" s="3"/>
      <c r="I357" s="4"/>
      <c r="J357" s="4"/>
      <c r="K357" s="5"/>
      <c r="L357" s="5"/>
      <c r="AG357" s="31"/>
      <c r="AH357" s="31"/>
      <c r="AI357" s="31"/>
      <c r="AJ357" s="31"/>
      <c r="AK357" s="31"/>
      <c r="AL357" s="31"/>
      <c r="AM357" s="31"/>
      <c r="AN357" s="31"/>
      <c r="AO357" s="31"/>
      <c r="AP357" s="31"/>
      <c r="AQ357" s="31"/>
      <c r="AR357" s="31"/>
      <c r="AS357" s="31"/>
      <c r="AT357" s="31"/>
      <c r="AU357" s="31"/>
      <c r="AV357" s="31"/>
      <c r="AW357" s="31"/>
      <c r="AX357" s="31"/>
      <c r="AY357" s="31"/>
      <c r="AZ357" s="31"/>
      <c r="BA357" s="31"/>
      <c r="BB357" s="31"/>
      <c r="BC357" s="31"/>
      <c r="BD357" s="31"/>
      <c r="BE357" s="31"/>
      <c r="BF357" s="31"/>
      <c r="BG357" s="31"/>
      <c r="BH357" s="31"/>
      <c r="BI357" s="31"/>
      <c r="BJ357" s="31"/>
      <c r="BK357" s="31"/>
      <c r="BL357" s="31"/>
      <c r="BM357" s="31"/>
      <c r="BN357" s="31"/>
      <c r="BO357" s="31"/>
      <c r="BP357" s="31"/>
      <c r="BQ357" s="31"/>
      <c r="BR357" s="31"/>
      <c r="BS357" s="31"/>
      <c r="BT357" s="31"/>
      <c r="BU357" s="31"/>
      <c r="BV357" s="31"/>
      <c r="BW357" s="31"/>
      <c r="BX357" s="31"/>
      <c r="BY357" s="31"/>
      <c r="BZ357" s="31"/>
      <c r="CA357" s="31"/>
      <c r="CB357" s="31"/>
      <c r="CC357" s="31"/>
      <c r="CD357" s="31"/>
      <c r="CE357" s="31"/>
      <c r="CF357" s="31"/>
      <c r="CG357" s="31"/>
      <c r="CH357" s="31"/>
      <c r="CI357" s="31"/>
      <c r="CJ357" s="31"/>
      <c r="CK357" s="31"/>
      <c r="CL357" s="31"/>
      <c r="CM357" s="31"/>
      <c r="CN357" s="31"/>
    </row>
    <row r="358" spans="1:92" s="30" customFormat="1">
      <c r="A358" s="18" t="str">
        <f>CONCATENATE("Moduł ", SUM(COUNTIF(A$1:A357,"Lp."),1), " nie gorszy niż w katalogu ", "Noack")</f>
        <v>Moduł 18 nie gorszy niż w katalogu Noack</v>
      </c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50"/>
      <c r="AG358" s="31"/>
      <c r="AH358" s="31"/>
      <c r="AI358" s="31"/>
      <c r="AJ358" s="31"/>
      <c r="AK358" s="31"/>
      <c r="AL358" s="31"/>
      <c r="AM358" s="31"/>
      <c r="AN358" s="31"/>
      <c r="AO358" s="31"/>
      <c r="AP358" s="31"/>
      <c r="AQ358" s="31"/>
      <c r="AR358" s="31"/>
      <c r="AS358" s="31"/>
      <c r="AT358" s="31"/>
      <c r="AU358" s="31"/>
      <c r="AV358" s="31"/>
      <c r="AW358" s="31"/>
      <c r="AX358" s="31"/>
      <c r="AY358" s="31"/>
      <c r="AZ358" s="31"/>
      <c r="BA358" s="31"/>
      <c r="BB358" s="31"/>
      <c r="BC358" s="31"/>
      <c r="BD358" s="31"/>
      <c r="BE358" s="31"/>
      <c r="BF358" s="31"/>
      <c r="BG358" s="31"/>
      <c r="BH358" s="31"/>
      <c r="BI358" s="31"/>
      <c r="BJ358" s="31"/>
      <c r="BK358" s="31"/>
      <c r="BL358" s="31"/>
      <c r="BM358" s="31"/>
      <c r="BN358" s="31"/>
      <c r="BO358" s="31"/>
      <c r="BP358" s="31"/>
      <c r="BQ358" s="31"/>
      <c r="BR358" s="31"/>
      <c r="BS358" s="31"/>
      <c r="BT358" s="31"/>
      <c r="BU358" s="31"/>
      <c r="BV358" s="31"/>
      <c r="BW358" s="31"/>
      <c r="BX358" s="31"/>
      <c r="BY358" s="31"/>
      <c r="BZ358" s="31"/>
      <c r="CA358" s="31"/>
      <c r="CB358" s="31"/>
      <c r="CC358" s="31"/>
      <c r="CD358" s="31"/>
      <c r="CE358" s="31"/>
      <c r="CF358" s="31"/>
      <c r="CG358" s="31"/>
      <c r="CH358" s="31"/>
      <c r="CI358" s="31"/>
      <c r="CJ358" s="31"/>
      <c r="CK358" s="31"/>
      <c r="CL358" s="31"/>
      <c r="CM358" s="31"/>
      <c r="CN358" s="31"/>
    </row>
    <row r="359" spans="1:92" s="30" customFormat="1" ht="51" customHeight="1">
      <c r="A359" s="20" t="s">
        <v>0</v>
      </c>
      <c r="B359" s="21" t="s">
        <v>1</v>
      </c>
      <c r="C359" s="22" t="s">
        <v>2</v>
      </c>
      <c r="D359" s="22" t="s">
        <v>3</v>
      </c>
      <c r="E359" s="20" t="s">
        <v>4</v>
      </c>
      <c r="F359" s="22" t="s">
        <v>5</v>
      </c>
      <c r="G359" s="22" t="s">
        <v>6</v>
      </c>
      <c r="H359" s="22" t="s">
        <v>7</v>
      </c>
      <c r="I359" s="22" t="s">
        <v>8</v>
      </c>
      <c r="J359" s="22" t="s">
        <v>9</v>
      </c>
      <c r="K359" s="23" t="s">
        <v>10</v>
      </c>
      <c r="L359" s="23" t="s">
        <v>16</v>
      </c>
      <c r="AG359" s="31"/>
      <c r="AH359" s="31"/>
      <c r="AI359" s="31"/>
      <c r="AJ359" s="31"/>
      <c r="AK359" s="31"/>
      <c r="AL359" s="31"/>
      <c r="AM359" s="31"/>
      <c r="AN359" s="31"/>
      <c r="AO359" s="31"/>
      <c r="AP359" s="31"/>
      <c r="AQ359" s="31"/>
      <c r="AR359" s="31"/>
      <c r="AS359" s="31"/>
      <c r="AT359" s="31"/>
      <c r="AU359" s="31"/>
      <c r="AV359" s="31"/>
      <c r="AW359" s="31"/>
      <c r="AX359" s="31"/>
      <c r="AY359" s="31"/>
      <c r="AZ359" s="31"/>
      <c r="BA359" s="31"/>
      <c r="BB359" s="31"/>
      <c r="BC359" s="31"/>
      <c r="BD359" s="31"/>
      <c r="BE359" s="31"/>
      <c r="BF359" s="31"/>
      <c r="BG359" s="31"/>
      <c r="BH359" s="31"/>
      <c r="BI359" s="31"/>
      <c r="BJ359" s="31"/>
      <c r="BK359" s="31"/>
      <c r="BL359" s="31"/>
      <c r="BM359" s="31"/>
      <c r="BN359" s="31"/>
      <c r="BO359" s="31"/>
      <c r="BP359" s="31"/>
      <c r="BQ359" s="31"/>
      <c r="BR359" s="31"/>
      <c r="BS359" s="31"/>
      <c r="BT359" s="31"/>
      <c r="BU359" s="31"/>
      <c r="BV359" s="31"/>
      <c r="BW359" s="31"/>
      <c r="BX359" s="31"/>
      <c r="BY359" s="31"/>
      <c r="BZ359" s="31"/>
      <c r="CA359" s="31"/>
      <c r="CB359" s="31"/>
      <c r="CC359" s="31"/>
      <c r="CD359" s="31"/>
      <c r="CE359" s="31"/>
      <c r="CF359" s="31"/>
      <c r="CG359" s="31"/>
      <c r="CH359" s="31"/>
      <c r="CI359" s="31"/>
      <c r="CJ359" s="31"/>
      <c r="CK359" s="31"/>
      <c r="CL359" s="31"/>
      <c r="CM359" s="31"/>
      <c r="CN359" s="31"/>
    </row>
    <row r="360" spans="1:92" s="30" customFormat="1">
      <c r="A360" s="23">
        <v>1</v>
      </c>
      <c r="B360" s="23">
        <v>2</v>
      </c>
      <c r="C360" s="24">
        <v>3</v>
      </c>
      <c r="D360" s="23">
        <v>4</v>
      </c>
      <c r="E360" s="23">
        <v>5</v>
      </c>
      <c r="F360" s="23">
        <v>6</v>
      </c>
      <c r="G360" s="23">
        <v>7</v>
      </c>
      <c r="H360" s="23">
        <v>8</v>
      </c>
      <c r="I360" s="23">
        <v>9</v>
      </c>
      <c r="J360" s="24">
        <v>10</v>
      </c>
      <c r="K360" s="24">
        <v>11</v>
      </c>
      <c r="L360" s="24">
        <v>12</v>
      </c>
      <c r="AG360" s="31"/>
      <c r="AH360" s="31"/>
      <c r="AI360" s="31"/>
      <c r="AJ360" s="31"/>
      <c r="AK360" s="31"/>
      <c r="AL360" s="31"/>
      <c r="AM360" s="31"/>
      <c r="AN360" s="31"/>
      <c r="AO360" s="31"/>
      <c r="AP360" s="31"/>
      <c r="AQ360" s="31"/>
      <c r="AR360" s="31"/>
      <c r="AS360" s="31"/>
      <c r="AT360" s="31"/>
      <c r="AU360" s="31"/>
      <c r="AV360" s="31"/>
      <c r="AW360" s="31"/>
      <c r="AX360" s="31"/>
      <c r="AY360" s="31"/>
      <c r="AZ360" s="31"/>
      <c r="BA360" s="31"/>
      <c r="BB360" s="31"/>
      <c r="BC360" s="31"/>
      <c r="BD360" s="31"/>
      <c r="BE360" s="31"/>
      <c r="BF360" s="31"/>
      <c r="BG360" s="31"/>
      <c r="BH360" s="31"/>
      <c r="BI360" s="31"/>
      <c r="BJ360" s="31"/>
      <c r="BK360" s="31"/>
      <c r="BL360" s="31"/>
      <c r="BM360" s="31"/>
      <c r="BN360" s="31"/>
      <c r="BO360" s="31"/>
      <c r="BP360" s="31"/>
      <c r="BQ360" s="31"/>
      <c r="BR360" s="31"/>
      <c r="BS360" s="31"/>
      <c r="BT360" s="31"/>
      <c r="BU360" s="31"/>
      <c r="BV360" s="31"/>
      <c r="BW360" s="31"/>
      <c r="BX360" s="31"/>
      <c r="BY360" s="31"/>
      <c r="BZ360" s="31"/>
      <c r="CA360" s="31"/>
      <c r="CB360" s="31"/>
      <c r="CC360" s="31"/>
      <c r="CD360" s="31"/>
      <c r="CE360" s="31"/>
      <c r="CF360" s="31"/>
      <c r="CG360" s="31"/>
      <c r="CH360" s="31"/>
      <c r="CI360" s="31"/>
      <c r="CJ360" s="31"/>
      <c r="CK360" s="31"/>
      <c r="CL360" s="31"/>
      <c r="CM360" s="31"/>
      <c r="CN360" s="31"/>
    </row>
    <row r="361" spans="1:92" s="30" customFormat="1" ht="25.5">
      <c r="A361" s="8">
        <v>1</v>
      </c>
      <c r="B361" s="29" t="s">
        <v>330</v>
      </c>
      <c r="C361" s="9" t="s">
        <v>19</v>
      </c>
      <c r="D361" s="10" t="s">
        <v>468</v>
      </c>
      <c r="E361" s="38" t="s">
        <v>331</v>
      </c>
      <c r="F361" s="11">
        <v>1</v>
      </c>
      <c r="G361" s="12"/>
      <c r="H361" s="12"/>
      <c r="I361" s="13"/>
      <c r="J361" s="12"/>
      <c r="K361" s="14"/>
      <c r="L361" s="14"/>
      <c r="AG361" s="31"/>
      <c r="AH361" s="31"/>
      <c r="AI361" s="31"/>
      <c r="AJ361" s="31"/>
      <c r="AK361" s="31"/>
      <c r="AL361" s="31"/>
      <c r="AM361" s="31"/>
      <c r="AN361" s="31"/>
      <c r="AO361" s="31"/>
      <c r="AP361" s="31"/>
      <c r="AQ361" s="31"/>
      <c r="AR361" s="31"/>
      <c r="AS361" s="31"/>
      <c r="AT361" s="31"/>
      <c r="AU361" s="31"/>
      <c r="AV361" s="31"/>
      <c r="AW361" s="31"/>
      <c r="AX361" s="31"/>
      <c r="AY361" s="31"/>
      <c r="AZ361" s="31"/>
      <c r="BA361" s="31"/>
      <c r="BB361" s="31"/>
      <c r="BC361" s="31"/>
      <c r="BD361" s="31"/>
      <c r="BE361" s="31"/>
      <c r="BF361" s="31"/>
      <c r="BG361" s="31"/>
      <c r="BH361" s="31"/>
      <c r="BI361" s="31"/>
      <c r="BJ361" s="31"/>
      <c r="BK361" s="31"/>
      <c r="BL361" s="31"/>
      <c r="BM361" s="31"/>
      <c r="BN361" s="31"/>
      <c r="BO361" s="31"/>
      <c r="BP361" s="31"/>
      <c r="BQ361" s="31"/>
      <c r="BR361" s="31"/>
      <c r="BS361" s="31"/>
      <c r="BT361" s="31"/>
      <c r="BU361" s="31"/>
      <c r="BV361" s="31"/>
      <c r="BW361" s="31"/>
      <c r="BX361" s="31"/>
      <c r="BY361" s="31"/>
      <c r="BZ361" s="31"/>
      <c r="CA361" s="31"/>
      <c r="CB361" s="31"/>
      <c r="CC361" s="31"/>
      <c r="CD361" s="31"/>
      <c r="CE361" s="31"/>
      <c r="CF361" s="31"/>
      <c r="CG361" s="31"/>
      <c r="CH361" s="31"/>
      <c r="CI361" s="31"/>
      <c r="CJ361" s="31"/>
      <c r="CK361" s="31"/>
      <c r="CL361" s="31"/>
      <c r="CM361" s="31"/>
      <c r="CN361" s="31"/>
    </row>
    <row r="362" spans="1:92">
      <c r="A362" s="15"/>
      <c r="B362" s="16"/>
      <c r="C362" s="16"/>
      <c r="D362" s="17"/>
      <c r="E362" s="16"/>
      <c r="F362" s="28" t="s">
        <v>11</v>
      </c>
      <c r="G362" s="25" t="s">
        <v>12</v>
      </c>
      <c r="H362" s="26"/>
      <c r="I362" s="27" t="s">
        <v>13</v>
      </c>
      <c r="J362" s="26"/>
      <c r="K362" s="6"/>
      <c r="L362" s="6"/>
    </row>
    <row r="363" spans="1:92">
      <c r="A363" s="2"/>
      <c r="B363" s="7"/>
      <c r="C363" s="2"/>
      <c r="D363" s="36"/>
      <c r="E363" s="2"/>
      <c r="F363" s="2"/>
      <c r="G363" s="2"/>
      <c r="H363" s="3"/>
      <c r="I363" s="4"/>
      <c r="J363" s="4"/>
      <c r="K363" s="5"/>
      <c r="L363" s="5"/>
    </row>
    <row r="364" spans="1:92" s="30" customFormat="1">
      <c r="A364" s="2"/>
      <c r="B364" s="7"/>
      <c r="C364" s="2"/>
      <c r="D364" s="36"/>
      <c r="E364" s="2"/>
      <c r="F364" s="2"/>
      <c r="G364" s="2"/>
      <c r="H364" s="3"/>
      <c r="I364" s="4"/>
      <c r="J364" s="4"/>
      <c r="K364" s="5"/>
      <c r="L364" s="5"/>
      <c r="AG364" s="31"/>
      <c r="AH364" s="31"/>
      <c r="AI364" s="31"/>
      <c r="AJ364" s="31"/>
      <c r="AK364" s="31"/>
      <c r="AL364" s="31"/>
      <c r="AM364" s="31"/>
      <c r="AN364" s="31"/>
      <c r="AO364" s="31"/>
      <c r="AP364" s="31"/>
      <c r="AQ364" s="31"/>
      <c r="AR364" s="31"/>
      <c r="AS364" s="31"/>
      <c r="AT364" s="31"/>
      <c r="AU364" s="31"/>
      <c r="AV364" s="31"/>
      <c r="AW364" s="31"/>
      <c r="AX364" s="31"/>
      <c r="AY364" s="31"/>
      <c r="AZ364" s="31"/>
      <c r="BA364" s="31"/>
      <c r="BB364" s="31"/>
      <c r="BC364" s="31"/>
      <c r="BD364" s="31"/>
      <c r="BE364" s="31"/>
      <c r="BF364" s="31"/>
      <c r="BG364" s="31"/>
      <c r="BH364" s="31"/>
      <c r="BI364" s="31"/>
      <c r="BJ364" s="31"/>
      <c r="BK364" s="31"/>
      <c r="BL364" s="31"/>
      <c r="BM364" s="31"/>
      <c r="BN364" s="31"/>
      <c r="BO364" s="31"/>
      <c r="BP364" s="31"/>
      <c r="BQ364" s="31"/>
      <c r="BR364" s="31"/>
      <c r="BS364" s="31"/>
      <c r="BT364" s="31"/>
      <c r="BU364" s="31"/>
      <c r="BV364" s="31"/>
      <c r="BW364" s="31"/>
      <c r="BX364" s="31"/>
      <c r="BY364" s="31"/>
      <c r="BZ364" s="31"/>
      <c r="CA364" s="31"/>
      <c r="CB364" s="31"/>
      <c r="CC364" s="31"/>
      <c r="CD364" s="31"/>
      <c r="CE364" s="31"/>
      <c r="CF364" s="31"/>
      <c r="CG364" s="31"/>
      <c r="CH364" s="31"/>
      <c r="CI364" s="31"/>
      <c r="CJ364" s="31"/>
      <c r="CK364" s="31"/>
      <c r="CL364" s="31"/>
      <c r="CM364" s="31"/>
      <c r="CN364" s="31"/>
    </row>
    <row r="365" spans="1:92" s="30" customFormat="1">
      <c r="A365" s="18" t="str">
        <f>CONCATENATE("Moduł ", SUM(COUNTIF(A$1:A364,"Lp."),1), " nie gorszy niż w katalogu ", " Mettler Toledo")</f>
        <v>Moduł 19 nie gorszy niż w katalogu  Mettler Toledo</v>
      </c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50"/>
      <c r="AG365" s="31"/>
      <c r="AH365" s="31"/>
      <c r="AI365" s="31"/>
      <c r="AJ365" s="31"/>
      <c r="AK365" s="31"/>
      <c r="AL365" s="31"/>
      <c r="AM365" s="31"/>
      <c r="AN365" s="31"/>
      <c r="AO365" s="31"/>
      <c r="AP365" s="31"/>
      <c r="AQ365" s="31"/>
      <c r="AR365" s="31"/>
      <c r="AS365" s="31"/>
      <c r="AT365" s="31"/>
      <c r="AU365" s="31"/>
      <c r="AV365" s="31"/>
      <c r="AW365" s="31"/>
      <c r="AX365" s="31"/>
      <c r="AY365" s="31"/>
      <c r="AZ365" s="31"/>
      <c r="BA365" s="31"/>
      <c r="BB365" s="31"/>
      <c r="BC365" s="31"/>
      <c r="BD365" s="31"/>
      <c r="BE365" s="31"/>
      <c r="BF365" s="31"/>
      <c r="BG365" s="31"/>
      <c r="BH365" s="31"/>
      <c r="BI365" s="31"/>
      <c r="BJ365" s="31"/>
      <c r="BK365" s="31"/>
      <c r="BL365" s="31"/>
      <c r="BM365" s="31"/>
      <c r="BN365" s="31"/>
      <c r="BO365" s="31"/>
      <c r="BP365" s="31"/>
      <c r="BQ365" s="31"/>
      <c r="BR365" s="31"/>
      <c r="BS365" s="31"/>
      <c r="BT365" s="31"/>
      <c r="BU365" s="31"/>
      <c r="BV365" s="31"/>
      <c r="BW365" s="31"/>
      <c r="BX365" s="31"/>
      <c r="BY365" s="31"/>
      <c r="BZ365" s="31"/>
      <c r="CA365" s="31"/>
      <c r="CB365" s="31"/>
      <c r="CC365" s="31"/>
      <c r="CD365" s="31"/>
      <c r="CE365" s="31"/>
      <c r="CF365" s="31"/>
      <c r="CG365" s="31"/>
      <c r="CH365" s="31"/>
      <c r="CI365" s="31"/>
      <c r="CJ365" s="31"/>
      <c r="CK365" s="31"/>
      <c r="CL365" s="31"/>
      <c r="CM365" s="31"/>
      <c r="CN365" s="31"/>
    </row>
    <row r="366" spans="1:92" s="30" customFormat="1" ht="51" customHeight="1">
      <c r="A366" s="20" t="s">
        <v>0</v>
      </c>
      <c r="B366" s="21" t="s">
        <v>1</v>
      </c>
      <c r="C366" s="22" t="s">
        <v>2</v>
      </c>
      <c r="D366" s="22" t="s">
        <v>3</v>
      </c>
      <c r="E366" s="20" t="s">
        <v>4</v>
      </c>
      <c r="F366" s="22" t="s">
        <v>5</v>
      </c>
      <c r="G366" s="22" t="s">
        <v>6</v>
      </c>
      <c r="H366" s="22" t="s">
        <v>7</v>
      </c>
      <c r="I366" s="22" t="s">
        <v>8</v>
      </c>
      <c r="J366" s="22" t="s">
        <v>9</v>
      </c>
      <c r="K366" s="23" t="s">
        <v>10</v>
      </c>
      <c r="L366" s="23" t="s">
        <v>16</v>
      </c>
      <c r="AG366" s="31"/>
      <c r="AH366" s="31"/>
      <c r="AI366" s="31"/>
      <c r="AJ366" s="31"/>
      <c r="AK366" s="31"/>
      <c r="AL366" s="31"/>
      <c r="AM366" s="31"/>
      <c r="AN366" s="31"/>
      <c r="AO366" s="31"/>
      <c r="AP366" s="31"/>
      <c r="AQ366" s="31"/>
      <c r="AR366" s="31"/>
      <c r="AS366" s="31"/>
      <c r="AT366" s="31"/>
      <c r="AU366" s="31"/>
      <c r="AV366" s="31"/>
      <c r="AW366" s="31"/>
      <c r="AX366" s="31"/>
      <c r="AY366" s="31"/>
      <c r="AZ366" s="31"/>
      <c r="BA366" s="31"/>
      <c r="BB366" s="31"/>
      <c r="BC366" s="31"/>
      <c r="BD366" s="31"/>
      <c r="BE366" s="31"/>
      <c r="BF366" s="31"/>
      <c r="BG366" s="31"/>
      <c r="BH366" s="31"/>
      <c r="BI366" s="31"/>
      <c r="BJ366" s="31"/>
      <c r="BK366" s="31"/>
      <c r="BL366" s="31"/>
      <c r="BM366" s="31"/>
      <c r="BN366" s="31"/>
      <c r="BO366" s="31"/>
      <c r="BP366" s="31"/>
      <c r="BQ366" s="31"/>
      <c r="BR366" s="31"/>
      <c r="BS366" s="31"/>
      <c r="BT366" s="31"/>
      <c r="BU366" s="31"/>
      <c r="BV366" s="31"/>
      <c r="BW366" s="31"/>
      <c r="BX366" s="31"/>
      <c r="BY366" s="31"/>
      <c r="BZ366" s="31"/>
      <c r="CA366" s="31"/>
      <c r="CB366" s="31"/>
      <c r="CC366" s="31"/>
      <c r="CD366" s="31"/>
      <c r="CE366" s="31"/>
      <c r="CF366" s="31"/>
      <c r="CG366" s="31"/>
      <c r="CH366" s="31"/>
      <c r="CI366" s="31"/>
      <c r="CJ366" s="31"/>
      <c r="CK366" s="31"/>
      <c r="CL366" s="31"/>
      <c r="CM366" s="31"/>
      <c r="CN366" s="31"/>
    </row>
    <row r="367" spans="1:92" s="30" customFormat="1">
      <c r="A367" s="23">
        <v>1</v>
      </c>
      <c r="B367" s="23">
        <v>2</v>
      </c>
      <c r="C367" s="24">
        <v>3</v>
      </c>
      <c r="D367" s="23">
        <v>4</v>
      </c>
      <c r="E367" s="23">
        <v>5</v>
      </c>
      <c r="F367" s="23">
        <v>6</v>
      </c>
      <c r="G367" s="23">
        <v>7</v>
      </c>
      <c r="H367" s="23">
        <v>8</v>
      </c>
      <c r="I367" s="23">
        <v>9</v>
      </c>
      <c r="J367" s="24">
        <v>10</v>
      </c>
      <c r="K367" s="24">
        <v>11</v>
      </c>
      <c r="L367" s="24">
        <v>12</v>
      </c>
      <c r="AG367" s="31"/>
      <c r="AH367" s="31"/>
      <c r="AI367" s="31"/>
      <c r="AJ367" s="31"/>
      <c r="AK367" s="31"/>
      <c r="AL367" s="31"/>
      <c r="AM367" s="31"/>
      <c r="AN367" s="31"/>
      <c r="AO367" s="31"/>
      <c r="AP367" s="31"/>
      <c r="AQ367" s="31"/>
      <c r="AR367" s="31"/>
      <c r="AS367" s="31"/>
      <c r="AT367" s="31"/>
      <c r="AU367" s="31"/>
      <c r="AV367" s="31"/>
      <c r="AW367" s="31"/>
      <c r="AX367" s="31"/>
      <c r="AY367" s="31"/>
      <c r="AZ367" s="31"/>
      <c r="BA367" s="31"/>
      <c r="BB367" s="31"/>
      <c r="BC367" s="31"/>
      <c r="BD367" s="31"/>
      <c r="BE367" s="31"/>
      <c r="BF367" s="31"/>
      <c r="BG367" s="31"/>
      <c r="BH367" s="31"/>
      <c r="BI367" s="31"/>
      <c r="BJ367" s="31"/>
      <c r="BK367" s="31"/>
      <c r="BL367" s="31"/>
      <c r="BM367" s="31"/>
      <c r="BN367" s="31"/>
      <c r="BO367" s="31"/>
      <c r="BP367" s="31"/>
      <c r="BQ367" s="31"/>
      <c r="BR367" s="31"/>
      <c r="BS367" s="31"/>
      <c r="BT367" s="31"/>
      <c r="BU367" s="31"/>
      <c r="BV367" s="31"/>
      <c r="BW367" s="31"/>
      <c r="BX367" s="31"/>
      <c r="BY367" s="31"/>
      <c r="BZ367" s="31"/>
      <c r="CA367" s="31"/>
      <c r="CB367" s="31"/>
      <c r="CC367" s="31"/>
      <c r="CD367" s="31"/>
      <c r="CE367" s="31"/>
      <c r="CF367" s="31"/>
      <c r="CG367" s="31"/>
      <c r="CH367" s="31"/>
      <c r="CI367" s="31"/>
      <c r="CJ367" s="31"/>
      <c r="CK367" s="31"/>
      <c r="CL367" s="31"/>
      <c r="CM367" s="31"/>
      <c r="CN367" s="31"/>
    </row>
    <row r="368" spans="1:92" s="30" customFormat="1" ht="51">
      <c r="A368" s="8">
        <v>1</v>
      </c>
      <c r="B368" s="29">
        <v>51302153</v>
      </c>
      <c r="C368" s="9" t="s">
        <v>19</v>
      </c>
      <c r="D368" s="10" t="s">
        <v>481</v>
      </c>
      <c r="E368" s="9" t="s">
        <v>119</v>
      </c>
      <c r="F368" s="11">
        <v>3</v>
      </c>
      <c r="G368" s="12"/>
      <c r="H368" s="12"/>
      <c r="I368" s="13"/>
      <c r="J368" s="12"/>
      <c r="K368" s="14"/>
      <c r="L368" s="14"/>
      <c r="AG368" s="31"/>
      <c r="AH368" s="31"/>
      <c r="AI368" s="31"/>
      <c r="AJ368" s="31"/>
      <c r="AK368" s="31"/>
      <c r="AL368" s="31"/>
      <c r="AM368" s="31"/>
      <c r="AN368" s="31"/>
      <c r="AO368" s="31"/>
      <c r="AP368" s="31"/>
      <c r="AQ368" s="31"/>
      <c r="AR368" s="31"/>
      <c r="AS368" s="31"/>
      <c r="AT368" s="31"/>
      <c r="AU368" s="31"/>
      <c r="AV368" s="31"/>
      <c r="AW368" s="31"/>
      <c r="AX368" s="31"/>
      <c r="AY368" s="31"/>
      <c r="AZ368" s="31"/>
      <c r="BA368" s="31"/>
      <c r="BB368" s="31"/>
      <c r="BC368" s="31"/>
      <c r="BD368" s="31"/>
      <c r="BE368" s="31"/>
      <c r="BF368" s="31"/>
      <c r="BG368" s="31"/>
      <c r="BH368" s="31"/>
      <c r="BI368" s="31"/>
      <c r="BJ368" s="31"/>
      <c r="BK368" s="31"/>
      <c r="BL368" s="31"/>
      <c r="BM368" s="31"/>
      <c r="BN368" s="31"/>
      <c r="BO368" s="31"/>
      <c r="BP368" s="31"/>
      <c r="BQ368" s="31"/>
      <c r="BR368" s="31"/>
      <c r="BS368" s="31"/>
      <c r="BT368" s="31"/>
      <c r="BU368" s="31"/>
      <c r="BV368" s="31"/>
      <c r="BW368" s="31"/>
      <c r="BX368" s="31"/>
      <c r="BY368" s="31"/>
      <c r="BZ368" s="31"/>
      <c r="CA368" s="31"/>
      <c r="CB368" s="31"/>
      <c r="CC368" s="31"/>
      <c r="CD368" s="31"/>
      <c r="CE368" s="31"/>
      <c r="CF368" s="31"/>
      <c r="CG368" s="31"/>
      <c r="CH368" s="31"/>
      <c r="CI368" s="31"/>
      <c r="CJ368" s="31"/>
      <c r="CK368" s="31"/>
      <c r="CL368" s="31"/>
      <c r="CM368" s="31"/>
      <c r="CN368" s="31"/>
    </row>
    <row r="369" spans="1:92">
      <c r="A369" s="15"/>
      <c r="B369" s="16"/>
      <c r="C369" s="16"/>
      <c r="D369" s="17"/>
      <c r="E369" s="16"/>
      <c r="F369" s="28" t="s">
        <v>11</v>
      </c>
      <c r="G369" s="25" t="s">
        <v>12</v>
      </c>
      <c r="H369" s="26"/>
      <c r="I369" s="27" t="s">
        <v>13</v>
      </c>
      <c r="J369" s="26"/>
      <c r="K369" s="6"/>
      <c r="L369" s="6"/>
    </row>
    <row r="370" spans="1:92">
      <c r="A370" s="2"/>
      <c r="B370" s="7"/>
      <c r="C370" s="2"/>
      <c r="D370" s="36"/>
      <c r="E370" s="2"/>
      <c r="F370" s="2"/>
      <c r="G370" s="2"/>
      <c r="H370" s="3"/>
      <c r="I370" s="4"/>
      <c r="J370" s="4"/>
      <c r="K370" s="5"/>
      <c r="L370" s="5"/>
    </row>
    <row r="371" spans="1:92" s="30" customFormat="1">
      <c r="A371" s="2"/>
      <c r="B371" s="7"/>
      <c r="C371" s="2"/>
      <c r="D371" s="36"/>
      <c r="E371" s="2"/>
      <c r="F371" s="2"/>
      <c r="G371" s="2"/>
      <c r="H371" s="3"/>
      <c r="I371" s="4"/>
      <c r="J371" s="4"/>
      <c r="K371" s="5"/>
      <c r="L371" s="5"/>
      <c r="AG371" s="31"/>
      <c r="AH371" s="31"/>
      <c r="AI371" s="31"/>
      <c r="AJ371" s="31"/>
      <c r="AK371" s="31"/>
      <c r="AL371" s="31"/>
      <c r="AM371" s="31"/>
      <c r="AN371" s="31"/>
      <c r="AO371" s="31"/>
      <c r="AP371" s="31"/>
      <c r="AQ371" s="31"/>
      <c r="AR371" s="31"/>
      <c r="AS371" s="31"/>
      <c r="AT371" s="31"/>
      <c r="AU371" s="31"/>
      <c r="AV371" s="31"/>
      <c r="AW371" s="31"/>
      <c r="AX371" s="31"/>
      <c r="AY371" s="31"/>
      <c r="AZ371" s="31"/>
      <c r="BA371" s="31"/>
      <c r="BB371" s="31"/>
      <c r="BC371" s="31"/>
      <c r="BD371" s="31"/>
      <c r="BE371" s="31"/>
      <c r="BF371" s="31"/>
      <c r="BG371" s="31"/>
      <c r="BH371" s="31"/>
      <c r="BI371" s="31"/>
      <c r="BJ371" s="31"/>
      <c r="BK371" s="31"/>
      <c r="BL371" s="31"/>
      <c r="BM371" s="31"/>
      <c r="BN371" s="31"/>
      <c r="BO371" s="31"/>
      <c r="BP371" s="31"/>
      <c r="BQ371" s="31"/>
      <c r="BR371" s="31"/>
      <c r="BS371" s="31"/>
      <c r="BT371" s="31"/>
      <c r="BU371" s="31"/>
      <c r="BV371" s="31"/>
      <c r="BW371" s="31"/>
      <c r="BX371" s="31"/>
      <c r="BY371" s="31"/>
      <c r="BZ371" s="31"/>
      <c r="CA371" s="31"/>
      <c r="CB371" s="31"/>
      <c r="CC371" s="31"/>
      <c r="CD371" s="31"/>
      <c r="CE371" s="31"/>
      <c r="CF371" s="31"/>
      <c r="CG371" s="31"/>
      <c r="CH371" s="31"/>
      <c r="CI371" s="31"/>
      <c r="CJ371" s="31"/>
      <c r="CK371" s="31"/>
      <c r="CL371" s="31"/>
      <c r="CM371" s="31"/>
      <c r="CN371" s="31"/>
    </row>
    <row r="372" spans="1:92" s="30" customFormat="1">
      <c r="A372" s="18" t="str">
        <f>CONCATENATE("Moduł ", SUM(COUNTIF(A$1:A371,"Lp."),1), " nie gorszy niż w katalogu ", "Inter-Chem")</f>
        <v>Moduł 20 nie gorszy niż w katalogu Inter-Chem</v>
      </c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50"/>
      <c r="AG372" s="31"/>
      <c r="AH372" s="31"/>
      <c r="AI372" s="31"/>
      <c r="AJ372" s="31"/>
      <c r="AK372" s="31"/>
      <c r="AL372" s="31"/>
      <c r="AM372" s="31"/>
      <c r="AN372" s="31"/>
      <c r="AO372" s="31"/>
      <c r="AP372" s="31"/>
      <c r="AQ372" s="31"/>
      <c r="AR372" s="31"/>
      <c r="AS372" s="31"/>
      <c r="AT372" s="31"/>
      <c r="AU372" s="31"/>
      <c r="AV372" s="31"/>
      <c r="AW372" s="31"/>
      <c r="AX372" s="31"/>
      <c r="AY372" s="31"/>
      <c r="AZ372" s="31"/>
      <c r="BA372" s="31"/>
      <c r="BB372" s="31"/>
      <c r="BC372" s="31"/>
      <c r="BD372" s="31"/>
      <c r="BE372" s="31"/>
      <c r="BF372" s="31"/>
      <c r="BG372" s="31"/>
      <c r="BH372" s="31"/>
      <c r="BI372" s="31"/>
      <c r="BJ372" s="31"/>
      <c r="BK372" s="31"/>
      <c r="BL372" s="31"/>
      <c r="BM372" s="31"/>
      <c r="BN372" s="31"/>
      <c r="BO372" s="31"/>
      <c r="BP372" s="31"/>
      <c r="BQ372" s="31"/>
      <c r="BR372" s="31"/>
      <c r="BS372" s="31"/>
      <c r="BT372" s="31"/>
      <c r="BU372" s="31"/>
      <c r="BV372" s="31"/>
      <c r="BW372" s="31"/>
      <c r="BX372" s="31"/>
      <c r="BY372" s="31"/>
      <c r="BZ372" s="31"/>
      <c r="CA372" s="31"/>
      <c r="CB372" s="31"/>
      <c r="CC372" s="31"/>
      <c r="CD372" s="31"/>
      <c r="CE372" s="31"/>
      <c r="CF372" s="31"/>
      <c r="CG372" s="31"/>
      <c r="CH372" s="31"/>
      <c r="CI372" s="31"/>
      <c r="CJ372" s="31"/>
      <c r="CK372" s="31"/>
      <c r="CL372" s="31"/>
      <c r="CM372" s="31"/>
      <c r="CN372" s="31"/>
    </row>
    <row r="373" spans="1:92" s="30" customFormat="1" ht="51" customHeight="1">
      <c r="A373" s="20" t="s">
        <v>0</v>
      </c>
      <c r="B373" s="21" t="s">
        <v>1</v>
      </c>
      <c r="C373" s="22" t="s">
        <v>2</v>
      </c>
      <c r="D373" s="22" t="s">
        <v>3</v>
      </c>
      <c r="E373" s="20" t="s">
        <v>4</v>
      </c>
      <c r="F373" s="22" t="s">
        <v>5</v>
      </c>
      <c r="G373" s="22" t="s">
        <v>6</v>
      </c>
      <c r="H373" s="22" t="s">
        <v>7</v>
      </c>
      <c r="I373" s="22" t="s">
        <v>8</v>
      </c>
      <c r="J373" s="22" t="s">
        <v>9</v>
      </c>
      <c r="K373" s="23" t="s">
        <v>10</v>
      </c>
      <c r="L373" s="23" t="s">
        <v>16</v>
      </c>
      <c r="AG373" s="31"/>
      <c r="AH373" s="31"/>
      <c r="AI373" s="31"/>
      <c r="AJ373" s="31"/>
      <c r="AK373" s="31"/>
      <c r="AL373" s="31"/>
      <c r="AM373" s="31"/>
      <c r="AN373" s="31"/>
      <c r="AO373" s="31"/>
      <c r="AP373" s="31"/>
      <c r="AQ373" s="31"/>
      <c r="AR373" s="31"/>
      <c r="AS373" s="31"/>
      <c r="AT373" s="31"/>
      <c r="AU373" s="31"/>
      <c r="AV373" s="31"/>
      <c r="AW373" s="31"/>
      <c r="AX373" s="31"/>
      <c r="AY373" s="31"/>
      <c r="AZ373" s="31"/>
      <c r="BA373" s="31"/>
      <c r="BB373" s="31"/>
      <c r="BC373" s="31"/>
      <c r="BD373" s="31"/>
      <c r="BE373" s="31"/>
      <c r="BF373" s="31"/>
      <c r="BG373" s="31"/>
      <c r="BH373" s="31"/>
      <c r="BI373" s="31"/>
      <c r="BJ373" s="31"/>
      <c r="BK373" s="31"/>
      <c r="BL373" s="31"/>
      <c r="BM373" s="31"/>
      <c r="BN373" s="31"/>
      <c r="BO373" s="31"/>
      <c r="BP373" s="31"/>
      <c r="BQ373" s="31"/>
      <c r="BR373" s="31"/>
      <c r="BS373" s="31"/>
      <c r="BT373" s="31"/>
      <c r="BU373" s="31"/>
      <c r="BV373" s="31"/>
      <c r="BW373" s="31"/>
      <c r="BX373" s="31"/>
      <c r="BY373" s="31"/>
      <c r="BZ373" s="31"/>
      <c r="CA373" s="31"/>
      <c r="CB373" s="31"/>
      <c r="CC373" s="31"/>
      <c r="CD373" s="31"/>
      <c r="CE373" s="31"/>
      <c r="CF373" s="31"/>
      <c r="CG373" s="31"/>
      <c r="CH373" s="31"/>
      <c r="CI373" s="31"/>
      <c r="CJ373" s="31"/>
      <c r="CK373" s="31"/>
      <c r="CL373" s="31"/>
      <c r="CM373" s="31"/>
      <c r="CN373" s="31"/>
    </row>
    <row r="374" spans="1:92" s="30" customFormat="1">
      <c r="A374" s="23">
        <v>1</v>
      </c>
      <c r="B374" s="23">
        <v>2</v>
      </c>
      <c r="C374" s="24">
        <v>3</v>
      </c>
      <c r="D374" s="23">
        <v>4</v>
      </c>
      <c r="E374" s="23">
        <v>5</v>
      </c>
      <c r="F374" s="23">
        <v>6</v>
      </c>
      <c r="G374" s="23">
        <v>7</v>
      </c>
      <c r="H374" s="23">
        <v>8</v>
      </c>
      <c r="I374" s="23">
        <v>9</v>
      </c>
      <c r="J374" s="24">
        <v>10</v>
      </c>
      <c r="K374" s="24">
        <v>11</v>
      </c>
      <c r="L374" s="24">
        <v>12</v>
      </c>
      <c r="AG374" s="31"/>
      <c r="AH374" s="31"/>
      <c r="AI374" s="31"/>
      <c r="AJ374" s="31"/>
      <c r="AK374" s="31"/>
      <c r="AL374" s="31"/>
      <c r="AM374" s="31"/>
      <c r="AN374" s="31"/>
      <c r="AO374" s="31"/>
      <c r="AP374" s="31"/>
      <c r="AQ374" s="31"/>
      <c r="AR374" s="31"/>
      <c r="AS374" s="31"/>
      <c r="AT374" s="31"/>
      <c r="AU374" s="31"/>
      <c r="AV374" s="31"/>
      <c r="AW374" s="31"/>
      <c r="AX374" s="31"/>
      <c r="AY374" s="31"/>
      <c r="AZ374" s="31"/>
      <c r="BA374" s="31"/>
      <c r="BB374" s="31"/>
      <c r="BC374" s="31"/>
      <c r="BD374" s="31"/>
      <c r="BE374" s="31"/>
      <c r="BF374" s="31"/>
      <c r="BG374" s="31"/>
      <c r="BH374" s="31"/>
      <c r="BI374" s="31"/>
      <c r="BJ374" s="31"/>
      <c r="BK374" s="31"/>
      <c r="BL374" s="31"/>
      <c r="BM374" s="31"/>
      <c r="BN374" s="31"/>
      <c r="BO374" s="31"/>
      <c r="BP374" s="31"/>
      <c r="BQ374" s="31"/>
      <c r="BR374" s="31"/>
      <c r="BS374" s="31"/>
      <c r="BT374" s="31"/>
      <c r="BU374" s="31"/>
      <c r="BV374" s="31"/>
      <c r="BW374" s="31"/>
      <c r="BX374" s="31"/>
      <c r="BY374" s="31"/>
      <c r="BZ374" s="31"/>
      <c r="CA374" s="31"/>
      <c r="CB374" s="31"/>
      <c r="CC374" s="31"/>
      <c r="CD374" s="31"/>
      <c r="CE374" s="31"/>
      <c r="CF374" s="31"/>
      <c r="CG374" s="31"/>
      <c r="CH374" s="31"/>
      <c r="CI374" s="31"/>
      <c r="CJ374" s="31"/>
      <c r="CK374" s="31"/>
      <c r="CL374" s="31"/>
      <c r="CM374" s="31"/>
      <c r="CN374" s="31"/>
    </row>
    <row r="375" spans="1:92" s="30" customFormat="1" ht="38.25">
      <c r="A375" s="8">
        <v>1</v>
      </c>
      <c r="B375" s="29" t="s">
        <v>334</v>
      </c>
      <c r="C375" s="9" t="s">
        <v>19</v>
      </c>
      <c r="D375" s="10" t="s">
        <v>471</v>
      </c>
      <c r="E375" s="9" t="s">
        <v>119</v>
      </c>
      <c r="F375" s="11">
        <v>1</v>
      </c>
      <c r="G375" s="12"/>
      <c r="H375" s="12"/>
      <c r="I375" s="13"/>
      <c r="J375" s="12"/>
      <c r="K375" s="14"/>
      <c r="L375" s="14"/>
      <c r="AG375" s="31"/>
      <c r="AH375" s="31"/>
      <c r="AI375" s="31"/>
      <c r="AJ375" s="31"/>
      <c r="AK375" s="31"/>
      <c r="AL375" s="31"/>
      <c r="AM375" s="31"/>
      <c r="AN375" s="31"/>
      <c r="AO375" s="31"/>
      <c r="AP375" s="31"/>
      <c r="AQ375" s="31"/>
      <c r="AR375" s="31"/>
      <c r="AS375" s="31"/>
      <c r="AT375" s="31"/>
      <c r="AU375" s="31"/>
      <c r="AV375" s="31"/>
      <c r="AW375" s="31"/>
      <c r="AX375" s="31"/>
      <c r="AY375" s="31"/>
      <c r="AZ375" s="31"/>
      <c r="BA375" s="31"/>
      <c r="BB375" s="31"/>
      <c r="BC375" s="31"/>
      <c r="BD375" s="31"/>
      <c r="BE375" s="31"/>
      <c r="BF375" s="31"/>
      <c r="BG375" s="31"/>
      <c r="BH375" s="31"/>
      <c r="BI375" s="31"/>
      <c r="BJ375" s="31"/>
      <c r="BK375" s="31"/>
      <c r="BL375" s="31"/>
      <c r="BM375" s="31"/>
      <c r="BN375" s="31"/>
      <c r="BO375" s="31"/>
      <c r="BP375" s="31"/>
      <c r="BQ375" s="31"/>
      <c r="BR375" s="31"/>
      <c r="BS375" s="31"/>
      <c r="BT375" s="31"/>
      <c r="BU375" s="31"/>
      <c r="BV375" s="31"/>
      <c r="BW375" s="31"/>
      <c r="BX375" s="31"/>
      <c r="BY375" s="31"/>
      <c r="BZ375" s="31"/>
      <c r="CA375" s="31"/>
      <c r="CB375" s="31"/>
      <c r="CC375" s="31"/>
      <c r="CD375" s="31"/>
      <c r="CE375" s="31"/>
      <c r="CF375" s="31"/>
      <c r="CG375" s="31"/>
      <c r="CH375" s="31"/>
      <c r="CI375" s="31"/>
      <c r="CJ375" s="31"/>
      <c r="CK375" s="31"/>
      <c r="CL375" s="31"/>
      <c r="CM375" s="31"/>
      <c r="CN375" s="31"/>
    </row>
    <row r="376" spans="1:92" s="30" customFormat="1" ht="38.25">
      <c r="A376" s="8">
        <v>2</v>
      </c>
      <c r="B376" s="29" t="s">
        <v>332</v>
      </c>
      <c r="C376" s="9" t="s">
        <v>19</v>
      </c>
      <c r="D376" s="10" t="s">
        <v>469</v>
      </c>
      <c r="E376" s="9" t="s">
        <v>39</v>
      </c>
      <c r="F376" s="11">
        <v>1</v>
      </c>
      <c r="G376" s="12"/>
      <c r="H376" s="12"/>
      <c r="I376" s="13"/>
      <c r="J376" s="12"/>
      <c r="K376" s="14"/>
      <c r="L376" s="14"/>
      <c r="AG376" s="31"/>
      <c r="AH376" s="31"/>
      <c r="AI376" s="31"/>
      <c r="AJ376" s="31"/>
      <c r="AK376" s="31"/>
      <c r="AL376" s="31"/>
      <c r="AM376" s="31"/>
      <c r="AN376" s="31"/>
      <c r="AO376" s="31"/>
      <c r="AP376" s="31"/>
      <c r="AQ376" s="31"/>
      <c r="AR376" s="31"/>
      <c r="AS376" s="31"/>
      <c r="AT376" s="31"/>
      <c r="AU376" s="31"/>
      <c r="AV376" s="31"/>
      <c r="AW376" s="31"/>
      <c r="AX376" s="31"/>
      <c r="AY376" s="31"/>
      <c r="AZ376" s="31"/>
      <c r="BA376" s="31"/>
      <c r="BB376" s="31"/>
      <c r="BC376" s="31"/>
      <c r="BD376" s="31"/>
      <c r="BE376" s="31"/>
      <c r="BF376" s="31"/>
      <c r="BG376" s="31"/>
      <c r="BH376" s="31"/>
      <c r="BI376" s="31"/>
      <c r="BJ376" s="31"/>
      <c r="BK376" s="31"/>
      <c r="BL376" s="31"/>
      <c r="BM376" s="31"/>
      <c r="BN376" s="31"/>
      <c r="BO376" s="31"/>
      <c r="BP376" s="31"/>
      <c r="BQ376" s="31"/>
      <c r="BR376" s="31"/>
      <c r="BS376" s="31"/>
      <c r="BT376" s="31"/>
      <c r="BU376" s="31"/>
      <c r="BV376" s="31"/>
      <c r="BW376" s="31"/>
      <c r="BX376" s="31"/>
      <c r="BY376" s="31"/>
      <c r="BZ376" s="31"/>
      <c r="CA376" s="31"/>
      <c r="CB376" s="31"/>
      <c r="CC376" s="31"/>
      <c r="CD376" s="31"/>
      <c r="CE376" s="31"/>
      <c r="CF376" s="31"/>
      <c r="CG376" s="31"/>
      <c r="CH376" s="31"/>
      <c r="CI376" s="31"/>
      <c r="CJ376" s="31"/>
      <c r="CK376" s="31"/>
      <c r="CL376" s="31"/>
      <c r="CM376" s="31"/>
      <c r="CN376" s="31"/>
    </row>
    <row r="377" spans="1:92" s="30" customFormat="1" ht="38.25">
      <c r="A377" s="8">
        <v>3</v>
      </c>
      <c r="B377" s="29" t="s">
        <v>333</v>
      </c>
      <c r="C377" s="9" t="s">
        <v>19</v>
      </c>
      <c r="D377" s="10" t="s">
        <v>470</v>
      </c>
      <c r="E377" s="9" t="s">
        <v>39</v>
      </c>
      <c r="F377" s="11">
        <v>1</v>
      </c>
      <c r="G377" s="12"/>
      <c r="H377" s="12"/>
      <c r="I377" s="13"/>
      <c r="J377" s="12"/>
      <c r="K377" s="14"/>
      <c r="L377" s="14"/>
      <c r="AG377" s="31"/>
      <c r="AH377" s="31"/>
      <c r="AI377" s="31"/>
      <c r="AJ377" s="31"/>
      <c r="AK377" s="31"/>
      <c r="AL377" s="31"/>
      <c r="AM377" s="31"/>
      <c r="AN377" s="31"/>
      <c r="AO377" s="31"/>
      <c r="AP377" s="31"/>
      <c r="AQ377" s="31"/>
      <c r="AR377" s="31"/>
      <c r="AS377" s="31"/>
      <c r="AT377" s="31"/>
      <c r="AU377" s="31"/>
      <c r="AV377" s="31"/>
      <c r="AW377" s="31"/>
      <c r="AX377" s="31"/>
      <c r="AY377" s="31"/>
      <c r="AZ377" s="31"/>
      <c r="BA377" s="31"/>
      <c r="BB377" s="31"/>
      <c r="BC377" s="31"/>
      <c r="BD377" s="31"/>
      <c r="BE377" s="31"/>
      <c r="BF377" s="31"/>
      <c r="BG377" s="31"/>
      <c r="BH377" s="31"/>
      <c r="BI377" s="31"/>
      <c r="BJ377" s="31"/>
      <c r="BK377" s="31"/>
      <c r="BL377" s="31"/>
      <c r="BM377" s="31"/>
      <c r="BN377" s="31"/>
      <c r="BO377" s="31"/>
      <c r="BP377" s="31"/>
      <c r="BQ377" s="31"/>
      <c r="BR377" s="31"/>
      <c r="BS377" s="31"/>
      <c r="BT377" s="31"/>
      <c r="BU377" s="31"/>
      <c r="BV377" s="31"/>
      <c r="BW377" s="31"/>
      <c r="BX377" s="31"/>
      <c r="BY377" s="31"/>
      <c r="BZ377" s="31"/>
      <c r="CA377" s="31"/>
      <c r="CB377" s="31"/>
      <c r="CC377" s="31"/>
      <c r="CD377" s="31"/>
      <c r="CE377" s="31"/>
      <c r="CF377" s="31"/>
      <c r="CG377" s="31"/>
      <c r="CH377" s="31"/>
      <c r="CI377" s="31"/>
      <c r="CJ377" s="31"/>
      <c r="CK377" s="31"/>
      <c r="CL377" s="31"/>
      <c r="CM377" s="31"/>
      <c r="CN377" s="31"/>
    </row>
    <row r="378" spans="1:92" s="30" customFormat="1">
      <c r="A378" s="15"/>
      <c r="B378" s="16"/>
      <c r="C378" s="16"/>
      <c r="D378" s="17"/>
      <c r="E378" s="16"/>
      <c r="F378" s="28" t="s">
        <v>11</v>
      </c>
      <c r="G378" s="25" t="s">
        <v>12</v>
      </c>
      <c r="H378" s="26"/>
      <c r="I378" s="27" t="s">
        <v>13</v>
      </c>
      <c r="J378" s="26"/>
      <c r="K378" s="6"/>
      <c r="L378" s="6"/>
      <c r="AG378" s="31"/>
      <c r="AH378" s="31"/>
      <c r="AI378" s="31"/>
      <c r="AJ378" s="31"/>
      <c r="AK378" s="31"/>
      <c r="AL378" s="31"/>
      <c r="AM378" s="31"/>
      <c r="AN378" s="31"/>
      <c r="AO378" s="31"/>
      <c r="AP378" s="31"/>
      <c r="AQ378" s="31"/>
      <c r="AR378" s="31"/>
      <c r="AS378" s="31"/>
      <c r="AT378" s="31"/>
      <c r="AU378" s="31"/>
      <c r="AV378" s="31"/>
      <c r="AW378" s="31"/>
      <c r="AX378" s="31"/>
      <c r="AY378" s="31"/>
      <c r="AZ378" s="31"/>
      <c r="BA378" s="31"/>
      <c r="BB378" s="31"/>
      <c r="BC378" s="31"/>
      <c r="BD378" s="31"/>
      <c r="BE378" s="31"/>
      <c r="BF378" s="31"/>
      <c r="BG378" s="31"/>
      <c r="BH378" s="31"/>
      <c r="BI378" s="31"/>
      <c r="BJ378" s="31"/>
      <c r="BK378" s="31"/>
      <c r="BL378" s="31"/>
      <c r="BM378" s="31"/>
      <c r="BN378" s="31"/>
      <c r="BO378" s="31"/>
      <c r="BP378" s="31"/>
      <c r="BQ378" s="31"/>
      <c r="BR378" s="31"/>
      <c r="BS378" s="31"/>
      <c r="BT378" s="31"/>
      <c r="BU378" s="31"/>
      <c r="BV378" s="31"/>
      <c r="BW378" s="31"/>
      <c r="BX378" s="31"/>
      <c r="BY378" s="31"/>
      <c r="BZ378" s="31"/>
      <c r="CA378" s="31"/>
      <c r="CB378" s="31"/>
      <c r="CC378" s="31"/>
      <c r="CD378" s="31"/>
      <c r="CE378" s="31"/>
      <c r="CF378" s="31"/>
      <c r="CG378" s="31"/>
      <c r="CH378" s="31"/>
      <c r="CI378" s="31"/>
      <c r="CJ378" s="31"/>
      <c r="CK378" s="31"/>
      <c r="CL378" s="31"/>
      <c r="CM378" s="31"/>
      <c r="CN378" s="31"/>
    </row>
    <row r="379" spans="1:92" s="30" customFormat="1">
      <c r="A379" s="2"/>
      <c r="B379" s="7"/>
      <c r="C379" s="2"/>
      <c r="D379" s="36"/>
      <c r="E379" s="2"/>
      <c r="F379" s="2"/>
      <c r="G379" s="2"/>
      <c r="H379" s="3"/>
      <c r="I379" s="4"/>
      <c r="J379" s="4"/>
      <c r="K379" s="5"/>
      <c r="L379" s="5"/>
      <c r="AG379" s="31"/>
      <c r="AH379" s="31"/>
      <c r="AI379" s="31"/>
      <c r="AJ379" s="31"/>
      <c r="AK379" s="31"/>
      <c r="AL379" s="31"/>
      <c r="AM379" s="31"/>
      <c r="AN379" s="31"/>
      <c r="AO379" s="31"/>
      <c r="AP379" s="31"/>
      <c r="AQ379" s="31"/>
      <c r="AR379" s="31"/>
      <c r="AS379" s="31"/>
      <c r="AT379" s="31"/>
      <c r="AU379" s="31"/>
      <c r="AV379" s="31"/>
      <c r="AW379" s="31"/>
      <c r="AX379" s="31"/>
      <c r="AY379" s="31"/>
      <c r="AZ379" s="31"/>
      <c r="BA379" s="31"/>
      <c r="BB379" s="31"/>
      <c r="BC379" s="31"/>
      <c r="BD379" s="31"/>
      <c r="BE379" s="31"/>
      <c r="BF379" s="31"/>
      <c r="BG379" s="31"/>
      <c r="BH379" s="31"/>
      <c r="BI379" s="31"/>
      <c r="BJ379" s="31"/>
      <c r="BK379" s="31"/>
      <c r="BL379" s="31"/>
      <c r="BM379" s="31"/>
      <c r="BN379" s="31"/>
      <c r="BO379" s="31"/>
      <c r="BP379" s="31"/>
      <c r="BQ379" s="31"/>
      <c r="BR379" s="31"/>
      <c r="BS379" s="31"/>
      <c r="BT379" s="31"/>
      <c r="BU379" s="31"/>
      <c r="BV379" s="31"/>
      <c r="BW379" s="31"/>
      <c r="BX379" s="31"/>
      <c r="BY379" s="31"/>
      <c r="BZ379" s="31"/>
      <c r="CA379" s="31"/>
      <c r="CB379" s="31"/>
      <c r="CC379" s="31"/>
      <c r="CD379" s="31"/>
      <c r="CE379" s="31"/>
      <c r="CF379" s="31"/>
      <c r="CG379" s="31"/>
      <c r="CH379" s="31"/>
      <c r="CI379" s="31"/>
      <c r="CJ379" s="31"/>
      <c r="CK379" s="31"/>
      <c r="CL379" s="31"/>
      <c r="CM379" s="31"/>
      <c r="CN379" s="31"/>
    </row>
    <row r="380" spans="1:92" s="30" customFormat="1">
      <c r="A380" s="2"/>
      <c r="B380" s="7"/>
      <c r="C380" s="2"/>
      <c r="D380" s="36"/>
      <c r="E380" s="2"/>
      <c r="F380" s="2"/>
      <c r="G380" s="2"/>
      <c r="H380" s="3"/>
      <c r="I380" s="4"/>
      <c r="J380" s="4"/>
      <c r="K380" s="5"/>
      <c r="L380" s="5"/>
      <c r="AG380" s="31"/>
      <c r="AH380" s="31"/>
      <c r="AI380" s="31"/>
      <c r="AJ380" s="31"/>
      <c r="AK380" s="31"/>
      <c r="AL380" s="31"/>
      <c r="AM380" s="31"/>
      <c r="AN380" s="31"/>
      <c r="AO380" s="31"/>
      <c r="AP380" s="31"/>
      <c r="AQ380" s="31"/>
      <c r="AR380" s="31"/>
      <c r="AS380" s="31"/>
      <c r="AT380" s="31"/>
      <c r="AU380" s="31"/>
      <c r="AV380" s="31"/>
      <c r="AW380" s="31"/>
      <c r="AX380" s="31"/>
      <c r="AY380" s="31"/>
      <c r="AZ380" s="31"/>
      <c r="BA380" s="31"/>
      <c r="BB380" s="31"/>
      <c r="BC380" s="31"/>
      <c r="BD380" s="31"/>
      <c r="BE380" s="31"/>
      <c r="BF380" s="31"/>
      <c r="BG380" s="31"/>
      <c r="BH380" s="31"/>
      <c r="BI380" s="31"/>
      <c r="BJ380" s="31"/>
      <c r="BK380" s="31"/>
      <c r="BL380" s="31"/>
      <c r="BM380" s="31"/>
      <c r="BN380" s="31"/>
      <c r="BO380" s="31"/>
      <c r="BP380" s="31"/>
      <c r="BQ380" s="31"/>
      <c r="BR380" s="31"/>
      <c r="BS380" s="31"/>
      <c r="BT380" s="31"/>
      <c r="BU380" s="31"/>
      <c r="BV380" s="31"/>
      <c r="BW380" s="31"/>
      <c r="BX380" s="31"/>
      <c r="BY380" s="31"/>
      <c r="BZ380" s="31"/>
      <c r="CA380" s="31"/>
      <c r="CB380" s="31"/>
      <c r="CC380" s="31"/>
      <c r="CD380" s="31"/>
      <c r="CE380" s="31"/>
      <c r="CF380" s="31"/>
      <c r="CG380" s="31"/>
      <c r="CH380" s="31"/>
      <c r="CI380" s="31"/>
      <c r="CJ380" s="31"/>
      <c r="CK380" s="31"/>
      <c r="CL380" s="31"/>
      <c r="CM380" s="31"/>
      <c r="CN380" s="31"/>
    </row>
    <row r="381" spans="1:92" s="30" customFormat="1">
      <c r="A381" s="18" t="str">
        <f>CONCATENATE("Moduł ", SUM(COUNTIF(A$1:A380,"Lp."),1), " nie gorszy niż w katalogu ", "Fapas")</f>
        <v>Moduł 21 nie gorszy niż w katalogu Fapas</v>
      </c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50"/>
      <c r="AG381" s="31"/>
      <c r="AH381" s="31"/>
      <c r="AI381" s="31"/>
      <c r="AJ381" s="31"/>
      <c r="AK381" s="31"/>
      <c r="AL381" s="31"/>
      <c r="AM381" s="31"/>
      <c r="AN381" s="31"/>
      <c r="AO381" s="31"/>
      <c r="AP381" s="31"/>
      <c r="AQ381" s="31"/>
      <c r="AR381" s="31"/>
      <c r="AS381" s="31"/>
      <c r="AT381" s="31"/>
      <c r="AU381" s="31"/>
      <c r="AV381" s="31"/>
      <c r="AW381" s="31"/>
      <c r="AX381" s="31"/>
      <c r="AY381" s="31"/>
      <c r="AZ381" s="31"/>
      <c r="BA381" s="31"/>
      <c r="BB381" s="31"/>
      <c r="BC381" s="31"/>
      <c r="BD381" s="31"/>
      <c r="BE381" s="31"/>
      <c r="BF381" s="31"/>
      <c r="BG381" s="31"/>
      <c r="BH381" s="31"/>
      <c r="BI381" s="31"/>
      <c r="BJ381" s="31"/>
      <c r="BK381" s="31"/>
      <c r="BL381" s="31"/>
      <c r="BM381" s="31"/>
      <c r="BN381" s="31"/>
      <c r="BO381" s="31"/>
      <c r="BP381" s="31"/>
      <c r="BQ381" s="31"/>
      <c r="BR381" s="31"/>
      <c r="BS381" s="31"/>
      <c r="BT381" s="31"/>
      <c r="BU381" s="31"/>
      <c r="BV381" s="31"/>
      <c r="BW381" s="31"/>
      <c r="BX381" s="31"/>
      <c r="BY381" s="31"/>
      <c r="BZ381" s="31"/>
      <c r="CA381" s="31"/>
      <c r="CB381" s="31"/>
      <c r="CC381" s="31"/>
      <c r="CD381" s="31"/>
      <c r="CE381" s="31"/>
      <c r="CF381" s="31"/>
      <c r="CG381" s="31"/>
      <c r="CH381" s="31"/>
      <c r="CI381" s="31"/>
      <c r="CJ381" s="31"/>
      <c r="CK381" s="31"/>
      <c r="CL381" s="31"/>
      <c r="CM381" s="31"/>
      <c r="CN381" s="31"/>
    </row>
    <row r="382" spans="1:92" s="30" customFormat="1" ht="51" customHeight="1">
      <c r="A382" s="20" t="s">
        <v>0</v>
      </c>
      <c r="B382" s="21" t="s">
        <v>1</v>
      </c>
      <c r="C382" s="22" t="s">
        <v>2</v>
      </c>
      <c r="D382" s="22" t="s">
        <v>3</v>
      </c>
      <c r="E382" s="20" t="s">
        <v>4</v>
      </c>
      <c r="F382" s="22" t="s">
        <v>5</v>
      </c>
      <c r="G382" s="22" t="s">
        <v>6</v>
      </c>
      <c r="H382" s="22" t="s">
        <v>7</v>
      </c>
      <c r="I382" s="22" t="s">
        <v>8</v>
      </c>
      <c r="J382" s="22" t="s">
        <v>9</v>
      </c>
      <c r="K382" s="23" t="s">
        <v>10</v>
      </c>
      <c r="L382" s="23" t="s">
        <v>16</v>
      </c>
      <c r="AG382" s="31"/>
      <c r="AH382" s="31"/>
      <c r="AI382" s="31"/>
      <c r="AJ382" s="31"/>
      <c r="AK382" s="31"/>
      <c r="AL382" s="31"/>
      <c r="AM382" s="31"/>
      <c r="AN382" s="31"/>
      <c r="AO382" s="31"/>
      <c r="AP382" s="31"/>
      <c r="AQ382" s="31"/>
      <c r="AR382" s="31"/>
      <c r="AS382" s="31"/>
      <c r="AT382" s="31"/>
      <c r="AU382" s="31"/>
      <c r="AV382" s="31"/>
      <c r="AW382" s="31"/>
      <c r="AX382" s="31"/>
      <c r="AY382" s="31"/>
      <c r="AZ382" s="31"/>
      <c r="BA382" s="31"/>
      <c r="BB382" s="31"/>
      <c r="BC382" s="31"/>
      <c r="BD382" s="31"/>
      <c r="BE382" s="31"/>
      <c r="BF382" s="31"/>
      <c r="BG382" s="31"/>
      <c r="BH382" s="31"/>
      <c r="BI382" s="31"/>
      <c r="BJ382" s="31"/>
      <c r="BK382" s="31"/>
      <c r="BL382" s="31"/>
      <c r="BM382" s="31"/>
      <c r="BN382" s="31"/>
      <c r="BO382" s="31"/>
      <c r="BP382" s="31"/>
      <c r="BQ382" s="31"/>
      <c r="BR382" s="31"/>
      <c r="BS382" s="31"/>
      <c r="BT382" s="31"/>
      <c r="BU382" s="31"/>
      <c r="BV382" s="31"/>
      <c r="BW382" s="31"/>
      <c r="BX382" s="31"/>
      <c r="BY382" s="31"/>
      <c r="BZ382" s="31"/>
      <c r="CA382" s="31"/>
      <c r="CB382" s="31"/>
      <c r="CC382" s="31"/>
      <c r="CD382" s="31"/>
      <c r="CE382" s="31"/>
      <c r="CF382" s="31"/>
      <c r="CG382" s="31"/>
      <c r="CH382" s="31"/>
      <c r="CI382" s="31"/>
      <c r="CJ382" s="31"/>
      <c r="CK382" s="31"/>
      <c r="CL382" s="31"/>
      <c r="CM382" s="31"/>
      <c r="CN382" s="31"/>
    </row>
    <row r="383" spans="1:92" s="30" customFormat="1">
      <c r="A383" s="23">
        <v>1</v>
      </c>
      <c r="B383" s="23">
        <v>2</v>
      </c>
      <c r="C383" s="24">
        <v>3</v>
      </c>
      <c r="D383" s="23">
        <v>4</v>
      </c>
      <c r="E383" s="23">
        <v>5</v>
      </c>
      <c r="F383" s="23">
        <v>6</v>
      </c>
      <c r="G383" s="23">
        <v>7</v>
      </c>
      <c r="H383" s="23">
        <v>8</v>
      </c>
      <c r="I383" s="23">
        <v>9</v>
      </c>
      <c r="J383" s="24">
        <v>10</v>
      </c>
      <c r="K383" s="24">
        <v>11</v>
      </c>
      <c r="L383" s="24">
        <v>12</v>
      </c>
      <c r="AG383" s="31"/>
      <c r="AH383" s="31"/>
      <c r="AI383" s="31"/>
      <c r="AJ383" s="31"/>
      <c r="AK383" s="31"/>
      <c r="AL383" s="31"/>
      <c r="AM383" s="31"/>
      <c r="AN383" s="31"/>
      <c r="AO383" s="31"/>
      <c r="AP383" s="31"/>
      <c r="AQ383" s="31"/>
      <c r="AR383" s="31"/>
      <c r="AS383" s="31"/>
      <c r="AT383" s="31"/>
      <c r="AU383" s="31"/>
      <c r="AV383" s="31"/>
      <c r="AW383" s="31"/>
      <c r="AX383" s="31"/>
      <c r="AY383" s="31"/>
      <c r="AZ383" s="31"/>
      <c r="BA383" s="31"/>
      <c r="BB383" s="31"/>
      <c r="BC383" s="31"/>
      <c r="BD383" s="31"/>
      <c r="BE383" s="31"/>
      <c r="BF383" s="31"/>
      <c r="BG383" s="31"/>
      <c r="BH383" s="31"/>
      <c r="BI383" s="31"/>
      <c r="BJ383" s="31"/>
      <c r="BK383" s="31"/>
      <c r="BL383" s="31"/>
      <c r="BM383" s="31"/>
      <c r="BN383" s="31"/>
      <c r="BO383" s="31"/>
      <c r="BP383" s="31"/>
      <c r="BQ383" s="31"/>
      <c r="BR383" s="31"/>
      <c r="BS383" s="31"/>
      <c r="BT383" s="31"/>
      <c r="BU383" s="31"/>
      <c r="BV383" s="31"/>
      <c r="BW383" s="31"/>
      <c r="BX383" s="31"/>
      <c r="BY383" s="31"/>
      <c r="BZ383" s="31"/>
      <c r="CA383" s="31"/>
      <c r="CB383" s="31"/>
      <c r="CC383" s="31"/>
      <c r="CD383" s="31"/>
      <c r="CE383" s="31"/>
      <c r="CF383" s="31"/>
      <c r="CG383" s="31"/>
      <c r="CH383" s="31"/>
      <c r="CI383" s="31"/>
      <c r="CJ383" s="31"/>
      <c r="CK383" s="31"/>
      <c r="CL383" s="31"/>
      <c r="CM383" s="31"/>
      <c r="CN383" s="31"/>
    </row>
    <row r="384" spans="1:92" s="30" customFormat="1" ht="51">
      <c r="A384" s="8">
        <v>1</v>
      </c>
      <c r="B384" s="29" t="s">
        <v>335</v>
      </c>
      <c r="C384" s="9" t="s">
        <v>19</v>
      </c>
      <c r="D384" s="10" t="s">
        <v>336</v>
      </c>
      <c r="E384" s="9" t="s">
        <v>36</v>
      </c>
      <c r="F384" s="11">
        <v>1</v>
      </c>
      <c r="G384" s="12"/>
      <c r="H384" s="12"/>
      <c r="I384" s="13"/>
      <c r="J384" s="12"/>
      <c r="K384" s="14"/>
      <c r="L384" s="14"/>
      <c r="AG384" s="31"/>
      <c r="AH384" s="31"/>
      <c r="AI384" s="31"/>
      <c r="AJ384" s="31"/>
      <c r="AK384" s="31"/>
      <c r="AL384" s="31"/>
      <c r="AM384" s="31"/>
      <c r="AN384" s="31"/>
      <c r="AO384" s="31"/>
      <c r="AP384" s="31"/>
      <c r="AQ384" s="31"/>
      <c r="AR384" s="31"/>
      <c r="AS384" s="31"/>
      <c r="AT384" s="31"/>
      <c r="AU384" s="31"/>
      <c r="AV384" s="31"/>
      <c r="AW384" s="31"/>
      <c r="AX384" s="31"/>
      <c r="AY384" s="31"/>
      <c r="AZ384" s="31"/>
      <c r="BA384" s="31"/>
      <c r="BB384" s="31"/>
      <c r="BC384" s="31"/>
      <c r="BD384" s="31"/>
      <c r="BE384" s="31"/>
      <c r="BF384" s="31"/>
      <c r="BG384" s="31"/>
      <c r="BH384" s="31"/>
      <c r="BI384" s="31"/>
      <c r="BJ384" s="31"/>
      <c r="BK384" s="31"/>
      <c r="BL384" s="31"/>
      <c r="BM384" s="31"/>
      <c r="BN384" s="31"/>
      <c r="BO384" s="31"/>
      <c r="BP384" s="31"/>
      <c r="BQ384" s="31"/>
      <c r="BR384" s="31"/>
      <c r="BS384" s="31"/>
      <c r="BT384" s="31"/>
      <c r="BU384" s="31"/>
      <c r="BV384" s="31"/>
      <c r="BW384" s="31"/>
      <c r="BX384" s="31"/>
      <c r="BY384" s="31"/>
      <c r="BZ384" s="31"/>
      <c r="CA384" s="31"/>
      <c r="CB384" s="31"/>
      <c r="CC384" s="31"/>
      <c r="CD384" s="31"/>
      <c r="CE384" s="31"/>
      <c r="CF384" s="31"/>
      <c r="CG384" s="31"/>
      <c r="CH384" s="31"/>
      <c r="CI384" s="31"/>
      <c r="CJ384" s="31"/>
      <c r="CK384" s="31"/>
      <c r="CL384" s="31"/>
      <c r="CM384" s="31"/>
      <c r="CN384" s="31"/>
    </row>
    <row r="385" spans="1:92" s="30" customFormat="1" ht="55.5" customHeight="1">
      <c r="A385" s="8">
        <v>2</v>
      </c>
      <c r="B385" s="29" t="s">
        <v>337</v>
      </c>
      <c r="C385" s="9" t="s">
        <v>19</v>
      </c>
      <c r="D385" s="10" t="s">
        <v>338</v>
      </c>
      <c r="E385" s="9" t="s">
        <v>339</v>
      </c>
      <c r="F385" s="11">
        <v>1</v>
      </c>
      <c r="G385" s="12"/>
      <c r="H385" s="12"/>
      <c r="I385" s="13"/>
      <c r="J385" s="12"/>
      <c r="K385" s="14"/>
      <c r="L385" s="14"/>
      <c r="AG385" s="31"/>
      <c r="AH385" s="31"/>
      <c r="AI385" s="31"/>
      <c r="AJ385" s="31"/>
      <c r="AK385" s="31"/>
      <c r="AL385" s="31"/>
      <c r="AM385" s="31"/>
      <c r="AN385" s="31"/>
      <c r="AO385" s="31"/>
      <c r="AP385" s="31"/>
      <c r="AQ385" s="31"/>
      <c r="AR385" s="31"/>
      <c r="AS385" s="31"/>
      <c r="AT385" s="31"/>
      <c r="AU385" s="31"/>
      <c r="AV385" s="31"/>
      <c r="AW385" s="31"/>
      <c r="AX385" s="31"/>
      <c r="AY385" s="31"/>
      <c r="AZ385" s="31"/>
      <c r="BA385" s="31"/>
      <c r="BB385" s="31"/>
      <c r="BC385" s="31"/>
      <c r="BD385" s="31"/>
      <c r="BE385" s="31"/>
      <c r="BF385" s="31"/>
      <c r="BG385" s="31"/>
      <c r="BH385" s="31"/>
      <c r="BI385" s="31"/>
      <c r="BJ385" s="31"/>
      <c r="BK385" s="31"/>
      <c r="BL385" s="31"/>
      <c r="BM385" s="31"/>
      <c r="BN385" s="31"/>
      <c r="BO385" s="31"/>
      <c r="BP385" s="31"/>
      <c r="BQ385" s="31"/>
      <c r="BR385" s="31"/>
      <c r="BS385" s="31"/>
      <c r="BT385" s="31"/>
      <c r="BU385" s="31"/>
      <c r="BV385" s="31"/>
      <c r="BW385" s="31"/>
      <c r="BX385" s="31"/>
      <c r="BY385" s="31"/>
      <c r="BZ385" s="31"/>
      <c r="CA385" s="31"/>
      <c r="CB385" s="31"/>
      <c r="CC385" s="31"/>
      <c r="CD385" s="31"/>
      <c r="CE385" s="31"/>
      <c r="CF385" s="31"/>
      <c r="CG385" s="31"/>
      <c r="CH385" s="31"/>
      <c r="CI385" s="31"/>
      <c r="CJ385" s="31"/>
      <c r="CK385" s="31"/>
      <c r="CL385" s="31"/>
      <c r="CM385" s="31"/>
      <c r="CN385" s="31"/>
    </row>
    <row r="386" spans="1:92">
      <c r="A386" s="15"/>
      <c r="B386" s="16"/>
      <c r="C386" s="16"/>
      <c r="D386" s="17"/>
      <c r="E386" s="16"/>
      <c r="F386" s="28" t="s">
        <v>11</v>
      </c>
      <c r="G386" s="25" t="s">
        <v>12</v>
      </c>
      <c r="H386" s="26"/>
      <c r="I386" s="27" t="s">
        <v>13</v>
      </c>
      <c r="J386" s="26"/>
      <c r="K386" s="6"/>
      <c r="L386" s="6"/>
    </row>
    <row r="387" spans="1:92">
      <c r="A387" s="2"/>
      <c r="B387" s="7"/>
      <c r="C387" s="2"/>
      <c r="D387" s="36"/>
      <c r="E387" s="2"/>
      <c r="F387" s="2"/>
      <c r="G387" s="2"/>
      <c r="H387" s="3"/>
      <c r="I387" s="4"/>
      <c r="J387" s="4"/>
      <c r="K387" s="5"/>
      <c r="L387" s="5"/>
    </row>
    <row r="388" spans="1:92" s="30" customFormat="1">
      <c r="A388" s="2"/>
      <c r="B388" s="7"/>
      <c r="C388" s="2"/>
      <c r="D388" s="36"/>
      <c r="E388" s="2"/>
      <c r="F388" s="2"/>
      <c r="G388" s="2"/>
      <c r="H388" s="3"/>
      <c r="I388" s="4"/>
      <c r="J388" s="4"/>
      <c r="K388" s="5"/>
      <c r="L388" s="5"/>
      <c r="AG388" s="31"/>
      <c r="AH388" s="31"/>
      <c r="AI388" s="31"/>
      <c r="AJ388" s="31"/>
      <c r="AK388" s="31"/>
      <c r="AL388" s="31"/>
      <c r="AM388" s="31"/>
      <c r="AN388" s="31"/>
      <c r="AO388" s="31"/>
      <c r="AP388" s="31"/>
      <c r="AQ388" s="31"/>
      <c r="AR388" s="31"/>
      <c r="AS388" s="31"/>
      <c r="AT388" s="31"/>
      <c r="AU388" s="31"/>
      <c r="AV388" s="31"/>
      <c r="AW388" s="31"/>
      <c r="AX388" s="31"/>
      <c r="AY388" s="31"/>
      <c r="AZ388" s="31"/>
      <c r="BA388" s="31"/>
      <c r="BB388" s="31"/>
      <c r="BC388" s="31"/>
      <c r="BD388" s="31"/>
      <c r="BE388" s="31"/>
      <c r="BF388" s="31"/>
      <c r="BG388" s="31"/>
      <c r="BH388" s="31"/>
      <c r="BI388" s="31"/>
      <c r="BJ388" s="31"/>
      <c r="BK388" s="31"/>
      <c r="BL388" s="31"/>
      <c r="BM388" s="31"/>
      <c r="BN388" s="31"/>
      <c r="BO388" s="31"/>
      <c r="BP388" s="31"/>
      <c r="BQ388" s="31"/>
      <c r="BR388" s="31"/>
      <c r="BS388" s="31"/>
      <c r="BT388" s="31"/>
      <c r="BU388" s="31"/>
      <c r="BV388" s="31"/>
      <c r="BW388" s="31"/>
      <c r="BX388" s="31"/>
      <c r="BY388" s="31"/>
      <c r="BZ388" s="31"/>
      <c r="CA388" s="31"/>
      <c r="CB388" s="31"/>
      <c r="CC388" s="31"/>
      <c r="CD388" s="31"/>
      <c r="CE388" s="31"/>
      <c r="CF388" s="31"/>
      <c r="CG388" s="31"/>
      <c r="CH388" s="31"/>
      <c r="CI388" s="31"/>
      <c r="CJ388" s="31"/>
      <c r="CK388" s="31"/>
      <c r="CL388" s="31"/>
      <c r="CM388" s="31"/>
      <c r="CN388" s="31"/>
    </row>
    <row r="389" spans="1:92" s="30" customFormat="1">
      <c r="A389" s="18" t="str">
        <f>CONCATENATE("Moduł ", SUM(COUNTIF(A$1:A388,"Lp."),1), " nie gorszy niż w katalogu ", "Muva Kempten GmbH")</f>
        <v>Moduł 22 nie gorszy niż w katalogu Muva Kempten GmbH</v>
      </c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50"/>
      <c r="AG389" s="31"/>
      <c r="AH389" s="31"/>
      <c r="AI389" s="31"/>
      <c r="AJ389" s="31"/>
      <c r="AK389" s="31"/>
      <c r="AL389" s="31"/>
      <c r="AM389" s="31"/>
      <c r="AN389" s="31"/>
      <c r="AO389" s="31"/>
      <c r="AP389" s="31"/>
      <c r="AQ389" s="31"/>
      <c r="AR389" s="31"/>
      <c r="AS389" s="31"/>
      <c r="AT389" s="31"/>
      <c r="AU389" s="31"/>
      <c r="AV389" s="31"/>
      <c r="AW389" s="31"/>
      <c r="AX389" s="31"/>
      <c r="AY389" s="31"/>
      <c r="AZ389" s="31"/>
      <c r="BA389" s="31"/>
      <c r="BB389" s="31"/>
      <c r="BC389" s="31"/>
      <c r="BD389" s="31"/>
      <c r="BE389" s="31"/>
      <c r="BF389" s="31"/>
      <c r="BG389" s="31"/>
      <c r="BH389" s="31"/>
      <c r="BI389" s="31"/>
      <c r="BJ389" s="31"/>
      <c r="BK389" s="31"/>
      <c r="BL389" s="31"/>
      <c r="BM389" s="31"/>
      <c r="BN389" s="31"/>
      <c r="BO389" s="31"/>
      <c r="BP389" s="31"/>
      <c r="BQ389" s="31"/>
      <c r="BR389" s="31"/>
      <c r="BS389" s="31"/>
      <c r="BT389" s="31"/>
      <c r="BU389" s="31"/>
      <c r="BV389" s="31"/>
      <c r="BW389" s="31"/>
      <c r="BX389" s="31"/>
      <c r="BY389" s="31"/>
      <c r="BZ389" s="31"/>
      <c r="CA389" s="31"/>
      <c r="CB389" s="31"/>
      <c r="CC389" s="31"/>
      <c r="CD389" s="31"/>
      <c r="CE389" s="31"/>
      <c r="CF389" s="31"/>
      <c r="CG389" s="31"/>
      <c r="CH389" s="31"/>
      <c r="CI389" s="31"/>
      <c r="CJ389" s="31"/>
      <c r="CK389" s="31"/>
      <c r="CL389" s="31"/>
      <c r="CM389" s="31"/>
      <c r="CN389" s="31"/>
    </row>
    <row r="390" spans="1:92" s="30" customFormat="1" ht="51" customHeight="1">
      <c r="A390" s="20" t="s">
        <v>0</v>
      </c>
      <c r="B390" s="21" t="s">
        <v>1</v>
      </c>
      <c r="C390" s="22" t="s">
        <v>2</v>
      </c>
      <c r="D390" s="22" t="s">
        <v>3</v>
      </c>
      <c r="E390" s="20" t="s">
        <v>4</v>
      </c>
      <c r="F390" s="22" t="s">
        <v>5</v>
      </c>
      <c r="G390" s="22" t="s">
        <v>6</v>
      </c>
      <c r="H390" s="22" t="s">
        <v>7</v>
      </c>
      <c r="I390" s="22" t="s">
        <v>8</v>
      </c>
      <c r="J390" s="22" t="s">
        <v>9</v>
      </c>
      <c r="K390" s="23" t="s">
        <v>10</v>
      </c>
      <c r="L390" s="23" t="s">
        <v>16</v>
      </c>
      <c r="AG390" s="31"/>
      <c r="AH390" s="31"/>
      <c r="AI390" s="31"/>
      <c r="AJ390" s="31"/>
      <c r="AK390" s="31"/>
      <c r="AL390" s="31"/>
      <c r="AM390" s="31"/>
      <c r="AN390" s="31"/>
      <c r="AO390" s="31"/>
      <c r="AP390" s="31"/>
      <c r="AQ390" s="31"/>
      <c r="AR390" s="31"/>
      <c r="AS390" s="31"/>
      <c r="AT390" s="31"/>
      <c r="AU390" s="31"/>
      <c r="AV390" s="31"/>
      <c r="AW390" s="31"/>
      <c r="AX390" s="31"/>
      <c r="AY390" s="31"/>
      <c r="AZ390" s="31"/>
      <c r="BA390" s="31"/>
      <c r="BB390" s="31"/>
      <c r="BC390" s="31"/>
      <c r="BD390" s="31"/>
      <c r="BE390" s="31"/>
      <c r="BF390" s="31"/>
      <c r="BG390" s="31"/>
      <c r="BH390" s="31"/>
      <c r="BI390" s="31"/>
      <c r="BJ390" s="31"/>
      <c r="BK390" s="31"/>
      <c r="BL390" s="31"/>
      <c r="BM390" s="31"/>
      <c r="BN390" s="31"/>
      <c r="BO390" s="31"/>
      <c r="BP390" s="31"/>
      <c r="BQ390" s="31"/>
      <c r="BR390" s="31"/>
      <c r="BS390" s="31"/>
      <c r="BT390" s="31"/>
      <c r="BU390" s="31"/>
      <c r="BV390" s="31"/>
      <c r="BW390" s="31"/>
      <c r="BX390" s="31"/>
      <c r="BY390" s="31"/>
      <c r="BZ390" s="31"/>
      <c r="CA390" s="31"/>
      <c r="CB390" s="31"/>
      <c r="CC390" s="31"/>
      <c r="CD390" s="31"/>
      <c r="CE390" s="31"/>
      <c r="CF390" s="31"/>
      <c r="CG390" s="31"/>
      <c r="CH390" s="31"/>
      <c r="CI390" s="31"/>
      <c r="CJ390" s="31"/>
      <c r="CK390" s="31"/>
      <c r="CL390" s="31"/>
      <c r="CM390" s="31"/>
      <c r="CN390" s="31"/>
    </row>
    <row r="391" spans="1:92" s="30" customFormat="1">
      <c r="A391" s="23">
        <v>1</v>
      </c>
      <c r="B391" s="23">
        <v>2</v>
      </c>
      <c r="C391" s="24">
        <v>3</v>
      </c>
      <c r="D391" s="23">
        <v>4</v>
      </c>
      <c r="E391" s="23">
        <v>5</v>
      </c>
      <c r="F391" s="23">
        <v>6</v>
      </c>
      <c r="G391" s="23">
        <v>7</v>
      </c>
      <c r="H391" s="23">
        <v>8</v>
      </c>
      <c r="I391" s="23">
        <v>9</v>
      </c>
      <c r="J391" s="24">
        <v>10</v>
      </c>
      <c r="K391" s="24">
        <v>11</v>
      </c>
      <c r="L391" s="24">
        <v>12</v>
      </c>
      <c r="AG391" s="31"/>
      <c r="AH391" s="31"/>
      <c r="AI391" s="31"/>
      <c r="AJ391" s="31"/>
      <c r="AK391" s="31"/>
      <c r="AL391" s="31"/>
      <c r="AM391" s="31"/>
      <c r="AN391" s="31"/>
      <c r="AO391" s="31"/>
      <c r="AP391" s="31"/>
      <c r="AQ391" s="31"/>
      <c r="AR391" s="31"/>
      <c r="AS391" s="31"/>
      <c r="AT391" s="31"/>
      <c r="AU391" s="31"/>
      <c r="AV391" s="31"/>
      <c r="AW391" s="31"/>
      <c r="AX391" s="31"/>
      <c r="AY391" s="31"/>
      <c r="AZ391" s="31"/>
      <c r="BA391" s="31"/>
      <c r="BB391" s="31"/>
      <c r="BC391" s="31"/>
      <c r="BD391" s="31"/>
      <c r="BE391" s="31"/>
      <c r="BF391" s="31"/>
      <c r="BG391" s="31"/>
      <c r="BH391" s="31"/>
      <c r="BI391" s="31"/>
      <c r="BJ391" s="31"/>
      <c r="BK391" s="31"/>
      <c r="BL391" s="31"/>
      <c r="BM391" s="31"/>
      <c r="BN391" s="31"/>
      <c r="BO391" s="31"/>
      <c r="BP391" s="31"/>
      <c r="BQ391" s="31"/>
      <c r="BR391" s="31"/>
      <c r="BS391" s="31"/>
      <c r="BT391" s="31"/>
      <c r="BU391" s="31"/>
      <c r="BV391" s="31"/>
      <c r="BW391" s="31"/>
      <c r="BX391" s="31"/>
      <c r="BY391" s="31"/>
      <c r="BZ391" s="31"/>
      <c r="CA391" s="31"/>
      <c r="CB391" s="31"/>
      <c r="CC391" s="31"/>
      <c r="CD391" s="31"/>
      <c r="CE391" s="31"/>
      <c r="CF391" s="31"/>
      <c r="CG391" s="31"/>
      <c r="CH391" s="31"/>
      <c r="CI391" s="31"/>
      <c r="CJ391" s="31"/>
      <c r="CK391" s="31"/>
      <c r="CL391" s="31"/>
      <c r="CM391" s="31"/>
      <c r="CN391" s="31"/>
    </row>
    <row r="392" spans="1:92" s="30" customFormat="1" ht="38.25">
      <c r="A392" s="8">
        <v>1</v>
      </c>
      <c r="B392" s="29" t="s">
        <v>340</v>
      </c>
      <c r="C392" s="9" t="s">
        <v>19</v>
      </c>
      <c r="D392" s="10" t="s">
        <v>341</v>
      </c>
      <c r="E392" s="9" t="s">
        <v>36</v>
      </c>
      <c r="F392" s="11">
        <v>1</v>
      </c>
      <c r="G392" s="12"/>
      <c r="H392" s="12"/>
      <c r="I392" s="13"/>
      <c r="J392" s="12"/>
      <c r="K392" s="14"/>
      <c r="L392" s="14"/>
      <c r="AG392" s="31"/>
      <c r="AH392" s="31"/>
      <c r="AI392" s="31"/>
      <c r="AJ392" s="31"/>
      <c r="AK392" s="31"/>
      <c r="AL392" s="31"/>
      <c r="AM392" s="31"/>
      <c r="AN392" s="31"/>
      <c r="AO392" s="31"/>
      <c r="AP392" s="31"/>
      <c r="AQ392" s="31"/>
      <c r="AR392" s="31"/>
      <c r="AS392" s="31"/>
      <c r="AT392" s="31"/>
      <c r="AU392" s="31"/>
      <c r="AV392" s="31"/>
      <c r="AW392" s="31"/>
      <c r="AX392" s="31"/>
      <c r="AY392" s="31"/>
      <c r="AZ392" s="31"/>
      <c r="BA392" s="31"/>
      <c r="BB392" s="31"/>
      <c r="BC392" s="31"/>
      <c r="BD392" s="31"/>
      <c r="BE392" s="31"/>
      <c r="BF392" s="31"/>
      <c r="BG392" s="31"/>
      <c r="BH392" s="31"/>
      <c r="BI392" s="31"/>
      <c r="BJ392" s="31"/>
      <c r="BK392" s="31"/>
      <c r="BL392" s="31"/>
      <c r="BM392" s="31"/>
      <c r="BN392" s="31"/>
      <c r="BO392" s="31"/>
      <c r="BP392" s="31"/>
      <c r="BQ392" s="31"/>
      <c r="BR392" s="31"/>
      <c r="BS392" s="31"/>
      <c r="BT392" s="31"/>
      <c r="BU392" s="31"/>
      <c r="BV392" s="31"/>
      <c r="BW392" s="31"/>
      <c r="BX392" s="31"/>
      <c r="BY392" s="31"/>
      <c r="BZ392" s="31"/>
      <c r="CA392" s="31"/>
      <c r="CB392" s="31"/>
      <c r="CC392" s="31"/>
      <c r="CD392" s="31"/>
      <c r="CE392" s="31"/>
      <c r="CF392" s="31"/>
      <c r="CG392" s="31"/>
      <c r="CH392" s="31"/>
      <c r="CI392" s="31"/>
      <c r="CJ392" s="31"/>
      <c r="CK392" s="31"/>
      <c r="CL392" s="31"/>
      <c r="CM392" s="31"/>
      <c r="CN392" s="31"/>
    </row>
    <row r="393" spans="1:92">
      <c r="A393" s="15"/>
      <c r="B393" s="16"/>
      <c r="C393" s="16"/>
      <c r="D393" s="17"/>
      <c r="E393" s="16"/>
      <c r="F393" s="28" t="s">
        <v>11</v>
      </c>
      <c r="G393" s="25" t="s">
        <v>12</v>
      </c>
      <c r="H393" s="26"/>
      <c r="I393" s="27" t="s">
        <v>13</v>
      </c>
      <c r="J393" s="26"/>
      <c r="K393" s="6"/>
      <c r="L393" s="6"/>
    </row>
    <row r="394" spans="1:92">
      <c r="A394" s="2"/>
      <c r="B394" s="7"/>
      <c r="C394" s="2"/>
      <c r="D394" s="36"/>
      <c r="E394" s="2"/>
      <c r="F394" s="2"/>
      <c r="G394" s="2"/>
      <c r="H394" s="3"/>
      <c r="I394" s="4"/>
      <c r="J394" s="4"/>
      <c r="K394" s="5"/>
      <c r="L394" s="5"/>
    </row>
    <row r="395" spans="1:92" s="30" customFormat="1">
      <c r="A395" s="2"/>
      <c r="B395" s="7"/>
      <c r="C395" s="2"/>
      <c r="D395" s="36"/>
      <c r="E395" s="2"/>
      <c r="F395" s="2"/>
      <c r="G395" s="2"/>
      <c r="H395" s="3"/>
      <c r="I395" s="4"/>
      <c r="J395" s="4"/>
      <c r="K395" s="5"/>
      <c r="L395" s="5"/>
      <c r="AG395" s="31"/>
      <c r="AH395" s="31"/>
      <c r="AI395" s="31"/>
      <c r="AJ395" s="31"/>
      <c r="AK395" s="31"/>
      <c r="AL395" s="31"/>
      <c r="AM395" s="31"/>
      <c r="AN395" s="31"/>
      <c r="AO395" s="31"/>
      <c r="AP395" s="31"/>
      <c r="AQ395" s="31"/>
      <c r="AR395" s="31"/>
      <c r="AS395" s="31"/>
      <c r="AT395" s="31"/>
      <c r="AU395" s="31"/>
      <c r="AV395" s="31"/>
      <c r="AW395" s="31"/>
      <c r="AX395" s="31"/>
      <c r="AY395" s="31"/>
      <c r="AZ395" s="31"/>
      <c r="BA395" s="31"/>
      <c r="BB395" s="31"/>
      <c r="BC395" s="31"/>
      <c r="BD395" s="31"/>
      <c r="BE395" s="31"/>
      <c r="BF395" s="31"/>
      <c r="BG395" s="31"/>
      <c r="BH395" s="31"/>
      <c r="BI395" s="31"/>
      <c r="BJ395" s="31"/>
      <c r="BK395" s="31"/>
      <c r="BL395" s="31"/>
      <c r="BM395" s="31"/>
      <c r="BN395" s="31"/>
      <c r="BO395" s="31"/>
      <c r="BP395" s="31"/>
      <c r="BQ395" s="31"/>
      <c r="BR395" s="31"/>
      <c r="BS395" s="31"/>
      <c r="BT395" s="31"/>
      <c r="BU395" s="31"/>
      <c r="BV395" s="31"/>
      <c r="BW395" s="31"/>
      <c r="BX395" s="31"/>
      <c r="BY395" s="31"/>
      <c r="BZ395" s="31"/>
      <c r="CA395" s="31"/>
      <c r="CB395" s="31"/>
      <c r="CC395" s="31"/>
      <c r="CD395" s="31"/>
      <c r="CE395" s="31"/>
      <c r="CF395" s="31"/>
      <c r="CG395" s="31"/>
      <c r="CH395" s="31"/>
      <c r="CI395" s="31"/>
      <c r="CJ395" s="31"/>
      <c r="CK395" s="31"/>
      <c r="CL395" s="31"/>
      <c r="CM395" s="31"/>
      <c r="CN395" s="31"/>
    </row>
    <row r="396" spans="1:92" s="30" customFormat="1">
      <c r="A396" s="18" t="str">
        <f>CONCATENATE("Moduł ", SUM(COUNTIF(A$1:A395,"Lp."),1), " nie gorszy niż w katalogu ", "LGC Standards GmbH, Larodan")</f>
        <v>Moduł 23 nie gorszy niż w katalogu LGC Standards GmbH, Larodan</v>
      </c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50"/>
      <c r="AG396" s="31"/>
      <c r="AH396" s="31"/>
      <c r="AI396" s="31"/>
      <c r="AJ396" s="31"/>
      <c r="AK396" s="31"/>
      <c r="AL396" s="31"/>
      <c r="AM396" s="31"/>
      <c r="AN396" s="31"/>
      <c r="AO396" s="31"/>
      <c r="AP396" s="31"/>
      <c r="AQ396" s="31"/>
      <c r="AR396" s="31"/>
      <c r="AS396" s="31"/>
      <c r="AT396" s="31"/>
      <c r="AU396" s="31"/>
      <c r="AV396" s="31"/>
      <c r="AW396" s="31"/>
      <c r="AX396" s="31"/>
      <c r="AY396" s="31"/>
      <c r="AZ396" s="31"/>
      <c r="BA396" s="31"/>
      <c r="BB396" s="31"/>
      <c r="BC396" s="31"/>
      <c r="BD396" s="31"/>
      <c r="BE396" s="31"/>
      <c r="BF396" s="31"/>
      <c r="BG396" s="31"/>
      <c r="BH396" s="31"/>
      <c r="BI396" s="31"/>
      <c r="BJ396" s="31"/>
      <c r="BK396" s="31"/>
      <c r="BL396" s="31"/>
      <c r="BM396" s="31"/>
      <c r="BN396" s="31"/>
      <c r="BO396" s="31"/>
      <c r="BP396" s="31"/>
      <c r="BQ396" s="31"/>
      <c r="BR396" s="31"/>
      <c r="BS396" s="31"/>
      <c r="BT396" s="31"/>
      <c r="BU396" s="31"/>
      <c r="BV396" s="31"/>
      <c r="BW396" s="31"/>
      <c r="BX396" s="31"/>
      <c r="BY396" s="31"/>
      <c r="BZ396" s="31"/>
      <c r="CA396" s="31"/>
      <c r="CB396" s="31"/>
      <c r="CC396" s="31"/>
      <c r="CD396" s="31"/>
      <c r="CE396" s="31"/>
      <c r="CF396" s="31"/>
      <c r="CG396" s="31"/>
      <c r="CH396" s="31"/>
      <c r="CI396" s="31"/>
      <c r="CJ396" s="31"/>
      <c r="CK396" s="31"/>
      <c r="CL396" s="31"/>
      <c r="CM396" s="31"/>
      <c r="CN396" s="31"/>
    </row>
    <row r="397" spans="1:92" s="30" customFormat="1" ht="51" customHeight="1">
      <c r="A397" s="20" t="s">
        <v>0</v>
      </c>
      <c r="B397" s="21" t="s">
        <v>1</v>
      </c>
      <c r="C397" s="22" t="s">
        <v>2</v>
      </c>
      <c r="D397" s="22" t="s">
        <v>3</v>
      </c>
      <c r="E397" s="20" t="s">
        <v>4</v>
      </c>
      <c r="F397" s="22" t="s">
        <v>5</v>
      </c>
      <c r="G397" s="22" t="s">
        <v>6</v>
      </c>
      <c r="H397" s="22" t="s">
        <v>7</v>
      </c>
      <c r="I397" s="22" t="s">
        <v>8</v>
      </c>
      <c r="J397" s="22" t="s">
        <v>9</v>
      </c>
      <c r="K397" s="23" t="s">
        <v>10</v>
      </c>
      <c r="L397" s="23" t="s">
        <v>16</v>
      </c>
      <c r="AG397" s="31"/>
      <c r="AH397" s="31"/>
      <c r="AI397" s="31"/>
      <c r="AJ397" s="31"/>
      <c r="AK397" s="31"/>
      <c r="AL397" s="31"/>
      <c r="AM397" s="31"/>
      <c r="AN397" s="31"/>
      <c r="AO397" s="31"/>
      <c r="AP397" s="31"/>
      <c r="AQ397" s="31"/>
      <c r="AR397" s="31"/>
      <c r="AS397" s="31"/>
      <c r="AT397" s="31"/>
      <c r="AU397" s="31"/>
      <c r="AV397" s="31"/>
      <c r="AW397" s="31"/>
      <c r="AX397" s="31"/>
      <c r="AY397" s="31"/>
      <c r="AZ397" s="31"/>
      <c r="BA397" s="31"/>
      <c r="BB397" s="31"/>
      <c r="BC397" s="31"/>
      <c r="BD397" s="31"/>
      <c r="BE397" s="31"/>
      <c r="BF397" s="31"/>
      <c r="BG397" s="31"/>
      <c r="BH397" s="31"/>
      <c r="BI397" s="31"/>
      <c r="BJ397" s="31"/>
      <c r="BK397" s="31"/>
      <c r="BL397" s="31"/>
      <c r="BM397" s="31"/>
      <c r="BN397" s="31"/>
      <c r="BO397" s="31"/>
      <c r="BP397" s="31"/>
      <c r="BQ397" s="31"/>
      <c r="BR397" s="31"/>
      <c r="BS397" s="31"/>
      <c r="BT397" s="31"/>
      <c r="BU397" s="31"/>
      <c r="BV397" s="31"/>
      <c r="BW397" s="31"/>
      <c r="BX397" s="31"/>
      <c r="BY397" s="31"/>
      <c r="BZ397" s="31"/>
      <c r="CA397" s="31"/>
      <c r="CB397" s="31"/>
      <c r="CC397" s="31"/>
      <c r="CD397" s="31"/>
      <c r="CE397" s="31"/>
      <c r="CF397" s="31"/>
      <c r="CG397" s="31"/>
      <c r="CH397" s="31"/>
      <c r="CI397" s="31"/>
      <c r="CJ397" s="31"/>
      <c r="CK397" s="31"/>
      <c r="CL397" s="31"/>
      <c r="CM397" s="31"/>
      <c r="CN397" s="31"/>
    </row>
    <row r="398" spans="1:92" s="30" customFormat="1">
      <c r="A398" s="23">
        <v>1</v>
      </c>
      <c r="B398" s="23">
        <v>2</v>
      </c>
      <c r="C398" s="24">
        <v>3</v>
      </c>
      <c r="D398" s="23">
        <v>4</v>
      </c>
      <c r="E398" s="23">
        <v>5</v>
      </c>
      <c r="F398" s="23">
        <v>6</v>
      </c>
      <c r="G398" s="23">
        <v>7</v>
      </c>
      <c r="H398" s="23">
        <v>8</v>
      </c>
      <c r="I398" s="23">
        <v>9</v>
      </c>
      <c r="J398" s="24">
        <v>10</v>
      </c>
      <c r="K398" s="24">
        <v>11</v>
      </c>
      <c r="L398" s="24">
        <v>12</v>
      </c>
      <c r="AG398" s="31"/>
      <c r="AH398" s="31"/>
      <c r="AI398" s="31"/>
      <c r="AJ398" s="31"/>
      <c r="AK398" s="31"/>
      <c r="AL398" s="31"/>
      <c r="AM398" s="31"/>
      <c r="AN398" s="31"/>
      <c r="AO398" s="31"/>
      <c r="AP398" s="31"/>
      <c r="AQ398" s="31"/>
      <c r="AR398" s="31"/>
      <c r="AS398" s="31"/>
      <c r="AT398" s="31"/>
      <c r="AU398" s="31"/>
      <c r="AV398" s="31"/>
      <c r="AW398" s="31"/>
      <c r="AX398" s="31"/>
      <c r="AY398" s="31"/>
      <c r="AZ398" s="31"/>
      <c r="BA398" s="31"/>
      <c r="BB398" s="31"/>
      <c r="BC398" s="31"/>
      <c r="BD398" s="31"/>
      <c r="BE398" s="31"/>
      <c r="BF398" s="31"/>
      <c r="BG398" s="31"/>
      <c r="BH398" s="31"/>
      <c r="BI398" s="31"/>
      <c r="BJ398" s="31"/>
      <c r="BK398" s="31"/>
      <c r="BL398" s="31"/>
      <c r="BM398" s="31"/>
      <c r="BN398" s="31"/>
      <c r="BO398" s="31"/>
      <c r="BP398" s="31"/>
      <c r="BQ398" s="31"/>
      <c r="BR398" s="31"/>
      <c r="BS398" s="31"/>
      <c r="BT398" s="31"/>
      <c r="BU398" s="31"/>
      <c r="BV398" s="31"/>
      <c r="BW398" s="31"/>
      <c r="BX398" s="31"/>
      <c r="BY398" s="31"/>
      <c r="BZ398" s="31"/>
      <c r="CA398" s="31"/>
      <c r="CB398" s="31"/>
      <c r="CC398" s="31"/>
      <c r="CD398" s="31"/>
      <c r="CE398" s="31"/>
      <c r="CF398" s="31"/>
      <c r="CG398" s="31"/>
      <c r="CH398" s="31"/>
      <c r="CI398" s="31"/>
      <c r="CJ398" s="31"/>
      <c r="CK398" s="31"/>
      <c r="CL398" s="31"/>
      <c r="CM398" s="31"/>
      <c r="CN398" s="31"/>
    </row>
    <row r="399" spans="1:92" s="30" customFormat="1" ht="25.5">
      <c r="A399" s="8">
        <v>1</v>
      </c>
      <c r="B399" s="29" t="s">
        <v>275</v>
      </c>
      <c r="C399" s="9" t="s">
        <v>19</v>
      </c>
      <c r="D399" s="10" t="s">
        <v>473</v>
      </c>
      <c r="E399" s="9" t="s">
        <v>200</v>
      </c>
      <c r="F399" s="11">
        <v>1</v>
      </c>
      <c r="G399" s="12"/>
      <c r="H399" s="12"/>
      <c r="I399" s="13"/>
      <c r="J399" s="12"/>
      <c r="K399" s="14"/>
      <c r="L399" s="14"/>
      <c r="AG399" s="31"/>
      <c r="AH399" s="31"/>
      <c r="AI399" s="31"/>
      <c r="AJ399" s="31"/>
      <c r="AK399" s="31"/>
      <c r="AL399" s="31"/>
      <c r="AM399" s="31"/>
      <c r="AN399" s="31"/>
      <c r="AO399" s="31"/>
      <c r="AP399" s="31"/>
      <c r="AQ399" s="31"/>
      <c r="AR399" s="31"/>
      <c r="AS399" s="31"/>
      <c r="AT399" s="31"/>
      <c r="AU399" s="31"/>
      <c r="AV399" s="31"/>
      <c r="AW399" s="31"/>
      <c r="AX399" s="31"/>
      <c r="AY399" s="31"/>
      <c r="AZ399" s="31"/>
      <c r="BA399" s="31"/>
      <c r="BB399" s="31"/>
      <c r="BC399" s="31"/>
      <c r="BD399" s="31"/>
      <c r="BE399" s="31"/>
      <c r="BF399" s="31"/>
      <c r="BG399" s="31"/>
      <c r="BH399" s="31"/>
      <c r="BI399" s="31"/>
      <c r="BJ399" s="31"/>
      <c r="BK399" s="31"/>
      <c r="BL399" s="31"/>
      <c r="BM399" s="31"/>
      <c r="BN399" s="31"/>
      <c r="BO399" s="31"/>
      <c r="BP399" s="31"/>
      <c r="BQ399" s="31"/>
      <c r="BR399" s="31"/>
      <c r="BS399" s="31"/>
      <c r="BT399" s="31"/>
      <c r="BU399" s="31"/>
      <c r="BV399" s="31"/>
      <c r="BW399" s="31"/>
      <c r="BX399" s="31"/>
      <c r="BY399" s="31"/>
      <c r="BZ399" s="31"/>
      <c r="CA399" s="31"/>
      <c r="CB399" s="31"/>
      <c r="CC399" s="31"/>
      <c r="CD399" s="31"/>
      <c r="CE399" s="31"/>
      <c r="CF399" s="31"/>
      <c r="CG399" s="31"/>
      <c r="CH399" s="31"/>
      <c r="CI399" s="31"/>
      <c r="CJ399" s="31"/>
      <c r="CK399" s="31"/>
      <c r="CL399" s="31"/>
      <c r="CM399" s="31"/>
      <c r="CN399" s="31"/>
    </row>
    <row r="400" spans="1:92" s="30" customFormat="1" ht="25.5">
      <c r="A400" s="8">
        <v>2</v>
      </c>
      <c r="B400" s="29" t="s">
        <v>276</v>
      </c>
      <c r="C400" s="9" t="s">
        <v>19</v>
      </c>
      <c r="D400" s="10" t="s">
        <v>474</v>
      </c>
      <c r="E400" s="9" t="s">
        <v>200</v>
      </c>
      <c r="F400" s="11">
        <v>1</v>
      </c>
      <c r="G400" s="12"/>
      <c r="H400" s="12"/>
      <c r="I400" s="13"/>
      <c r="J400" s="12"/>
      <c r="K400" s="14"/>
      <c r="L400" s="14"/>
      <c r="AG400" s="31"/>
      <c r="AH400" s="31"/>
      <c r="AI400" s="31"/>
      <c r="AJ400" s="31"/>
      <c r="AK400" s="31"/>
      <c r="AL400" s="31"/>
      <c r="AM400" s="31"/>
      <c r="AN400" s="31"/>
      <c r="AO400" s="31"/>
      <c r="AP400" s="31"/>
      <c r="AQ400" s="31"/>
      <c r="AR400" s="31"/>
      <c r="AS400" s="31"/>
      <c r="AT400" s="31"/>
      <c r="AU400" s="31"/>
      <c r="AV400" s="31"/>
      <c r="AW400" s="31"/>
      <c r="AX400" s="31"/>
      <c r="AY400" s="31"/>
      <c r="AZ400" s="31"/>
      <c r="BA400" s="31"/>
      <c r="BB400" s="31"/>
      <c r="BC400" s="31"/>
      <c r="BD400" s="31"/>
      <c r="BE400" s="31"/>
      <c r="BF400" s="31"/>
      <c r="BG400" s="31"/>
      <c r="BH400" s="31"/>
      <c r="BI400" s="31"/>
      <c r="BJ400" s="31"/>
      <c r="BK400" s="31"/>
      <c r="BL400" s="31"/>
      <c r="BM400" s="31"/>
      <c r="BN400" s="31"/>
      <c r="BO400" s="31"/>
      <c r="BP400" s="31"/>
      <c r="BQ400" s="31"/>
      <c r="BR400" s="31"/>
      <c r="BS400" s="31"/>
      <c r="BT400" s="31"/>
      <c r="BU400" s="31"/>
      <c r="BV400" s="31"/>
      <c r="BW400" s="31"/>
      <c r="BX400" s="31"/>
      <c r="BY400" s="31"/>
      <c r="BZ400" s="31"/>
      <c r="CA400" s="31"/>
      <c r="CB400" s="31"/>
      <c r="CC400" s="31"/>
      <c r="CD400" s="31"/>
      <c r="CE400" s="31"/>
      <c r="CF400" s="31"/>
      <c r="CG400" s="31"/>
      <c r="CH400" s="31"/>
      <c r="CI400" s="31"/>
      <c r="CJ400" s="31"/>
      <c r="CK400" s="31"/>
      <c r="CL400" s="31"/>
      <c r="CM400" s="31"/>
      <c r="CN400" s="31"/>
    </row>
    <row r="401" spans="1:92" s="30" customFormat="1" ht="51">
      <c r="A401" s="8">
        <v>3</v>
      </c>
      <c r="B401" s="29" t="s">
        <v>282</v>
      </c>
      <c r="C401" s="9" t="s">
        <v>19</v>
      </c>
      <c r="D401" s="10" t="s">
        <v>478</v>
      </c>
      <c r="E401" s="9" t="s">
        <v>283</v>
      </c>
      <c r="F401" s="11">
        <v>1</v>
      </c>
      <c r="G401" s="12"/>
      <c r="H401" s="12"/>
      <c r="I401" s="13"/>
      <c r="J401" s="12"/>
      <c r="K401" s="14"/>
      <c r="L401" s="14"/>
      <c r="AG401" s="31"/>
      <c r="AH401" s="31"/>
      <c r="AI401" s="31"/>
      <c r="AJ401" s="31"/>
      <c r="AK401" s="31"/>
      <c r="AL401" s="31"/>
      <c r="AM401" s="31"/>
      <c r="AN401" s="31"/>
      <c r="AO401" s="31"/>
      <c r="AP401" s="31"/>
      <c r="AQ401" s="31"/>
      <c r="AR401" s="31"/>
      <c r="AS401" s="31"/>
      <c r="AT401" s="31"/>
      <c r="AU401" s="31"/>
      <c r="AV401" s="31"/>
      <c r="AW401" s="31"/>
      <c r="AX401" s="31"/>
      <c r="AY401" s="31"/>
      <c r="AZ401" s="31"/>
      <c r="BA401" s="31"/>
      <c r="BB401" s="31"/>
      <c r="BC401" s="31"/>
      <c r="BD401" s="31"/>
      <c r="BE401" s="31"/>
      <c r="BF401" s="31"/>
      <c r="BG401" s="31"/>
      <c r="BH401" s="31"/>
      <c r="BI401" s="31"/>
      <c r="BJ401" s="31"/>
      <c r="BK401" s="31"/>
      <c r="BL401" s="31"/>
      <c r="BM401" s="31"/>
      <c r="BN401" s="31"/>
      <c r="BO401" s="31"/>
      <c r="BP401" s="31"/>
      <c r="BQ401" s="31"/>
      <c r="BR401" s="31"/>
      <c r="BS401" s="31"/>
      <c r="BT401" s="31"/>
      <c r="BU401" s="31"/>
      <c r="BV401" s="31"/>
      <c r="BW401" s="31"/>
      <c r="BX401" s="31"/>
      <c r="BY401" s="31"/>
      <c r="BZ401" s="31"/>
      <c r="CA401" s="31"/>
      <c r="CB401" s="31"/>
      <c r="CC401" s="31"/>
      <c r="CD401" s="31"/>
      <c r="CE401" s="31"/>
      <c r="CF401" s="31"/>
      <c r="CG401" s="31"/>
      <c r="CH401" s="31"/>
      <c r="CI401" s="31"/>
      <c r="CJ401" s="31"/>
      <c r="CK401" s="31"/>
      <c r="CL401" s="31"/>
      <c r="CM401" s="31"/>
      <c r="CN401" s="31"/>
    </row>
    <row r="402" spans="1:92" s="30" customFormat="1" ht="38.25">
      <c r="A402" s="8">
        <v>4</v>
      </c>
      <c r="B402" s="29" t="s">
        <v>279</v>
      </c>
      <c r="C402" s="9" t="s">
        <v>19</v>
      </c>
      <c r="D402" s="10" t="s">
        <v>476</v>
      </c>
      <c r="E402" s="9" t="s">
        <v>280</v>
      </c>
      <c r="F402" s="11">
        <v>2</v>
      </c>
      <c r="G402" s="12"/>
      <c r="H402" s="12"/>
      <c r="I402" s="13"/>
      <c r="J402" s="12"/>
      <c r="K402" s="14"/>
      <c r="L402" s="14"/>
      <c r="AG402" s="31"/>
      <c r="AH402" s="31"/>
      <c r="AI402" s="31"/>
      <c r="AJ402" s="31"/>
      <c r="AK402" s="31"/>
      <c r="AL402" s="31"/>
      <c r="AM402" s="31"/>
      <c r="AN402" s="31"/>
      <c r="AO402" s="31"/>
      <c r="AP402" s="31"/>
      <c r="AQ402" s="31"/>
      <c r="AR402" s="31"/>
      <c r="AS402" s="31"/>
      <c r="AT402" s="31"/>
      <c r="AU402" s="31"/>
      <c r="AV402" s="31"/>
      <c r="AW402" s="31"/>
      <c r="AX402" s="31"/>
      <c r="AY402" s="31"/>
      <c r="AZ402" s="31"/>
      <c r="BA402" s="31"/>
      <c r="BB402" s="31"/>
      <c r="BC402" s="31"/>
      <c r="BD402" s="31"/>
      <c r="BE402" s="31"/>
      <c r="BF402" s="31"/>
      <c r="BG402" s="31"/>
      <c r="BH402" s="31"/>
      <c r="BI402" s="31"/>
      <c r="BJ402" s="31"/>
      <c r="BK402" s="31"/>
      <c r="BL402" s="31"/>
      <c r="BM402" s="31"/>
      <c r="BN402" s="31"/>
      <c r="BO402" s="31"/>
      <c r="BP402" s="31"/>
      <c r="BQ402" s="31"/>
      <c r="BR402" s="31"/>
      <c r="BS402" s="31"/>
      <c r="BT402" s="31"/>
      <c r="BU402" s="31"/>
      <c r="BV402" s="31"/>
      <c r="BW402" s="31"/>
      <c r="BX402" s="31"/>
      <c r="BY402" s="31"/>
      <c r="BZ402" s="31"/>
      <c r="CA402" s="31"/>
      <c r="CB402" s="31"/>
      <c r="CC402" s="31"/>
      <c r="CD402" s="31"/>
      <c r="CE402" s="31"/>
      <c r="CF402" s="31"/>
      <c r="CG402" s="31"/>
      <c r="CH402" s="31"/>
      <c r="CI402" s="31"/>
      <c r="CJ402" s="31"/>
      <c r="CK402" s="31"/>
      <c r="CL402" s="31"/>
      <c r="CM402" s="31"/>
      <c r="CN402" s="31"/>
    </row>
    <row r="403" spans="1:92" ht="25.5">
      <c r="A403" s="8">
        <v>5</v>
      </c>
      <c r="B403" s="29" t="s">
        <v>281</v>
      </c>
      <c r="C403" s="9" t="s">
        <v>19</v>
      </c>
      <c r="D403" s="10" t="s">
        <v>477</v>
      </c>
      <c r="E403" s="9" t="s">
        <v>203</v>
      </c>
      <c r="F403" s="11">
        <v>2</v>
      </c>
      <c r="G403" s="12"/>
      <c r="H403" s="12"/>
      <c r="I403" s="13"/>
      <c r="J403" s="12"/>
      <c r="K403" s="14"/>
      <c r="L403" s="14"/>
    </row>
    <row r="404" spans="1:92" ht="38.25">
      <c r="A404" s="8">
        <v>6</v>
      </c>
      <c r="B404" s="29" t="s">
        <v>273</v>
      </c>
      <c r="C404" s="9" t="s">
        <v>19</v>
      </c>
      <c r="D404" s="10" t="s">
        <v>472</v>
      </c>
      <c r="E404" s="9" t="s">
        <v>274</v>
      </c>
      <c r="F404" s="11">
        <v>1</v>
      </c>
      <c r="G404" s="12"/>
      <c r="H404" s="12"/>
      <c r="I404" s="13"/>
      <c r="J404" s="12"/>
      <c r="K404" s="14"/>
      <c r="L404" s="14"/>
    </row>
    <row r="405" spans="1:92" ht="25.5">
      <c r="A405" s="8">
        <v>7</v>
      </c>
      <c r="B405" s="29" t="s">
        <v>277</v>
      </c>
      <c r="C405" s="9" t="s">
        <v>19</v>
      </c>
      <c r="D405" s="10" t="s">
        <v>475</v>
      </c>
      <c r="E405" s="9" t="s">
        <v>278</v>
      </c>
      <c r="F405" s="11">
        <v>1</v>
      </c>
      <c r="G405" s="12"/>
      <c r="H405" s="12"/>
      <c r="I405" s="13"/>
      <c r="J405" s="12"/>
      <c r="K405" s="14"/>
      <c r="L405" s="14"/>
    </row>
    <row r="406" spans="1:92">
      <c r="A406" s="15"/>
      <c r="B406" s="16"/>
      <c r="C406" s="16"/>
      <c r="D406" s="17"/>
      <c r="E406" s="16"/>
      <c r="F406" s="28" t="s">
        <v>11</v>
      </c>
      <c r="G406" s="25" t="s">
        <v>12</v>
      </c>
      <c r="H406" s="26"/>
      <c r="I406" s="27" t="s">
        <v>13</v>
      </c>
      <c r="J406" s="26"/>
      <c r="K406" s="6"/>
      <c r="L406" s="6"/>
    </row>
    <row r="407" spans="1:92">
      <c r="A407" s="2"/>
      <c r="B407" s="7"/>
      <c r="C407" s="2"/>
      <c r="D407" s="36"/>
      <c r="E407" s="2"/>
      <c r="F407" s="2"/>
      <c r="G407" s="2"/>
      <c r="H407" s="3"/>
      <c r="I407" s="4"/>
      <c r="J407" s="4"/>
      <c r="K407" s="5"/>
      <c r="L407" s="5"/>
    </row>
    <row r="408" spans="1:92" s="30" customFormat="1">
      <c r="A408" s="2"/>
      <c r="B408" s="7"/>
      <c r="C408" s="2"/>
      <c r="D408" s="36"/>
      <c r="E408" s="2"/>
      <c r="F408" s="2"/>
      <c r="G408" s="2"/>
      <c r="H408" s="3"/>
      <c r="I408" s="4"/>
      <c r="J408" s="4"/>
      <c r="K408" s="5"/>
      <c r="L408" s="5"/>
      <c r="AG408" s="31"/>
      <c r="AH408" s="31"/>
      <c r="AI408" s="31"/>
      <c r="AJ408" s="31"/>
      <c r="AK408" s="31"/>
      <c r="AL408" s="31"/>
      <c r="AM408" s="31"/>
      <c r="AN408" s="31"/>
      <c r="AO408" s="31"/>
      <c r="AP408" s="31"/>
      <c r="AQ408" s="31"/>
      <c r="AR408" s="31"/>
      <c r="AS408" s="31"/>
      <c r="AT408" s="31"/>
      <c r="AU408" s="31"/>
      <c r="AV408" s="31"/>
      <c r="AW408" s="31"/>
      <c r="AX408" s="31"/>
      <c r="AY408" s="31"/>
      <c r="AZ408" s="31"/>
      <c r="BA408" s="31"/>
      <c r="BB408" s="31"/>
      <c r="BC408" s="31"/>
      <c r="BD408" s="31"/>
      <c r="BE408" s="31"/>
      <c r="BF408" s="31"/>
      <c r="BG408" s="31"/>
      <c r="BH408" s="31"/>
      <c r="BI408" s="31"/>
      <c r="BJ408" s="31"/>
      <c r="BK408" s="31"/>
      <c r="BL408" s="31"/>
      <c r="BM408" s="31"/>
      <c r="BN408" s="31"/>
      <c r="BO408" s="31"/>
      <c r="BP408" s="31"/>
      <c r="BQ408" s="31"/>
      <c r="BR408" s="31"/>
      <c r="BS408" s="31"/>
      <c r="BT408" s="31"/>
      <c r="BU408" s="31"/>
      <c r="BV408" s="31"/>
      <c r="BW408" s="31"/>
      <c r="BX408" s="31"/>
      <c r="BY408" s="31"/>
      <c r="BZ408" s="31"/>
      <c r="CA408" s="31"/>
      <c r="CB408" s="31"/>
      <c r="CC408" s="31"/>
      <c r="CD408" s="31"/>
      <c r="CE408" s="31"/>
      <c r="CF408" s="31"/>
      <c r="CG408" s="31"/>
      <c r="CH408" s="31"/>
      <c r="CI408" s="31"/>
      <c r="CJ408" s="31"/>
      <c r="CK408" s="31"/>
      <c r="CL408" s="31"/>
      <c r="CM408" s="31"/>
      <c r="CN408" s="31"/>
    </row>
    <row r="409" spans="1:92" s="30" customFormat="1">
      <c r="A409" s="18" t="str">
        <f>CONCATENATE("Moduł ", SUM(COUNTIF(A$1:A408,"Lp."),1), " nie gorszy niż w katalogu ", "Argenta")</f>
        <v>Moduł 24 nie gorszy niż w katalogu Argenta</v>
      </c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50"/>
      <c r="AG409" s="31"/>
      <c r="AH409" s="31"/>
      <c r="AI409" s="31"/>
      <c r="AJ409" s="31"/>
      <c r="AK409" s="31"/>
      <c r="AL409" s="31"/>
      <c r="AM409" s="31"/>
      <c r="AN409" s="31"/>
      <c r="AO409" s="31"/>
      <c r="AP409" s="31"/>
      <c r="AQ409" s="31"/>
      <c r="AR409" s="31"/>
      <c r="AS409" s="31"/>
      <c r="AT409" s="31"/>
      <c r="AU409" s="31"/>
      <c r="AV409" s="31"/>
      <c r="AW409" s="31"/>
      <c r="AX409" s="31"/>
      <c r="AY409" s="31"/>
      <c r="AZ409" s="31"/>
      <c r="BA409" s="31"/>
      <c r="BB409" s="31"/>
      <c r="BC409" s="31"/>
      <c r="BD409" s="31"/>
      <c r="BE409" s="31"/>
      <c r="BF409" s="31"/>
      <c r="BG409" s="31"/>
      <c r="BH409" s="31"/>
      <c r="BI409" s="31"/>
      <c r="BJ409" s="31"/>
      <c r="BK409" s="31"/>
      <c r="BL409" s="31"/>
      <c r="BM409" s="31"/>
      <c r="BN409" s="31"/>
      <c r="BO409" s="31"/>
      <c r="BP409" s="31"/>
      <c r="BQ409" s="31"/>
      <c r="BR409" s="31"/>
      <c r="BS409" s="31"/>
      <c r="BT409" s="31"/>
      <c r="BU409" s="31"/>
      <c r="BV409" s="31"/>
      <c r="BW409" s="31"/>
      <c r="BX409" s="31"/>
      <c r="BY409" s="31"/>
      <c r="BZ409" s="31"/>
      <c r="CA409" s="31"/>
      <c r="CB409" s="31"/>
      <c r="CC409" s="31"/>
      <c r="CD409" s="31"/>
      <c r="CE409" s="31"/>
      <c r="CF409" s="31"/>
      <c r="CG409" s="31"/>
      <c r="CH409" s="31"/>
      <c r="CI409" s="31"/>
      <c r="CJ409" s="31"/>
      <c r="CK409" s="31"/>
      <c r="CL409" s="31"/>
      <c r="CM409" s="31"/>
      <c r="CN409" s="31"/>
    </row>
    <row r="410" spans="1:92" s="30" customFormat="1" ht="51" customHeight="1">
      <c r="A410" s="20" t="s">
        <v>0</v>
      </c>
      <c r="B410" s="21" t="s">
        <v>1</v>
      </c>
      <c r="C410" s="22" t="s">
        <v>2</v>
      </c>
      <c r="D410" s="22" t="s">
        <v>3</v>
      </c>
      <c r="E410" s="20" t="s">
        <v>4</v>
      </c>
      <c r="F410" s="22" t="s">
        <v>5</v>
      </c>
      <c r="G410" s="22" t="s">
        <v>6</v>
      </c>
      <c r="H410" s="22" t="s">
        <v>7</v>
      </c>
      <c r="I410" s="22" t="s">
        <v>8</v>
      </c>
      <c r="J410" s="22" t="s">
        <v>9</v>
      </c>
      <c r="K410" s="23" t="s">
        <v>10</v>
      </c>
      <c r="L410" s="23" t="s">
        <v>16</v>
      </c>
      <c r="AG410" s="31"/>
      <c r="AH410" s="31"/>
      <c r="AI410" s="31"/>
      <c r="AJ410" s="31"/>
      <c r="AK410" s="31"/>
      <c r="AL410" s="31"/>
      <c r="AM410" s="31"/>
      <c r="AN410" s="31"/>
      <c r="AO410" s="31"/>
      <c r="AP410" s="31"/>
      <c r="AQ410" s="31"/>
      <c r="AR410" s="31"/>
      <c r="AS410" s="31"/>
      <c r="AT410" s="31"/>
      <c r="AU410" s="31"/>
      <c r="AV410" s="31"/>
      <c r="AW410" s="31"/>
      <c r="AX410" s="31"/>
      <c r="AY410" s="31"/>
      <c r="AZ410" s="31"/>
      <c r="BA410" s="31"/>
      <c r="BB410" s="31"/>
      <c r="BC410" s="31"/>
      <c r="BD410" s="31"/>
      <c r="BE410" s="31"/>
      <c r="BF410" s="31"/>
      <c r="BG410" s="31"/>
      <c r="BH410" s="31"/>
      <c r="BI410" s="31"/>
      <c r="BJ410" s="31"/>
      <c r="BK410" s="31"/>
      <c r="BL410" s="31"/>
      <c r="BM410" s="31"/>
      <c r="BN410" s="31"/>
      <c r="BO410" s="31"/>
      <c r="BP410" s="31"/>
      <c r="BQ410" s="31"/>
      <c r="BR410" s="31"/>
      <c r="BS410" s="31"/>
      <c r="BT410" s="31"/>
      <c r="BU410" s="31"/>
      <c r="BV410" s="31"/>
      <c r="BW410" s="31"/>
      <c r="BX410" s="31"/>
      <c r="BY410" s="31"/>
      <c r="BZ410" s="31"/>
      <c r="CA410" s="31"/>
      <c r="CB410" s="31"/>
      <c r="CC410" s="31"/>
      <c r="CD410" s="31"/>
      <c r="CE410" s="31"/>
      <c r="CF410" s="31"/>
      <c r="CG410" s="31"/>
      <c r="CH410" s="31"/>
      <c r="CI410" s="31"/>
      <c r="CJ410" s="31"/>
      <c r="CK410" s="31"/>
      <c r="CL410" s="31"/>
      <c r="CM410" s="31"/>
      <c r="CN410" s="31"/>
    </row>
    <row r="411" spans="1:92" s="30" customFormat="1">
      <c r="A411" s="23">
        <v>1</v>
      </c>
      <c r="B411" s="23">
        <v>2</v>
      </c>
      <c r="C411" s="24">
        <v>3</v>
      </c>
      <c r="D411" s="23">
        <v>4</v>
      </c>
      <c r="E411" s="23">
        <v>5</v>
      </c>
      <c r="F411" s="23">
        <v>6</v>
      </c>
      <c r="G411" s="23">
        <v>7</v>
      </c>
      <c r="H411" s="23">
        <v>8</v>
      </c>
      <c r="I411" s="23">
        <v>9</v>
      </c>
      <c r="J411" s="24">
        <v>10</v>
      </c>
      <c r="K411" s="24">
        <v>11</v>
      </c>
      <c r="L411" s="24">
        <v>12</v>
      </c>
      <c r="AG411" s="31"/>
      <c r="AH411" s="31"/>
      <c r="AI411" s="31"/>
      <c r="AJ411" s="31"/>
      <c r="AK411" s="31"/>
      <c r="AL411" s="31"/>
      <c r="AM411" s="31"/>
      <c r="AN411" s="31"/>
      <c r="AO411" s="31"/>
      <c r="AP411" s="31"/>
      <c r="AQ411" s="31"/>
      <c r="AR411" s="31"/>
      <c r="AS411" s="31"/>
      <c r="AT411" s="31"/>
      <c r="AU411" s="31"/>
      <c r="AV411" s="31"/>
      <c r="AW411" s="31"/>
      <c r="AX411" s="31"/>
      <c r="AY411" s="31"/>
      <c r="AZ411" s="31"/>
      <c r="BA411" s="31"/>
      <c r="BB411" s="31"/>
      <c r="BC411" s="31"/>
      <c r="BD411" s="31"/>
      <c r="BE411" s="31"/>
      <c r="BF411" s="31"/>
      <c r="BG411" s="31"/>
      <c r="BH411" s="31"/>
      <c r="BI411" s="31"/>
      <c r="BJ411" s="31"/>
      <c r="BK411" s="31"/>
      <c r="BL411" s="31"/>
      <c r="BM411" s="31"/>
      <c r="BN411" s="31"/>
      <c r="BO411" s="31"/>
      <c r="BP411" s="31"/>
      <c r="BQ411" s="31"/>
      <c r="BR411" s="31"/>
      <c r="BS411" s="31"/>
      <c r="BT411" s="31"/>
      <c r="BU411" s="31"/>
      <c r="BV411" s="31"/>
      <c r="BW411" s="31"/>
      <c r="BX411" s="31"/>
      <c r="BY411" s="31"/>
      <c r="BZ411" s="31"/>
      <c r="CA411" s="31"/>
      <c r="CB411" s="31"/>
      <c r="CC411" s="31"/>
      <c r="CD411" s="31"/>
      <c r="CE411" s="31"/>
      <c r="CF411" s="31"/>
      <c r="CG411" s="31"/>
      <c r="CH411" s="31"/>
      <c r="CI411" s="31"/>
      <c r="CJ411" s="31"/>
      <c r="CK411" s="31"/>
      <c r="CL411" s="31"/>
      <c r="CM411" s="31"/>
      <c r="CN411" s="31"/>
    </row>
    <row r="412" spans="1:92" s="30" customFormat="1" ht="89.25">
      <c r="A412" s="8">
        <v>1</v>
      </c>
      <c r="B412" s="29" t="s">
        <v>364</v>
      </c>
      <c r="C412" s="9" t="s">
        <v>19</v>
      </c>
      <c r="D412" s="10" t="s">
        <v>556</v>
      </c>
      <c r="E412" s="9" t="s">
        <v>46</v>
      </c>
      <c r="F412" s="11">
        <v>1</v>
      </c>
      <c r="G412" s="12"/>
      <c r="H412" s="12"/>
      <c r="I412" s="13"/>
      <c r="J412" s="12"/>
      <c r="K412" s="14"/>
      <c r="L412" s="14"/>
      <c r="AG412" s="31"/>
      <c r="AH412" s="31"/>
      <c r="AI412" s="31"/>
      <c r="AJ412" s="31"/>
      <c r="AK412" s="31"/>
      <c r="AL412" s="31"/>
      <c r="AM412" s="31"/>
      <c r="AN412" s="31"/>
      <c r="AO412" s="31"/>
      <c r="AP412" s="31"/>
      <c r="AQ412" s="31"/>
      <c r="AR412" s="31"/>
      <c r="AS412" s="31"/>
      <c r="AT412" s="31"/>
      <c r="AU412" s="31"/>
      <c r="AV412" s="31"/>
      <c r="AW412" s="31"/>
      <c r="AX412" s="31"/>
      <c r="AY412" s="31"/>
      <c r="AZ412" s="31"/>
      <c r="BA412" s="31"/>
      <c r="BB412" s="31"/>
      <c r="BC412" s="31"/>
      <c r="BD412" s="31"/>
      <c r="BE412" s="31"/>
      <c r="BF412" s="31"/>
      <c r="BG412" s="31"/>
      <c r="BH412" s="31"/>
      <c r="BI412" s="31"/>
      <c r="BJ412" s="31"/>
      <c r="BK412" s="31"/>
      <c r="BL412" s="31"/>
      <c r="BM412" s="31"/>
      <c r="BN412" s="31"/>
      <c r="BO412" s="31"/>
      <c r="BP412" s="31"/>
      <c r="BQ412" s="31"/>
      <c r="BR412" s="31"/>
      <c r="BS412" s="31"/>
      <c r="BT412" s="31"/>
      <c r="BU412" s="31"/>
      <c r="BV412" s="31"/>
      <c r="BW412" s="31"/>
      <c r="BX412" s="31"/>
      <c r="BY412" s="31"/>
      <c r="BZ412" s="31"/>
      <c r="CA412" s="31"/>
      <c r="CB412" s="31"/>
      <c r="CC412" s="31"/>
      <c r="CD412" s="31"/>
      <c r="CE412" s="31"/>
      <c r="CF412" s="31"/>
      <c r="CG412" s="31"/>
      <c r="CH412" s="31"/>
      <c r="CI412" s="31"/>
      <c r="CJ412" s="31"/>
      <c r="CK412" s="31"/>
      <c r="CL412" s="31"/>
      <c r="CM412" s="31"/>
      <c r="CN412" s="31"/>
    </row>
    <row r="413" spans="1:92" s="30" customFormat="1" ht="38.25">
      <c r="A413" s="8">
        <v>2</v>
      </c>
      <c r="B413" s="29" t="s">
        <v>486</v>
      </c>
      <c r="C413" s="9" t="s">
        <v>19</v>
      </c>
      <c r="D413" s="46" t="s">
        <v>533</v>
      </c>
      <c r="E413" s="9" t="s">
        <v>487</v>
      </c>
      <c r="F413" s="11">
        <v>1</v>
      </c>
      <c r="G413" s="12"/>
      <c r="H413" s="12"/>
      <c r="I413" s="13"/>
      <c r="J413" s="12"/>
      <c r="K413" s="49"/>
      <c r="L413" s="49"/>
      <c r="AG413" s="31"/>
      <c r="AH413" s="31"/>
      <c r="AI413" s="31"/>
      <c r="AJ413" s="31"/>
      <c r="AK413" s="31"/>
      <c r="AL413" s="31"/>
      <c r="AM413" s="31"/>
      <c r="AN413" s="31"/>
      <c r="AO413" s="31"/>
      <c r="AP413" s="31"/>
      <c r="AQ413" s="31"/>
      <c r="AR413" s="31"/>
      <c r="AS413" s="31"/>
      <c r="AT413" s="31"/>
      <c r="AU413" s="31"/>
      <c r="AV413" s="31"/>
      <c r="AW413" s="31"/>
      <c r="AX413" s="31"/>
      <c r="AY413" s="31"/>
      <c r="AZ413" s="31"/>
      <c r="BA413" s="31"/>
      <c r="BB413" s="31"/>
      <c r="BC413" s="31"/>
      <c r="BD413" s="31"/>
      <c r="BE413" s="31"/>
      <c r="BF413" s="31"/>
      <c r="BG413" s="31"/>
      <c r="BH413" s="31"/>
      <c r="BI413" s="31"/>
      <c r="BJ413" s="31"/>
      <c r="BK413" s="31"/>
      <c r="BL413" s="31"/>
      <c r="BM413" s="31"/>
      <c r="BN413" s="31"/>
      <c r="BO413" s="31"/>
      <c r="BP413" s="31"/>
      <c r="BQ413" s="31"/>
      <c r="BR413" s="31"/>
      <c r="BS413" s="31"/>
      <c r="BT413" s="31"/>
      <c r="BU413" s="31"/>
      <c r="BV413" s="31"/>
      <c r="BW413" s="31"/>
      <c r="BX413" s="31"/>
      <c r="BY413" s="31"/>
      <c r="BZ413" s="31"/>
      <c r="CA413" s="31"/>
      <c r="CB413" s="31"/>
      <c r="CC413" s="31"/>
      <c r="CD413" s="31"/>
      <c r="CE413" s="31"/>
      <c r="CF413" s="31"/>
      <c r="CG413" s="31"/>
      <c r="CH413" s="31"/>
      <c r="CI413" s="31"/>
      <c r="CJ413" s="31"/>
      <c r="CK413" s="31"/>
      <c r="CL413" s="31"/>
      <c r="CM413" s="31"/>
      <c r="CN413" s="31"/>
    </row>
    <row r="414" spans="1:92" s="30" customFormat="1" ht="38.25">
      <c r="A414" s="8">
        <v>3</v>
      </c>
      <c r="B414" s="44" t="s">
        <v>504</v>
      </c>
      <c r="C414" s="45" t="s">
        <v>19</v>
      </c>
      <c r="D414" s="46" t="s">
        <v>534</v>
      </c>
      <c r="E414" s="45" t="s">
        <v>487</v>
      </c>
      <c r="F414" s="47">
        <v>1</v>
      </c>
      <c r="G414" s="48"/>
      <c r="H414" s="12"/>
      <c r="I414" s="13"/>
      <c r="J414" s="12"/>
      <c r="K414" s="49"/>
      <c r="L414" s="49"/>
      <c r="AG414" s="31"/>
      <c r="AH414" s="31"/>
      <c r="AI414" s="31"/>
      <c r="AJ414" s="31"/>
      <c r="AK414" s="31"/>
      <c r="AL414" s="31"/>
      <c r="AM414" s="31"/>
      <c r="AN414" s="31"/>
      <c r="AO414" s="31"/>
      <c r="AP414" s="31"/>
      <c r="AQ414" s="31"/>
      <c r="AR414" s="31"/>
      <c r="AS414" s="31"/>
      <c r="AT414" s="31"/>
      <c r="AU414" s="31"/>
      <c r="AV414" s="31"/>
      <c r="AW414" s="31"/>
      <c r="AX414" s="31"/>
      <c r="AY414" s="31"/>
      <c r="AZ414" s="31"/>
      <c r="BA414" s="31"/>
      <c r="BB414" s="31"/>
      <c r="BC414" s="31"/>
      <c r="BD414" s="31"/>
      <c r="BE414" s="31"/>
      <c r="BF414" s="31"/>
      <c r="BG414" s="31"/>
      <c r="BH414" s="31"/>
      <c r="BI414" s="31"/>
      <c r="BJ414" s="31"/>
      <c r="BK414" s="31"/>
      <c r="BL414" s="31"/>
      <c r="BM414" s="31"/>
      <c r="BN414" s="31"/>
      <c r="BO414" s="31"/>
      <c r="BP414" s="31"/>
      <c r="BQ414" s="31"/>
      <c r="BR414" s="31"/>
      <c r="BS414" s="31"/>
      <c r="BT414" s="31"/>
      <c r="BU414" s="31"/>
      <c r="BV414" s="31"/>
      <c r="BW414" s="31"/>
      <c r="BX414" s="31"/>
      <c r="BY414" s="31"/>
      <c r="BZ414" s="31"/>
      <c r="CA414" s="31"/>
      <c r="CB414" s="31"/>
      <c r="CC414" s="31"/>
      <c r="CD414" s="31"/>
      <c r="CE414" s="31"/>
      <c r="CF414" s="31"/>
      <c r="CG414" s="31"/>
      <c r="CH414" s="31"/>
      <c r="CI414" s="31"/>
      <c r="CJ414" s="31"/>
      <c r="CK414" s="31"/>
      <c r="CL414" s="31"/>
      <c r="CM414" s="31"/>
      <c r="CN414" s="31"/>
    </row>
    <row r="415" spans="1:92" s="30" customFormat="1" ht="38.25">
      <c r="A415" s="8">
        <v>4</v>
      </c>
      <c r="B415" s="44" t="s">
        <v>505</v>
      </c>
      <c r="C415" s="45" t="s">
        <v>19</v>
      </c>
      <c r="D415" s="46" t="s">
        <v>535</v>
      </c>
      <c r="E415" s="45" t="s">
        <v>487</v>
      </c>
      <c r="F415" s="47">
        <v>1</v>
      </c>
      <c r="G415" s="48"/>
      <c r="H415" s="12"/>
      <c r="I415" s="13"/>
      <c r="J415" s="12"/>
      <c r="K415" s="49"/>
      <c r="L415" s="49"/>
      <c r="AG415" s="31"/>
      <c r="AH415" s="31"/>
      <c r="AI415" s="31"/>
      <c r="AJ415" s="31"/>
      <c r="AK415" s="31"/>
      <c r="AL415" s="31"/>
      <c r="AM415" s="31"/>
      <c r="AN415" s="31"/>
      <c r="AO415" s="31"/>
      <c r="AP415" s="31"/>
      <c r="AQ415" s="31"/>
      <c r="AR415" s="31"/>
      <c r="AS415" s="31"/>
      <c r="AT415" s="31"/>
      <c r="AU415" s="31"/>
      <c r="AV415" s="31"/>
      <c r="AW415" s="31"/>
      <c r="AX415" s="31"/>
      <c r="AY415" s="31"/>
      <c r="AZ415" s="31"/>
      <c r="BA415" s="31"/>
      <c r="BB415" s="31"/>
      <c r="BC415" s="31"/>
      <c r="BD415" s="31"/>
      <c r="BE415" s="31"/>
      <c r="BF415" s="31"/>
      <c r="BG415" s="31"/>
      <c r="BH415" s="31"/>
      <c r="BI415" s="31"/>
      <c r="BJ415" s="31"/>
      <c r="BK415" s="31"/>
      <c r="BL415" s="31"/>
      <c r="BM415" s="31"/>
      <c r="BN415" s="31"/>
      <c r="BO415" s="31"/>
      <c r="BP415" s="31"/>
      <c r="BQ415" s="31"/>
      <c r="BR415" s="31"/>
      <c r="BS415" s="31"/>
      <c r="BT415" s="31"/>
      <c r="BU415" s="31"/>
      <c r="BV415" s="31"/>
      <c r="BW415" s="31"/>
      <c r="BX415" s="31"/>
      <c r="BY415" s="31"/>
      <c r="BZ415" s="31"/>
      <c r="CA415" s="31"/>
      <c r="CB415" s="31"/>
      <c r="CC415" s="31"/>
      <c r="CD415" s="31"/>
      <c r="CE415" s="31"/>
      <c r="CF415" s="31"/>
      <c r="CG415" s="31"/>
      <c r="CH415" s="31"/>
      <c r="CI415" s="31"/>
      <c r="CJ415" s="31"/>
      <c r="CK415" s="31"/>
      <c r="CL415" s="31"/>
      <c r="CM415" s="31"/>
      <c r="CN415" s="31"/>
    </row>
    <row r="416" spans="1:92" s="30" customFormat="1" ht="51">
      <c r="A416" s="8">
        <v>5</v>
      </c>
      <c r="B416" s="44" t="s">
        <v>506</v>
      </c>
      <c r="C416" s="45" t="s">
        <v>19</v>
      </c>
      <c r="D416" s="46" t="s">
        <v>507</v>
      </c>
      <c r="E416" s="45" t="s">
        <v>508</v>
      </c>
      <c r="F416" s="47">
        <v>3</v>
      </c>
      <c r="G416" s="48"/>
      <c r="H416" s="12"/>
      <c r="I416" s="13"/>
      <c r="J416" s="12"/>
      <c r="K416" s="49"/>
      <c r="L416" s="49"/>
      <c r="AG416" s="31"/>
      <c r="AH416" s="31"/>
      <c r="AI416" s="31"/>
      <c r="AJ416" s="31"/>
      <c r="AK416" s="31"/>
      <c r="AL416" s="31"/>
      <c r="AM416" s="31"/>
      <c r="AN416" s="31"/>
      <c r="AO416" s="31"/>
      <c r="AP416" s="31"/>
      <c r="AQ416" s="31"/>
      <c r="AR416" s="31"/>
      <c r="AS416" s="31"/>
      <c r="AT416" s="31"/>
      <c r="AU416" s="31"/>
      <c r="AV416" s="31"/>
      <c r="AW416" s="31"/>
      <c r="AX416" s="31"/>
      <c r="AY416" s="31"/>
      <c r="AZ416" s="31"/>
      <c r="BA416" s="31"/>
      <c r="BB416" s="31"/>
      <c r="BC416" s="31"/>
      <c r="BD416" s="31"/>
      <c r="BE416" s="31"/>
      <c r="BF416" s="31"/>
      <c r="BG416" s="31"/>
      <c r="BH416" s="31"/>
      <c r="BI416" s="31"/>
      <c r="BJ416" s="31"/>
      <c r="BK416" s="31"/>
      <c r="BL416" s="31"/>
      <c r="BM416" s="31"/>
      <c r="BN416" s="31"/>
      <c r="BO416" s="31"/>
      <c r="BP416" s="31"/>
      <c r="BQ416" s="31"/>
      <c r="BR416" s="31"/>
      <c r="BS416" s="31"/>
      <c r="BT416" s="31"/>
      <c r="BU416" s="31"/>
      <c r="BV416" s="31"/>
      <c r="BW416" s="31"/>
      <c r="BX416" s="31"/>
      <c r="BY416" s="31"/>
      <c r="BZ416" s="31"/>
      <c r="CA416" s="31"/>
      <c r="CB416" s="31"/>
      <c r="CC416" s="31"/>
      <c r="CD416" s="31"/>
      <c r="CE416" s="31"/>
      <c r="CF416" s="31"/>
      <c r="CG416" s="31"/>
      <c r="CH416" s="31"/>
      <c r="CI416" s="31"/>
      <c r="CJ416" s="31"/>
      <c r="CK416" s="31"/>
      <c r="CL416" s="31"/>
      <c r="CM416" s="31"/>
      <c r="CN416" s="31"/>
    </row>
    <row r="417" spans="1:92" s="30" customFormat="1" ht="51">
      <c r="A417" s="8">
        <v>6</v>
      </c>
      <c r="B417" s="44" t="s">
        <v>509</v>
      </c>
      <c r="C417" s="45" t="s">
        <v>19</v>
      </c>
      <c r="D417" s="46" t="s">
        <v>510</v>
      </c>
      <c r="E417" s="45" t="s">
        <v>508</v>
      </c>
      <c r="F417" s="47">
        <v>3</v>
      </c>
      <c r="G417" s="48"/>
      <c r="H417" s="12"/>
      <c r="I417" s="13"/>
      <c r="J417" s="12"/>
      <c r="K417" s="49"/>
      <c r="L417" s="49"/>
      <c r="AG417" s="31"/>
      <c r="AH417" s="31"/>
      <c r="AI417" s="31"/>
      <c r="AJ417" s="31"/>
      <c r="AK417" s="31"/>
      <c r="AL417" s="31"/>
      <c r="AM417" s="31"/>
      <c r="AN417" s="31"/>
      <c r="AO417" s="31"/>
      <c r="AP417" s="31"/>
      <c r="AQ417" s="31"/>
      <c r="AR417" s="31"/>
      <c r="AS417" s="31"/>
      <c r="AT417" s="31"/>
      <c r="AU417" s="31"/>
      <c r="AV417" s="31"/>
      <c r="AW417" s="31"/>
      <c r="AX417" s="31"/>
      <c r="AY417" s="31"/>
      <c r="AZ417" s="31"/>
      <c r="BA417" s="31"/>
      <c r="BB417" s="31"/>
      <c r="BC417" s="31"/>
      <c r="BD417" s="31"/>
      <c r="BE417" s="31"/>
      <c r="BF417" s="31"/>
      <c r="BG417" s="31"/>
      <c r="BH417" s="31"/>
      <c r="BI417" s="31"/>
      <c r="BJ417" s="31"/>
      <c r="BK417" s="31"/>
      <c r="BL417" s="31"/>
      <c r="BM417" s="31"/>
      <c r="BN417" s="31"/>
      <c r="BO417" s="31"/>
      <c r="BP417" s="31"/>
      <c r="BQ417" s="31"/>
      <c r="BR417" s="31"/>
      <c r="BS417" s="31"/>
      <c r="BT417" s="31"/>
      <c r="BU417" s="31"/>
      <c r="BV417" s="31"/>
      <c r="BW417" s="31"/>
      <c r="BX417" s="31"/>
      <c r="BY417" s="31"/>
      <c r="BZ417" s="31"/>
      <c r="CA417" s="31"/>
      <c r="CB417" s="31"/>
      <c r="CC417" s="31"/>
      <c r="CD417" s="31"/>
      <c r="CE417" s="31"/>
      <c r="CF417" s="31"/>
      <c r="CG417" s="31"/>
      <c r="CH417" s="31"/>
      <c r="CI417" s="31"/>
      <c r="CJ417" s="31"/>
      <c r="CK417" s="31"/>
      <c r="CL417" s="31"/>
      <c r="CM417" s="31"/>
      <c r="CN417" s="31"/>
    </row>
    <row r="418" spans="1:92" s="30" customFormat="1" ht="66.75">
      <c r="A418" s="8">
        <v>7</v>
      </c>
      <c r="B418" s="44" t="s">
        <v>511</v>
      </c>
      <c r="C418" s="45" t="s">
        <v>19</v>
      </c>
      <c r="D418" s="46" t="s">
        <v>536</v>
      </c>
      <c r="E418" s="45" t="s">
        <v>508</v>
      </c>
      <c r="F418" s="47">
        <v>1</v>
      </c>
      <c r="G418" s="48"/>
      <c r="H418" s="12"/>
      <c r="I418" s="13"/>
      <c r="J418" s="12"/>
      <c r="K418" s="49"/>
      <c r="L418" s="49"/>
      <c r="AG418" s="31"/>
      <c r="AH418" s="31"/>
      <c r="AI418" s="31"/>
      <c r="AJ418" s="31"/>
      <c r="AK418" s="31"/>
      <c r="AL418" s="31"/>
      <c r="AM418" s="31"/>
      <c r="AN418" s="31"/>
      <c r="AO418" s="31"/>
      <c r="AP418" s="31"/>
      <c r="AQ418" s="31"/>
      <c r="AR418" s="31"/>
      <c r="AS418" s="31"/>
      <c r="AT418" s="31"/>
      <c r="AU418" s="31"/>
      <c r="AV418" s="31"/>
      <c r="AW418" s="31"/>
      <c r="AX418" s="31"/>
      <c r="AY418" s="31"/>
      <c r="AZ418" s="31"/>
      <c r="BA418" s="31"/>
      <c r="BB418" s="31"/>
      <c r="BC418" s="31"/>
      <c r="BD418" s="31"/>
      <c r="BE418" s="31"/>
      <c r="BF418" s="31"/>
      <c r="BG418" s="31"/>
      <c r="BH418" s="31"/>
      <c r="BI418" s="31"/>
      <c r="BJ418" s="31"/>
      <c r="BK418" s="31"/>
      <c r="BL418" s="31"/>
      <c r="BM418" s="31"/>
      <c r="BN418" s="31"/>
      <c r="BO418" s="31"/>
      <c r="BP418" s="31"/>
      <c r="BQ418" s="31"/>
      <c r="BR418" s="31"/>
      <c r="BS418" s="31"/>
      <c r="BT418" s="31"/>
      <c r="BU418" s="31"/>
      <c r="BV418" s="31"/>
      <c r="BW418" s="31"/>
      <c r="BX418" s="31"/>
      <c r="BY418" s="31"/>
      <c r="BZ418" s="31"/>
      <c r="CA418" s="31"/>
      <c r="CB418" s="31"/>
      <c r="CC418" s="31"/>
      <c r="CD418" s="31"/>
      <c r="CE418" s="31"/>
      <c r="CF418" s="31"/>
      <c r="CG418" s="31"/>
      <c r="CH418" s="31"/>
      <c r="CI418" s="31"/>
      <c r="CJ418" s="31"/>
      <c r="CK418" s="31"/>
      <c r="CL418" s="31"/>
      <c r="CM418" s="31"/>
      <c r="CN418" s="31"/>
    </row>
    <row r="419" spans="1:92" s="30" customFormat="1" ht="79.5">
      <c r="A419" s="8">
        <v>8</v>
      </c>
      <c r="B419" s="44" t="s">
        <v>512</v>
      </c>
      <c r="C419" s="45" t="s">
        <v>19</v>
      </c>
      <c r="D419" s="46" t="s">
        <v>537</v>
      </c>
      <c r="E419" s="45" t="s">
        <v>508</v>
      </c>
      <c r="F419" s="47">
        <v>1</v>
      </c>
      <c r="G419" s="48"/>
      <c r="H419" s="12"/>
      <c r="I419" s="13"/>
      <c r="J419" s="12"/>
      <c r="K419" s="49"/>
      <c r="L419" s="49"/>
      <c r="AG419" s="31"/>
      <c r="AH419" s="31"/>
      <c r="AI419" s="31"/>
      <c r="AJ419" s="31"/>
      <c r="AK419" s="31"/>
      <c r="AL419" s="31"/>
      <c r="AM419" s="31"/>
      <c r="AN419" s="31"/>
      <c r="AO419" s="31"/>
      <c r="AP419" s="31"/>
      <c r="AQ419" s="31"/>
      <c r="AR419" s="31"/>
      <c r="AS419" s="31"/>
      <c r="AT419" s="31"/>
      <c r="AU419" s="31"/>
      <c r="AV419" s="31"/>
      <c r="AW419" s="31"/>
      <c r="AX419" s="31"/>
      <c r="AY419" s="31"/>
      <c r="AZ419" s="31"/>
      <c r="BA419" s="31"/>
      <c r="BB419" s="31"/>
      <c r="BC419" s="31"/>
      <c r="BD419" s="31"/>
      <c r="BE419" s="31"/>
      <c r="BF419" s="31"/>
      <c r="BG419" s="31"/>
      <c r="BH419" s="31"/>
      <c r="BI419" s="31"/>
      <c r="BJ419" s="31"/>
      <c r="BK419" s="31"/>
      <c r="BL419" s="31"/>
      <c r="BM419" s="31"/>
      <c r="BN419" s="31"/>
      <c r="BO419" s="31"/>
      <c r="BP419" s="31"/>
      <c r="BQ419" s="31"/>
      <c r="BR419" s="31"/>
      <c r="BS419" s="31"/>
      <c r="BT419" s="31"/>
      <c r="BU419" s="31"/>
      <c r="BV419" s="31"/>
      <c r="BW419" s="31"/>
      <c r="BX419" s="31"/>
      <c r="BY419" s="31"/>
      <c r="BZ419" s="31"/>
      <c r="CA419" s="31"/>
      <c r="CB419" s="31"/>
      <c r="CC419" s="31"/>
      <c r="CD419" s="31"/>
      <c r="CE419" s="31"/>
      <c r="CF419" s="31"/>
      <c r="CG419" s="31"/>
      <c r="CH419" s="31"/>
      <c r="CI419" s="31"/>
      <c r="CJ419" s="31"/>
      <c r="CK419" s="31"/>
      <c r="CL419" s="31"/>
      <c r="CM419" s="31"/>
      <c r="CN419" s="31"/>
    </row>
    <row r="420" spans="1:92" s="30" customFormat="1" ht="66.75">
      <c r="A420" s="8">
        <v>9</v>
      </c>
      <c r="B420" s="44" t="s">
        <v>513</v>
      </c>
      <c r="C420" s="45" t="s">
        <v>19</v>
      </c>
      <c r="D420" s="46" t="s">
        <v>538</v>
      </c>
      <c r="E420" s="45" t="s">
        <v>508</v>
      </c>
      <c r="F420" s="47">
        <v>1</v>
      </c>
      <c r="G420" s="48"/>
      <c r="H420" s="12"/>
      <c r="I420" s="13"/>
      <c r="J420" s="12"/>
      <c r="K420" s="49"/>
      <c r="L420" s="49"/>
      <c r="AG420" s="31"/>
      <c r="AH420" s="31"/>
      <c r="AI420" s="31"/>
      <c r="AJ420" s="31"/>
      <c r="AK420" s="31"/>
      <c r="AL420" s="31"/>
      <c r="AM420" s="31"/>
      <c r="AN420" s="31"/>
      <c r="AO420" s="31"/>
      <c r="AP420" s="31"/>
      <c r="AQ420" s="31"/>
      <c r="AR420" s="31"/>
      <c r="AS420" s="31"/>
      <c r="AT420" s="31"/>
      <c r="AU420" s="31"/>
      <c r="AV420" s="31"/>
      <c r="AW420" s="31"/>
      <c r="AX420" s="31"/>
      <c r="AY420" s="31"/>
      <c r="AZ420" s="31"/>
      <c r="BA420" s="31"/>
      <c r="BB420" s="31"/>
      <c r="BC420" s="31"/>
      <c r="BD420" s="31"/>
      <c r="BE420" s="31"/>
      <c r="BF420" s="31"/>
      <c r="BG420" s="31"/>
      <c r="BH420" s="31"/>
      <c r="BI420" s="31"/>
      <c r="BJ420" s="31"/>
      <c r="BK420" s="31"/>
      <c r="BL420" s="31"/>
      <c r="BM420" s="31"/>
      <c r="BN420" s="31"/>
      <c r="BO420" s="31"/>
      <c r="BP420" s="31"/>
      <c r="BQ420" s="31"/>
      <c r="BR420" s="31"/>
      <c r="BS420" s="31"/>
      <c r="BT420" s="31"/>
      <c r="BU420" s="31"/>
      <c r="BV420" s="31"/>
      <c r="BW420" s="31"/>
      <c r="BX420" s="31"/>
      <c r="BY420" s="31"/>
      <c r="BZ420" s="31"/>
      <c r="CA420" s="31"/>
      <c r="CB420" s="31"/>
      <c r="CC420" s="31"/>
      <c r="CD420" s="31"/>
      <c r="CE420" s="31"/>
      <c r="CF420" s="31"/>
      <c r="CG420" s="31"/>
      <c r="CH420" s="31"/>
      <c r="CI420" s="31"/>
      <c r="CJ420" s="31"/>
      <c r="CK420" s="31"/>
      <c r="CL420" s="31"/>
      <c r="CM420" s="31"/>
      <c r="CN420" s="31"/>
    </row>
    <row r="421" spans="1:92" s="30" customFormat="1" ht="79.5">
      <c r="A421" s="8">
        <v>10</v>
      </c>
      <c r="B421" s="44" t="s">
        <v>514</v>
      </c>
      <c r="C421" s="45" t="s">
        <v>19</v>
      </c>
      <c r="D421" s="46" t="s">
        <v>539</v>
      </c>
      <c r="E421" s="45" t="s">
        <v>508</v>
      </c>
      <c r="F421" s="47">
        <v>1</v>
      </c>
      <c r="G421" s="48"/>
      <c r="H421" s="12"/>
      <c r="I421" s="13"/>
      <c r="J421" s="12"/>
      <c r="K421" s="49"/>
      <c r="L421" s="49"/>
      <c r="AG421" s="31"/>
      <c r="AH421" s="31"/>
      <c r="AI421" s="31"/>
      <c r="AJ421" s="31"/>
      <c r="AK421" s="31"/>
      <c r="AL421" s="31"/>
      <c r="AM421" s="31"/>
      <c r="AN421" s="31"/>
      <c r="AO421" s="31"/>
      <c r="AP421" s="31"/>
      <c r="AQ421" s="31"/>
      <c r="AR421" s="31"/>
      <c r="AS421" s="31"/>
      <c r="AT421" s="31"/>
      <c r="AU421" s="31"/>
      <c r="AV421" s="31"/>
      <c r="AW421" s="31"/>
      <c r="AX421" s="31"/>
      <c r="AY421" s="31"/>
      <c r="AZ421" s="31"/>
      <c r="BA421" s="31"/>
      <c r="BB421" s="31"/>
      <c r="BC421" s="31"/>
      <c r="BD421" s="31"/>
      <c r="BE421" s="31"/>
      <c r="BF421" s="31"/>
      <c r="BG421" s="31"/>
      <c r="BH421" s="31"/>
      <c r="BI421" s="31"/>
      <c r="BJ421" s="31"/>
      <c r="BK421" s="31"/>
      <c r="BL421" s="31"/>
      <c r="BM421" s="31"/>
      <c r="BN421" s="31"/>
      <c r="BO421" s="31"/>
      <c r="BP421" s="31"/>
      <c r="BQ421" s="31"/>
      <c r="BR421" s="31"/>
      <c r="BS421" s="31"/>
      <c r="BT421" s="31"/>
      <c r="BU421" s="31"/>
      <c r="BV421" s="31"/>
      <c r="BW421" s="31"/>
      <c r="BX421" s="31"/>
      <c r="BY421" s="31"/>
      <c r="BZ421" s="31"/>
      <c r="CA421" s="31"/>
      <c r="CB421" s="31"/>
      <c r="CC421" s="31"/>
      <c r="CD421" s="31"/>
      <c r="CE421" s="31"/>
      <c r="CF421" s="31"/>
      <c r="CG421" s="31"/>
      <c r="CH421" s="31"/>
      <c r="CI421" s="31"/>
      <c r="CJ421" s="31"/>
      <c r="CK421" s="31"/>
      <c r="CL421" s="31"/>
      <c r="CM421" s="31"/>
      <c r="CN421" s="31"/>
    </row>
    <row r="422" spans="1:92" s="30" customFormat="1" ht="79.5">
      <c r="A422" s="8">
        <v>11</v>
      </c>
      <c r="B422" s="44" t="s">
        <v>515</v>
      </c>
      <c r="C422" s="45" t="s">
        <v>19</v>
      </c>
      <c r="D422" s="46" t="s">
        <v>540</v>
      </c>
      <c r="E422" s="45" t="s">
        <v>508</v>
      </c>
      <c r="F422" s="47">
        <v>1</v>
      </c>
      <c r="G422" s="48"/>
      <c r="H422" s="12"/>
      <c r="I422" s="13"/>
      <c r="J422" s="12"/>
      <c r="K422" s="49"/>
      <c r="L422" s="49"/>
      <c r="AG422" s="31"/>
      <c r="AH422" s="31"/>
      <c r="AI422" s="31"/>
      <c r="AJ422" s="31"/>
      <c r="AK422" s="31"/>
      <c r="AL422" s="31"/>
      <c r="AM422" s="31"/>
      <c r="AN422" s="31"/>
      <c r="AO422" s="31"/>
      <c r="AP422" s="31"/>
      <c r="AQ422" s="31"/>
      <c r="AR422" s="31"/>
      <c r="AS422" s="31"/>
      <c r="AT422" s="31"/>
      <c r="AU422" s="31"/>
      <c r="AV422" s="31"/>
      <c r="AW422" s="31"/>
      <c r="AX422" s="31"/>
      <c r="AY422" s="31"/>
      <c r="AZ422" s="31"/>
      <c r="BA422" s="31"/>
      <c r="BB422" s="31"/>
      <c r="BC422" s="31"/>
      <c r="BD422" s="31"/>
      <c r="BE422" s="31"/>
      <c r="BF422" s="31"/>
      <c r="BG422" s="31"/>
      <c r="BH422" s="31"/>
      <c r="BI422" s="31"/>
      <c r="BJ422" s="31"/>
      <c r="BK422" s="31"/>
      <c r="BL422" s="31"/>
      <c r="BM422" s="31"/>
      <c r="BN422" s="31"/>
      <c r="BO422" s="31"/>
      <c r="BP422" s="31"/>
      <c r="BQ422" s="31"/>
      <c r="BR422" s="31"/>
      <c r="BS422" s="31"/>
      <c r="BT422" s="31"/>
      <c r="BU422" s="31"/>
      <c r="BV422" s="31"/>
      <c r="BW422" s="31"/>
      <c r="BX422" s="31"/>
      <c r="BY422" s="31"/>
      <c r="BZ422" s="31"/>
      <c r="CA422" s="31"/>
      <c r="CB422" s="31"/>
      <c r="CC422" s="31"/>
      <c r="CD422" s="31"/>
      <c r="CE422" s="31"/>
      <c r="CF422" s="31"/>
      <c r="CG422" s="31"/>
      <c r="CH422" s="31"/>
      <c r="CI422" s="31"/>
      <c r="CJ422" s="31"/>
      <c r="CK422" s="31"/>
      <c r="CL422" s="31"/>
      <c r="CM422" s="31"/>
      <c r="CN422" s="31"/>
    </row>
    <row r="423" spans="1:92" s="30" customFormat="1" ht="66.75">
      <c r="A423" s="8">
        <v>12</v>
      </c>
      <c r="B423" s="44" t="s">
        <v>516</v>
      </c>
      <c r="C423" s="45" t="s">
        <v>19</v>
      </c>
      <c r="D423" s="46" t="s">
        <v>541</v>
      </c>
      <c r="E423" s="45" t="s">
        <v>508</v>
      </c>
      <c r="F423" s="47">
        <v>1</v>
      </c>
      <c r="G423" s="48"/>
      <c r="H423" s="12"/>
      <c r="I423" s="13"/>
      <c r="J423" s="12"/>
      <c r="K423" s="49"/>
      <c r="L423" s="49"/>
      <c r="AG423" s="31"/>
      <c r="AH423" s="31"/>
      <c r="AI423" s="31"/>
      <c r="AJ423" s="31"/>
      <c r="AK423" s="31"/>
      <c r="AL423" s="31"/>
      <c r="AM423" s="31"/>
      <c r="AN423" s="31"/>
      <c r="AO423" s="31"/>
      <c r="AP423" s="31"/>
      <c r="AQ423" s="31"/>
      <c r="AR423" s="31"/>
      <c r="AS423" s="31"/>
      <c r="AT423" s="31"/>
      <c r="AU423" s="31"/>
      <c r="AV423" s="31"/>
      <c r="AW423" s="31"/>
      <c r="AX423" s="31"/>
      <c r="AY423" s="31"/>
      <c r="AZ423" s="31"/>
      <c r="BA423" s="31"/>
      <c r="BB423" s="31"/>
      <c r="BC423" s="31"/>
      <c r="BD423" s="31"/>
      <c r="BE423" s="31"/>
      <c r="BF423" s="31"/>
      <c r="BG423" s="31"/>
      <c r="BH423" s="31"/>
      <c r="BI423" s="31"/>
      <c r="BJ423" s="31"/>
      <c r="BK423" s="31"/>
      <c r="BL423" s="31"/>
      <c r="BM423" s="31"/>
      <c r="BN423" s="31"/>
      <c r="BO423" s="31"/>
      <c r="BP423" s="31"/>
      <c r="BQ423" s="31"/>
      <c r="BR423" s="31"/>
      <c r="BS423" s="31"/>
      <c r="BT423" s="31"/>
      <c r="BU423" s="31"/>
      <c r="BV423" s="31"/>
      <c r="BW423" s="31"/>
      <c r="BX423" s="31"/>
      <c r="BY423" s="31"/>
      <c r="BZ423" s="31"/>
      <c r="CA423" s="31"/>
      <c r="CB423" s="31"/>
      <c r="CC423" s="31"/>
      <c r="CD423" s="31"/>
      <c r="CE423" s="31"/>
      <c r="CF423" s="31"/>
      <c r="CG423" s="31"/>
      <c r="CH423" s="31"/>
      <c r="CI423" s="31"/>
      <c r="CJ423" s="31"/>
      <c r="CK423" s="31"/>
      <c r="CL423" s="31"/>
      <c r="CM423" s="31"/>
      <c r="CN423" s="31"/>
    </row>
    <row r="424" spans="1:92" s="30" customFormat="1">
      <c r="A424" s="8">
        <v>13</v>
      </c>
      <c r="B424" s="44" t="s">
        <v>517</v>
      </c>
      <c r="C424" s="45" t="s">
        <v>116</v>
      </c>
      <c r="D424" s="46" t="s">
        <v>542</v>
      </c>
      <c r="E424" s="45" t="s">
        <v>518</v>
      </c>
      <c r="F424" s="47">
        <v>8</v>
      </c>
      <c r="G424" s="48"/>
      <c r="H424" s="12"/>
      <c r="I424" s="13"/>
      <c r="J424" s="12"/>
      <c r="K424" s="49"/>
      <c r="L424" s="49"/>
      <c r="AG424" s="31"/>
      <c r="AH424" s="31"/>
      <c r="AI424" s="31"/>
      <c r="AJ424" s="31"/>
      <c r="AK424" s="31"/>
      <c r="AL424" s="31"/>
      <c r="AM424" s="31"/>
      <c r="AN424" s="31"/>
      <c r="AO424" s="31"/>
      <c r="AP424" s="31"/>
      <c r="AQ424" s="31"/>
      <c r="AR424" s="31"/>
      <c r="AS424" s="31"/>
      <c r="AT424" s="31"/>
      <c r="AU424" s="31"/>
      <c r="AV424" s="31"/>
      <c r="AW424" s="31"/>
      <c r="AX424" s="31"/>
      <c r="AY424" s="31"/>
      <c r="AZ424" s="31"/>
      <c r="BA424" s="31"/>
      <c r="BB424" s="31"/>
      <c r="BC424" s="31"/>
      <c r="BD424" s="31"/>
      <c r="BE424" s="31"/>
      <c r="BF424" s="31"/>
      <c r="BG424" s="31"/>
      <c r="BH424" s="31"/>
      <c r="BI424" s="31"/>
      <c r="BJ424" s="31"/>
      <c r="BK424" s="31"/>
      <c r="BL424" s="31"/>
      <c r="BM424" s="31"/>
      <c r="BN424" s="31"/>
      <c r="BO424" s="31"/>
      <c r="BP424" s="31"/>
      <c r="BQ424" s="31"/>
      <c r="BR424" s="31"/>
      <c r="BS424" s="31"/>
      <c r="BT424" s="31"/>
      <c r="BU424" s="31"/>
      <c r="BV424" s="31"/>
      <c r="BW424" s="31"/>
      <c r="BX424" s="31"/>
      <c r="BY424" s="31"/>
      <c r="BZ424" s="31"/>
      <c r="CA424" s="31"/>
      <c r="CB424" s="31"/>
      <c r="CC424" s="31"/>
      <c r="CD424" s="31"/>
      <c r="CE424" s="31"/>
      <c r="CF424" s="31"/>
      <c r="CG424" s="31"/>
      <c r="CH424" s="31"/>
      <c r="CI424" s="31"/>
      <c r="CJ424" s="31"/>
      <c r="CK424" s="31"/>
      <c r="CL424" s="31"/>
      <c r="CM424" s="31"/>
      <c r="CN424" s="31"/>
    </row>
    <row r="425" spans="1:92" s="30" customFormat="1">
      <c r="A425" s="8">
        <v>14</v>
      </c>
      <c r="B425" s="44" t="s">
        <v>519</v>
      </c>
      <c r="C425" s="45" t="s">
        <v>19</v>
      </c>
      <c r="D425" s="46" t="s">
        <v>520</v>
      </c>
      <c r="E425" s="45" t="s">
        <v>521</v>
      </c>
      <c r="F425" s="47">
        <v>1</v>
      </c>
      <c r="G425" s="48"/>
      <c r="H425" s="12"/>
      <c r="I425" s="13"/>
      <c r="J425" s="12"/>
      <c r="K425" s="49"/>
      <c r="L425" s="49"/>
      <c r="AG425" s="31"/>
      <c r="AH425" s="31"/>
      <c r="AI425" s="31"/>
      <c r="AJ425" s="31"/>
      <c r="AK425" s="31"/>
      <c r="AL425" s="31"/>
      <c r="AM425" s="31"/>
      <c r="AN425" s="31"/>
      <c r="AO425" s="31"/>
      <c r="AP425" s="31"/>
      <c r="AQ425" s="31"/>
      <c r="AR425" s="31"/>
      <c r="AS425" s="31"/>
      <c r="AT425" s="31"/>
      <c r="AU425" s="31"/>
      <c r="AV425" s="31"/>
      <c r="AW425" s="31"/>
      <c r="AX425" s="31"/>
      <c r="AY425" s="31"/>
      <c r="AZ425" s="31"/>
      <c r="BA425" s="31"/>
      <c r="BB425" s="31"/>
      <c r="BC425" s="31"/>
      <c r="BD425" s="31"/>
      <c r="BE425" s="31"/>
      <c r="BF425" s="31"/>
      <c r="BG425" s="31"/>
      <c r="BH425" s="31"/>
      <c r="BI425" s="31"/>
      <c r="BJ425" s="31"/>
      <c r="BK425" s="31"/>
      <c r="BL425" s="31"/>
      <c r="BM425" s="31"/>
      <c r="BN425" s="31"/>
      <c r="BO425" s="31"/>
      <c r="BP425" s="31"/>
      <c r="BQ425" s="31"/>
      <c r="BR425" s="31"/>
      <c r="BS425" s="31"/>
      <c r="BT425" s="31"/>
      <c r="BU425" s="31"/>
      <c r="BV425" s="31"/>
      <c r="BW425" s="31"/>
      <c r="BX425" s="31"/>
      <c r="BY425" s="31"/>
      <c r="BZ425" s="31"/>
      <c r="CA425" s="31"/>
      <c r="CB425" s="31"/>
      <c r="CC425" s="31"/>
      <c r="CD425" s="31"/>
      <c r="CE425" s="31"/>
      <c r="CF425" s="31"/>
      <c r="CG425" s="31"/>
      <c r="CH425" s="31"/>
      <c r="CI425" s="31"/>
      <c r="CJ425" s="31"/>
      <c r="CK425" s="31"/>
      <c r="CL425" s="31"/>
      <c r="CM425" s="31"/>
      <c r="CN425" s="31"/>
    </row>
    <row r="426" spans="1:92" s="30" customFormat="1" ht="38.25">
      <c r="A426" s="8">
        <v>15</v>
      </c>
      <c r="B426" s="56" t="s">
        <v>523</v>
      </c>
      <c r="C426" s="45" t="s">
        <v>19</v>
      </c>
      <c r="D426" s="46" t="s">
        <v>522</v>
      </c>
      <c r="E426" s="45" t="s">
        <v>508</v>
      </c>
      <c r="F426" s="47">
        <v>3</v>
      </c>
      <c r="G426" s="48"/>
      <c r="H426" s="12"/>
      <c r="I426" s="13"/>
      <c r="J426" s="12"/>
      <c r="K426" s="49"/>
      <c r="L426" s="49"/>
      <c r="AG426" s="31"/>
      <c r="AH426" s="31"/>
      <c r="AI426" s="31"/>
      <c r="AJ426" s="31"/>
      <c r="AK426" s="31"/>
      <c r="AL426" s="31"/>
      <c r="AM426" s="31"/>
      <c r="AN426" s="31"/>
      <c r="AO426" s="31"/>
      <c r="AP426" s="31"/>
      <c r="AQ426" s="31"/>
      <c r="AR426" s="31"/>
      <c r="AS426" s="31"/>
      <c r="AT426" s="31"/>
      <c r="AU426" s="31"/>
      <c r="AV426" s="31"/>
      <c r="AW426" s="31"/>
      <c r="AX426" s="31"/>
      <c r="AY426" s="31"/>
      <c r="AZ426" s="31"/>
      <c r="BA426" s="31"/>
      <c r="BB426" s="31"/>
      <c r="BC426" s="31"/>
      <c r="BD426" s="31"/>
      <c r="BE426" s="31"/>
      <c r="BF426" s="31"/>
      <c r="BG426" s="31"/>
      <c r="BH426" s="31"/>
      <c r="BI426" s="31"/>
      <c r="BJ426" s="31"/>
      <c r="BK426" s="31"/>
      <c r="BL426" s="31"/>
      <c r="BM426" s="31"/>
      <c r="BN426" s="31"/>
      <c r="BO426" s="31"/>
      <c r="BP426" s="31"/>
      <c r="BQ426" s="31"/>
      <c r="BR426" s="31"/>
      <c r="BS426" s="31"/>
      <c r="BT426" s="31"/>
      <c r="BU426" s="31"/>
      <c r="BV426" s="31"/>
      <c r="BW426" s="31"/>
      <c r="BX426" s="31"/>
      <c r="BY426" s="31"/>
      <c r="BZ426" s="31"/>
      <c r="CA426" s="31"/>
      <c r="CB426" s="31"/>
      <c r="CC426" s="31"/>
      <c r="CD426" s="31"/>
      <c r="CE426" s="31"/>
      <c r="CF426" s="31"/>
      <c r="CG426" s="31"/>
      <c r="CH426" s="31"/>
      <c r="CI426" s="31"/>
      <c r="CJ426" s="31"/>
      <c r="CK426" s="31"/>
      <c r="CL426" s="31"/>
      <c r="CM426" s="31"/>
      <c r="CN426" s="31"/>
    </row>
    <row r="427" spans="1:92">
      <c r="A427" s="15"/>
      <c r="B427" s="16"/>
      <c r="C427" s="16"/>
      <c r="D427" s="17"/>
      <c r="E427" s="16"/>
      <c r="F427" s="28" t="s">
        <v>11</v>
      </c>
      <c r="G427" s="25" t="s">
        <v>12</v>
      </c>
      <c r="H427" s="26"/>
      <c r="I427" s="27" t="s">
        <v>13</v>
      </c>
      <c r="J427" s="26"/>
      <c r="K427" s="6"/>
      <c r="L427" s="6"/>
    </row>
    <row r="428" spans="1:92">
      <c r="A428" s="2"/>
      <c r="B428" s="7"/>
      <c r="C428" s="2"/>
      <c r="D428" s="36"/>
      <c r="E428" s="2"/>
      <c r="F428" s="2"/>
      <c r="G428" s="2"/>
      <c r="H428" s="3"/>
      <c r="I428" s="4"/>
      <c r="J428" s="4"/>
      <c r="K428" s="5"/>
      <c r="L428" s="5"/>
    </row>
    <row r="429" spans="1:92" s="30" customFormat="1">
      <c r="A429" s="2"/>
      <c r="B429" s="7"/>
      <c r="C429" s="2"/>
      <c r="D429" s="36"/>
      <c r="E429" s="2"/>
      <c r="F429" s="2"/>
      <c r="G429" s="2"/>
      <c r="H429" s="3"/>
      <c r="I429" s="4"/>
      <c r="J429" s="4"/>
      <c r="K429" s="5"/>
      <c r="L429" s="5"/>
      <c r="AG429" s="31"/>
      <c r="AH429" s="31"/>
      <c r="AI429" s="31"/>
      <c r="AJ429" s="31"/>
      <c r="AK429" s="31"/>
      <c r="AL429" s="31"/>
      <c r="AM429" s="31"/>
      <c r="AN429" s="31"/>
      <c r="AO429" s="31"/>
      <c r="AP429" s="31"/>
      <c r="AQ429" s="31"/>
      <c r="AR429" s="31"/>
      <c r="AS429" s="31"/>
      <c r="AT429" s="31"/>
      <c r="AU429" s="31"/>
      <c r="AV429" s="31"/>
      <c r="AW429" s="31"/>
      <c r="AX429" s="31"/>
      <c r="AY429" s="31"/>
      <c r="AZ429" s="31"/>
      <c r="BA429" s="31"/>
      <c r="BB429" s="31"/>
      <c r="BC429" s="31"/>
      <c r="BD429" s="31"/>
      <c r="BE429" s="31"/>
      <c r="BF429" s="31"/>
      <c r="BG429" s="31"/>
      <c r="BH429" s="31"/>
      <c r="BI429" s="31"/>
      <c r="BJ429" s="31"/>
      <c r="BK429" s="31"/>
      <c r="BL429" s="31"/>
      <c r="BM429" s="31"/>
      <c r="BN429" s="31"/>
      <c r="BO429" s="31"/>
      <c r="BP429" s="31"/>
      <c r="BQ429" s="31"/>
      <c r="BR429" s="31"/>
      <c r="BS429" s="31"/>
      <c r="BT429" s="31"/>
      <c r="BU429" s="31"/>
      <c r="BV429" s="31"/>
      <c r="BW429" s="31"/>
      <c r="BX429" s="31"/>
      <c r="BY429" s="31"/>
      <c r="BZ429" s="31"/>
      <c r="CA429" s="31"/>
      <c r="CB429" s="31"/>
      <c r="CC429" s="31"/>
      <c r="CD429" s="31"/>
      <c r="CE429" s="31"/>
      <c r="CF429" s="31"/>
      <c r="CG429" s="31"/>
      <c r="CH429" s="31"/>
      <c r="CI429" s="31"/>
      <c r="CJ429" s="31"/>
      <c r="CK429" s="31"/>
      <c r="CL429" s="31"/>
      <c r="CM429" s="31"/>
      <c r="CN429" s="31"/>
    </row>
    <row r="430" spans="1:92" s="30" customFormat="1">
      <c r="A430" s="18" t="str">
        <f>CONCATENATE("Moduł ", SUM(COUNTIF(A$1:A429,"Lp."),1), " nie gorszy niż w katalogu ", "BTL")</f>
        <v>Moduł 25 nie gorszy niż w katalogu BTL</v>
      </c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50"/>
      <c r="AG430" s="31"/>
      <c r="AH430" s="31"/>
      <c r="AI430" s="31"/>
      <c r="AJ430" s="31"/>
      <c r="AK430" s="31"/>
      <c r="AL430" s="31"/>
      <c r="AM430" s="31"/>
      <c r="AN430" s="31"/>
      <c r="AO430" s="31"/>
      <c r="AP430" s="31"/>
      <c r="AQ430" s="31"/>
      <c r="AR430" s="31"/>
      <c r="AS430" s="31"/>
      <c r="AT430" s="31"/>
      <c r="AU430" s="31"/>
      <c r="AV430" s="31"/>
      <c r="AW430" s="31"/>
      <c r="AX430" s="31"/>
      <c r="AY430" s="31"/>
      <c r="AZ430" s="31"/>
      <c r="BA430" s="31"/>
      <c r="BB430" s="31"/>
      <c r="BC430" s="31"/>
      <c r="BD430" s="31"/>
      <c r="BE430" s="31"/>
      <c r="BF430" s="31"/>
      <c r="BG430" s="31"/>
      <c r="BH430" s="31"/>
      <c r="BI430" s="31"/>
      <c r="BJ430" s="31"/>
      <c r="BK430" s="31"/>
      <c r="BL430" s="31"/>
      <c r="BM430" s="31"/>
      <c r="BN430" s="31"/>
      <c r="BO430" s="31"/>
      <c r="BP430" s="31"/>
      <c r="BQ430" s="31"/>
      <c r="BR430" s="31"/>
      <c r="BS430" s="31"/>
      <c r="BT430" s="31"/>
      <c r="BU430" s="31"/>
      <c r="BV430" s="31"/>
      <c r="BW430" s="31"/>
      <c r="BX430" s="31"/>
      <c r="BY430" s="31"/>
      <c r="BZ430" s="31"/>
      <c r="CA430" s="31"/>
      <c r="CB430" s="31"/>
      <c r="CC430" s="31"/>
      <c r="CD430" s="31"/>
      <c r="CE430" s="31"/>
      <c r="CF430" s="31"/>
      <c r="CG430" s="31"/>
      <c r="CH430" s="31"/>
      <c r="CI430" s="31"/>
      <c r="CJ430" s="31"/>
      <c r="CK430" s="31"/>
      <c r="CL430" s="31"/>
      <c r="CM430" s="31"/>
      <c r="CN430" s="31"/>
    </row>
    <row r="431" spans="1:92" s="30" customFormat="1" ht="51" customHeight="1">
      <c r="A431" s="20" t="s">
        <v>0</v>
      </c>
      <c r="B431" s="21" t="s">
        <v>1</v>
      </c>
      <c r="C431" s="22" t="s">
        <v>2</v>
      </c>
      <c r="D431" s="22" t="s">
        <v>3</v>
      </c>
      <c r="E431" s="20" t="s">
        <v>4</v>
      </c>
      <c r="F431" s="22" t="s">
        <v>5</v>
      </c>
      <c r="G431" s="22" t="s">
        <v>6</v>
      </c>
      <c r="H431" s="22" t="s">
        <v>7</v>
      </c>
      <c r="I431" s="22" t="s">
        <v>8</v>
      </c>
      <c r="J431" s="22" t="s">
        <v>9</v>
      </c>
      <c r="K431" s="23" t="s">
        <v>10</v>
      </c>
      <c r="L431" s="23" t="s">
        <v>16</v>
      </c>
      <c r="AG431" s="31"/>
      <c r="AH431" s="31"/>
      <c r="AI431" s="31"/>
      <c r="AJ431" s="31"/>
      <c r="AK431" s="31"/>
      <c r="AL431" s="31"/>
      <c r="AM431" s="31"/>
      <c r="AN431" s="31"/>
      <c r="AO431" s="31"/>
      <c r="AP431" s="31"/>
      <c r="AQ431" s="31"/>
      <c r="AR431" s="31"/>
      <c r="AS431" s="31"/>
      <c r="AT431" s="31"/>
      <c r="AU431" s="31"/>
      <c r="AV431" s="31"/>
      <c r="AW431" s="31"/>
      <c r="AX431" s="31"/>
      <c r="AY431" s="31"/>
      <c r="AZ431" s="31"/>
      <c r="BA431" s="31"/>
      <c r="BB431" s="31"/>
      <c r="BC431" s="31"/>
      <c r="BD431" s="31"/>
      <c r="BE431" s="31"/>
      <c r="BF431" s="31"/>
      <c r="BG431" s="31"/>
      <c r="BH431" s="31"/>
      <c r="BI431" s="31"/>
      <c r="BJ431" s="31"/>
      <c r="BK431" s="31"/>
      <c r="BL431" s="31"/>
      <c r="BM431" s="31"/>
      <c r="BN431" s="31"/>
      <c r="BO431" s="31"/>
      <c r="BP431" s="31"/>
      <c r="BQ431" s="31"/>
      <c r="BR431" s="31"/>
      <c r="BS431" s="31"/>
      <c r="BT431" s="31"/>
      <c r="BU431" s="31"/>
      <c r="BV431" s="31"/>
      <c r="BW431" s="31"/>
      <c r="BX431" s="31"/>
      <c r="BY431" s="31"/>
      <c r="BZ431" s="31"/>
      <c r="CA431" s="31"/>
      <c r="CB431" s="31"/>
      <c r="CC431" s="31"/>
      <c r="CD431" s="31"/>
      <c r="CE431" s="31"/>
      <c r="CF431" s="31"/>
      <c r="CG431" s="31"/>
      <c r="CH431" s="31"/>
      <c r="CI431" s="31"/>
      <c r="CJ431" s="31"/>
      <c r="CK431" s="31"/>
      <c r="CL431" s="31"/>
      <c r="CM431" s="31"/>
      <c r="CN431" s="31"/>
    </row>
    <row r="432" spans="1:92" s="30" customFormat="1">
      <c r="A432" s="23">
        <v>1</v>
      </c>
      <c r="B432" s="23">
        <v>2</v>
      </c>
      <c r="C432" s="24">
        <v>3</v>
      </c>
      <c r="D432" s="23">
        <v>4</v>
      </c>
      <c r="E432" s="23">
        <v>5</v>
      </c>
      <c r="F432" s="23">
        <v>6</v>
      </c>
      <c r="G432" s="23">
        <v>7</v>
      </c>
      <c r="H432" s="23">
        <v>8</v>
      </c>
      <c r="I432" s="23">
        <v>9</v>
      </c>
      <c r="J432" s="24">
        <v>10</v>
      </c>
      <c r="K432" s="24">
        <v>11</v>
      </c>
      <c r="L432" s="24">
        <v>12</v>
      </c>
      <c r="AG432" s="31"/>
      <c r="AH432" s="31"/>
      <c r="AI432" s="31"/>
      <c r="AJ432" s="31"/>
      <c r="AK432" s="31"/>
      <c r="AL432" s="31"/>
      <c r="AM432" s="31"/>
      <c r="AN432" s="31"/>
      <c r="AO432" s="31"/>
      <c r="AP432" s="31"/>
      <c r="AQ432" s="31"/>
      <c r="AR432" s="31"/>
      <c r="AS432" s="31"/>
      <c r="AT432" s="31"/>
      <c r="AU432" s="31"/>
      <c r="AV432" s="31"/>
      <c r="AW432" s="31"/>
      <c r="AX432" s="31"/>
      <c r="AY432" s="31"/>
      <c r="AZ432" s="31"/>
      <c r="BA432" s="31"/>
      <c r="BB432" s="31"/>
      <c r="BC432" s="31"/>
      <c r="BD432" s="31"/>
      <c r="BE432" s="31"/>
      <c r="BF432" s="31"/>
      <c r="BG432" s="31"/>
      <c r="BH432" s="31"/>
      <c r="BI432" s="31"/>
      <c r="BJ432" s="31"/>
      <c r="BK432" s="31"/>
      <c r="BL432" s="31"/>
      <c r="BM432" s="31"/>
      <c r="BN432" s="31"/>
      <c r="BO432" s="31"/>
      <c r="BP432" s="31"/>
      <c r="BQ432" s="31"/>
      <c r="BR432" s="31"/>
      <c r="BS432" s="31"/>
      <c r="BT432" s="31"/>
      <c r="BU432" s="31"/>
      <c r="BV432" s="31"/>
      <c r="BW432" s="31"/>
      <c r="BX432" s="31"/>
      <c r="BY432" s="31"/>
      <c r="BZ432" s="31"/>
      <c r="CA432" s="31"/>
      <c r="CB432" s="31"/>
      <c r="CC432" s="31"/>
      <c r="CD432" s="31"/>
      <c r="CE432" s="31"/>
      <c r="CF432" s="31"/>
      <c r="CG432" s="31"/>
      <c r="CH432" s="31"/>
      <c r="CI432" s="31"/>
      <c r="CJ432" s="31"/>
      <c r="CK432" s="31"/>
      <c r="CL432" s="31"/>
      <c r="CM432" s="31"/>
      <c r="CN432" s="31"/>
    </row>
    <row r="433" spans="1:92" s="30" customFormat="1">
      <c r="A433" s="8">
        <v>1</v>
      </c>
      <c r="B433" s="29" t="s">
        <v>389</v>
      </c>
      <c r="C433" s="9" t="s">
        <v>19</v>
      </c>
      <c r="D433" s="10" t="s">
        <v>390</v>
      </c>
      <c r="E433" s="9" t="s">
        <v>46</v>
      </c>
      <c r="F433" s="11">
        <v>1</v>
      </c>
      <c r="G433" s="12"/>
      <c r="H433" s="12"/>
      <c r="I433" s="13"/>
      <c r="J433" s="12"/>
      <c r="K433" s="14"/>
      <c r="L433" s="14"/>
      <c r="AG433" s="31"/>
      <c r="AH433" s="31"/>
      <c r="AI433" s="31"/>
      <c r="AJ433" s="31"/>
      <c r="AK433" s="31"/>
      <c r="AL433" s="31"/>
      <c r="AM433" s="31"/>
      <c r="AN433" s="31"/>
      <c r="AO433" s="31"/>
      <c r="AP433" s="31"/>
      <c r="AQ433" s="31"/>
      <c r="AR433" s="31"/>
      <c r="AS433" s="31"/>
      <c r="AT433" s="31"/>
      <c r="AU433" s="31"/>
      <c r="AV433" s="31"/>
      <c r="AW433" s="31"/>
      <c r="AX433" s="31"/>
      <c r="AY433" s="31"/>
      <c r="AZ433" s="31"/>
      <c r="BA433" s="31"/>
      <c r="BB433" s="31"/>
      <c r="BC433" s="31"/>
      <c r="BD433" s="31"/>
      <c r="BE433" s="31"/>
      <c r="BF433" s="31"/>
      <c r="BG433" s="31"/>
      <c r="BH433" s="31"/>
      <c r="BI433" s="31"/>
      <c r="BJ433" s="31"/>
      <c r="BK433" s="31"/>
      <c r="BL433" s="31"/>
      <c r="BM433" s="31"/>
      <c r="BN433" s="31"/>
      <c r="BO433" s="31"/>
      <c r="BP433" s="31"/>
      <c r="BQ433" s="31"/>
      <c r="BR433" s="31"/>
      <c r="BS433" s="31"/>
      <c r="BT433" s="31"/>
      <c r="BU433" s="31"/>
      <c r="BV433" s="31"/>
      <c r="BW433" s="31"/>
      <c r="BX433" s="31"/>
      <c r="BY433" s="31"/>
      <c r="BZ433" s="31"/>
      <c r="CA433" s="31"/>
      <c r="CB433" s="31"/>
      <c r="CC433" s="31"/>
      <c r="CD433" s="31"/>
      <c r="CE433" s="31"/>
      <c r="CF433" s="31"/>
      <c r="CG433" s="31"/>
      <c r="CH433" s="31"/>
      <c r="CI433" s="31"/>
      <c r="CJ433" s="31"/>
      <c r="CK433" s="31"/>
      <c r="CL433" s="31"/>
      <c r="CM433" s="31"/>
      <c r="CN433" s="31"/>
    </row>
    <row r="434" spans="1:92" s="30" customFormat="1" ht="25.5">
      <c r="A434" s="8">
        <v>2</v>
      </c>
      <c r="B434" s="29" t="s">
        <v>384</v>
      </c>
      <c r="C434" s="9" t="s">
        <v>19</v>
      </c>
      <c r="D434" s="10" t="s">
        <v>492</v>
      </c>
      <c r="E434" s="9" t="s">
        <v>385</v>
      </c>
      <c r="F434" s="11">
        <v>1</v>
      </c>
      <c r="G434" s="12"/>
      <c r="H434" s="12"/>
      <c r="I434" s="13"/>
      <c r="J434" s="12"/>
      <c r="K434" s="14"/>
      <c r="L434" s="14"/>
      <c r="AG434" s="31"/>
      <c r="AH434" s="31"/>
      <c r="AI434" s="31"/>
      <c r="AJ434" s="31"/>
      <c r="AK434" s="31"/>
      <c r="AL434" s="31"/>
      <c r="AM434" s="31"/>
      <c r="AN434" s="31"/>
      <c r="AO434" s="31"/>
      <c r="AP434" s="31"/>
      <c r="AQ434" s="31"/>
      <c r="AR434" s="31"/>
      <c r="AS434" s="31"/>
      <c r="AT434" s="31"/>
      <c r="AU434" s="31"/>
      <c r="AV434" s="31"/>
      <c r="AW434" s="31"/>
      <c r="AX434" s="31"/>
      <c r="AY434" s="31"/>
      <c r="AZ434" s="31"/>
      <c r="BA434" s="31"/>
      <c r="BB434" s="31"/>
      <c r="BC434" s="31"/>
      <c r="BD434" s="31"/>
      <c r="BE434" s="31"/>
      <c r="BF434" s="31"/>
      <c r="BG434" s="31"/>
      <c r="BH434" s="31"/>
      <c r="BI434" s="31"/>
      <c r="BJ434" s="31"/>
      <c r="BK434" s="31"/>
      <c r="BL434" s="31"/>
      <c r="BM434" s="31"/>
      <c r="BN434" s="31"/>
      <c r="BO434" s="31"/>
      <c r="BP434" s="31"/>
      <c r="BQ434" s="31"/>
      <c r="BR434" s="31"/>
      <c r="BS434" s="31"/>
      <c r="BT434" s="31"/>
      <c r="BU434" s="31"/>
      <c r="BV434" s="31"/>
      <c r="BW434" s="31"/>
      <c r="BX434" s="31"/>
      <c r="BY434" s="31"/>
      <c r="BZ434" s="31"/>
      <c r="CA434" s="31"/>
      <c r="CB434" s="31"/>
      <c r="CC434" s="31"/>
      <c r="CD434" s="31"/>
      <c r="CE434" s="31"/>
      <c r="CF434" s="31"/>
      <c r="CG434" s="31"/>
      <c r="CH434" s="31"/>
      <c r="CI434" s="31"/>
      <c r="CJ434" s="31"/>
      <c r="CK434" s="31"/>
      <c r="CL434" s="31"/>
      <c r="CM434" s="31"/>
      <c r="CN434" s="31"/>
    </row>
    <row r="435" spans="1:92" s="30" customFormat="1">
      <c r="A435" s="8">
        <v>3</v>
      </c>
      <c r="B435" s="29" t="s">
        <v>391</v>
      </c>
      <c r="C435" s="9" t="s">
        <v>19</v>
      </c>
      <c r="D435" s="10" t="s">
        <v>392</v>
      </c>
      <c r="E435" s="9" t="s">
        <v>162</v>
      </c>
      <c r="F435" s="11">
        <v>1</v>
      </c>
      <c r="G435" s="12"/>
      <c r="H435" s="12"/>
      <c r="I435" s="13"/>
      <c r="J435" s="12"/>
      <c r="K435" s="14"/>
      <c r="L435" s="14"/>
      <c r="AG435" s="31"/>
      <c r="AH435" s="31"/>
      <c r="AI435" s="31"/>
      <c r="AJ435" s="31"/>
      <c r="AK435" s="31"/>
      <c r="AL435" s="31"/>
      <c r="AM435" s="31"/>
      <c r="AN435" s="31"/>
      <c r="AO435" s="31"/>
      <c r="AP435" s="31"/>
      <c r="AQ435" s="31"/>
      <c r="AR435" s="31"/>
      <c r="AS435" s="31"/>
      <c r="AT435" s="31"/>
      <c r="AU435" s="31"/>
      <c r="AV435" s="31"/>
      <c r="AW435" s="31"/>
      <c r="AX435" s="31"/>
      <c r="AY435" s="31"/>
      <c r="AZ435" s="31"/>
      <c r="BA435" s="31"/>
      <c r="BB435" s="31"/>
      <c r="BC435" s="31"/>
      <c r="BD435" s="31"/>
      <c r="BE435" s="31"/>
      <c r="BF435" s="31"/>
      <c r="BG435" s="31"/>
      <c r="BH435" s="31"/>
      <c r="BI435" s="31"/>
      <c r="BJ435" s="31"/>
      <c r="BK435" s="31"/>
      <c r="BL435" s="31"/>
      <c r="BM435" s="31"/>
      <c r="BN435" s="31"/>
      <c r="BO435" s="31"/>
      <c r="BP435" s="31"/>
      <c r="BQ435" s="31"/>
      <c r="BR435" s="31"/>
      <c r="BS435" s="31"/>
      <c r="BT435" s="31"/>
      <c r="BU435" s="31"/>
      <c r="BV435" s="31"/>
      <c r="BW435" s="31"/>
      <c r="BX435" s="31"/>
      <c r="BY435" s="31"/>
      <c r="BZ435" s="31"/>
      <c r="CA435" s="31"/>
      <c r="CB435" s="31"/>
      <c r="CC435" s="31"/>
      <c r="CD435" s="31"/>
      <c r="CE435" s="31"/>
      <c r="CF435" s="31"/>
      <c r="CG435" s="31"/>
      <c r="CH435" s="31"/>
      <c r="CI435" s="31"/>
      <c r="CJ435" s="31"/>
      <c r="CK435" s="31"/>
      <c r="CL435" s="31"/>
      <c r="CM435" s="31"/>
      <c r="CN435" s="31"/>
    </row>
    <row r="436" spans="1:92" s="30" customFormat="1">
      <c r="A436" s="8">
        <v>4</v>
      </c>
      <c r="B436" s="29" t="s">
        <v>393</v>
      </c>
      <c r="C436" s="9" t="s">
        <v>19</v>
      </c>
      <c r="D436" s="10" t="s">
        <v>93</v>
      </c>
      <c r="E436" s="9" t="s">
        <v>162</v>
      </c>
      <c r="F436" s="11">
        <v>1</v>
      </c>
      <c r="G436" s="12"/>
      <c r="H436" s="12"/>
      <c r="I436" s="13"/>
      <c r="J436" s="12"/>
      <c r="K436" s="14"/>
      <c r="L436" s="14"/>
      <c r="AG436" s="31"/>
      <c r="AH436" s="31"/>
      <c r="AI436" s="31"/>
      <c r="AJ436" s="31"/>
      <c r="AK436" s="31"/>
      <c r="AL436" s="31"/>
      <c r="AM436" s="31"/>
      <c r="AN436" s="31"/>
      <c r="AO436" s="31"/>
      <c r="AP436" s="31"/>
      <c r="AQ436" s="31"/>
      <c r="AR436" s="31"/>
      <c r="AS436" s="31"/>
      <c r="AT436" s="31"/>
      <c r="AU436" s="31"/>
      <c r="AV436" s="31"/>
      <c r="AW436" s="31"/>
      <c r="AX436" s="31"/>
      <c r="AY436" s="31"/>
      <c r="AZ436" s="31"/>
      <c r="BA436" s="31"/>
      <c r="BB436" s="31"/>
      <c r="BC436" s="31"/>
      <c r="BD436" s="31"/>
      <c r="BE436" s="31"/>
      <c r="BF436" s="31"/>
      <c r="BG436" s="31"/>
      <c r="BH436" s="31"/>
      <c r="BI436" s="31"/>
      <c r="BJ436" s="31"/>
      <c r="BK436" s="31"/>
      <c r="BL436" s="31"/>
      <c r="BM436" s="31"/>
      <c r="BN436" s="31"/>
      <c r="BO436" s="31"/>
      <c r="BP436" s="31"/>
      <c r="BQ436" s="31"/>
      <c r="BR436" s="31"/>
      <c r="BS436" s="31"/>
      <c r="BT436" s="31"/>
      <c r="BU436" s="31"/>
      <c r="BV436" s="31"/>
      <c r="BW436" s="31"/>
      <c r="BX436" s="31"/>
      <c r="BY436" s="31"/>
      <c r="BZ436" s="31"/>
      <c r="CA436" s="31"/>
      <c r="CB436" s="31"/>
      <c r="CC436" s="31"/>
      <c r="CD436" s="31"/>
      <c r="CE436" s="31"/>
      <c r="CF436" s="31"/>
      <c r="CG436" s="31"/>
      <c r="CH436" s="31"/>
      <c r="CI436" s="31"/>
      <c r="CJ436" s="31"/>
      <c r="CK436" s="31"/>
      <c r="CL436" s="31"/>
      <c r="CM436" s="31"/>
      <c r="CN436" s="31"/>
    </row>
    <row r="437" spans="1:92" s="34" customFormat="1">
      <c r="A437" s="8">
        <v>5</v>
      </c>
      <c r="B437" s="29" t="s">
        <v>396</v>
      </c>
      <c r="C437" s="9" t="s">
        <v>19</v>
      </c>
      <c r="D437" s="10" t="s">
        <v>397</v>
      </c>
      <c r="E437" s="9" t="s">
        <v>35</v>
      </c>
      <c r="F437" s="11">
        <v>1</v>
      </c>
      <c r="G437" s="12"/>
      <c r="H437" s="12"/>
      <c r="I437" s="13"/>
      <c r="J437" s="12"/>
      <c r="K437" s="14"/>
      <c r="L437" s="14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  <c r="AA437" s="30"/>
      <c r="AB437" s="30"/>
      <c r="AC437" s="30"/>
      <c r="AD437" s="30"/>
      <c r="AE437" s="30"/>
      <c r="AF437" s="30"/>
      <c r="AG437" s="31"/>
      <c r="AH437" s="31"/>
      <c r="AI437" s="31"/>
      <c r="AJ437" s="31"/>
      <c r="AK437" s="31"/>
      <c r="AL437" s="31"/>
      <c r="AM437" s="31"/>
      <c r="AN437" s="31"/>
      <c r="AO437" s="31"/>
      <c r="AP437" s="31"/>
      <c r="AQ437" s="31"/>
      <c r="AR437" s="31"/>
      <c r="AS437" s="31"/>
      <c r="AT437" s="31"/>
      <c r="AU437" s="31"/>
      <c r="AV437" s="31"/>
      <c r="AW437" s="31"/>
      <c r="AX437" s="31"/>
      <c r="AY437" s="31"/>
      <c r="AZ437" s="31"/>
      <c r="BA437" s="31"/>
      <c r="BB437" s="31"/>
      <c r="BC437" s="31"/>
      <c r="BD437" s="31"/>
      <c r="BE437" s="31"/>
      <c r="BF437" s="31"/>
      <c r="BG437" s="31"/>
      <c r="BH437" s="31"/>
      <c r="BI437" s="31"/>
      <c r="BJ437" s="31"/>
      <c r="BK437" s="31"/>
      <c r="BL437" s="31"/>
      <c r="BM437" s="31"/>
      <c r="BN437" s="31"/>
      <c r="BO437" s="31"/>
      <c r="BP437" s="31"/>
      <c r="BQ437" s="31"/>
      <c r="BR437" s="31"/>
      <c r="BS437" s="31"/>
      <c r="BT437" s="31"/>
      <c r="BU437" s="31"/>
      <c r="BV437" s="31"/>
      <c r="BW437" s="31"/>
      <c r="BX437" s="31"/>
      <c r="BY437" s="31"/>
      <c r="BZ437" s="31"/>
      <c r="CA437" s="31"/>
      <c r="CB437" s="31"/>
      <c r="CC437" s="31"/>
      <c r="CD437" s="31"/>
      <c r="CE437" s="31"/>
      <c r="CF437" s="31"/>
      <c r="CG437" s="31"/>
      <c r="CH437" s="31"/>
      <c r="CI437" s="31"/>
      <c r="CJ437" s="31"/>
      <c r="CK437" s="31"/>
      <c r="CL437" s="31"/>
      <c r="CM437" s="31"/>
      <c r="CN437" s="31"/>
    </row>
    <row r="438" spans="1:92" s="34" customFormat="1">
      <c r="A438" s="8">
        <v>6</v>
      </c>
      <c r="B438" s="29" t="s">
        <v>379</v>
      </c>
      <c r="C438" s="9" t="s">
        <v>19</v>
      </c>
      <c r="D438" s="10" t="s">
        <v>380</v>
      </c>
      <c r="E438" s="9" t="s">
        <v>381</v>
      </c>
      <c r="F438" s="11">
        <v>2</v>
      </c>
      <c r="G438" s="12"/>
      <c r="H438" s="12"/>
      <c r="I438" s="13"/>
      <c r="J438" s="12"/>
      <c r="K438" s="14"/>
      <c r="L438" s="14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  <c r="AA438" s="30"/>
      <c r="AB438" s="30"/>
      <c r="AC438" s="30"/>
      <c r="AD438" s="30"/>
      <c r="AE438" s="30"/>
      <c r="AF438" s="30"/>
      <c r="AG438" s="31"/>
      <c r="AH438" s="31"/>
      <c r="AI438" s="31"/>
      <c r="AJ438" s="31"/>
      <c r="AK438" s="31"/>
      <c r="AL438" s="31"/>
      <c r="AM438" s="31"/>
      <c r="AN438" s="31"/>
      <c r="AO438" s="31"/>
      <c r="AP438" s="31"/>
      <c r="AQ438" s="31"/>
      <c r="AR438" s="31"/>
      <c r="AS438" s="31"/>
      <c r="AT438" s="31"/>
      <c r="AU438" s="31"/>
      <c r="AV438" s="31"/>
      <c r="AW438" s="31"/>
      <c r="AX438" s="31"/>
      <c r="AY438" s="31"/>
      <c r="AZ438" s="31"/>
      <c r="BA438" s="31"/>
      <c r="BB438" s="31"/>
      <c r="BC438" s="31"/>
      <c r="BD438" s="31"/>
      <c r="BE438" s="31"/>
      <c r="BF438" s="31"/>
      <c r="BG438" s="31"/>
      <c r="BH438" s="31"/>
      <c r="BI438" s="31"/>
      <c r="BJ438" s="31"/>
      <c r="BK438" s="31"/>
      <c r="BL438" s="31"/>
      <c r="BM438" s="31"/>
      <c r="BN438" s="31"/>
      <c r="BO438" s="31"/>
      <c r="BP438" s="31"/>
      <c r="BQ438" s="31"/>
      <c r="BR438" s="31"/>
      <c r="BS438" s="31"/>
      <c r="BT438" s="31"/>
      <c r="BU438" s="31"/>
      <c r="BV438" s="31"/>
      <c r="BW438" s="31"/>
      <c r="BX438" s="31"/>
      <c r="BY438" s="31"/>
      <c r="BZ438" s="31"/>
      <c r="CA438" s="31"/>
      <c r="CB438" s="31"/>
      <c r="CC438" s="31"/>
      <c r="CD438" s="31"/>
      <c r="CE438" s="31"/>
      <c r="CF438" s="31"/>
      <c r="CG438" s="31"/>
      <c r="CH438" s="31"/>
      <c r="CI438" s="31"/>
      <c r="CJ438" s="31"/>
      <c r="CK438" s="31"/>
      <c r="CL438" s="31"/>
      <c r="CM438" s="31"/>
      <c r="CN438" s="31"/>
    </row>
    <row r="439" spans="1:92" s="34" customFormat="1">
      <c r="A439" s="8">
        <v>7</v>
      </c>
      <c r="B439" s="29" t="s">
        <v>377</v>
      </c>
      <c r="C439" s="9" t="s">
        <v>19</v>
      </c>
      <c r="D439" s="10" t="s">
        <v>378</v>
      </c>
      <c r="E439" s="9" t="s">
        <v>39</v>
      </c>
      <c r="F439" s="11">
        <v>3</v>
      </c>
      <c r="G439" s="12"/>
      <c r="H439" s="12"/>
      <c r="I439" s="13"/>
      <c r="J439" s="12"/>
      <c r="K439" s="14"/>
      <c r="L439" s="14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  <c r="AA439" s="30"/>
      <c r="AB439" s="30"/>
      <c r="AC439" s="30"/>
      <c r="AD439" s="30"/>
      <c r="AE439" s="30"/>
      <c r="AF439" s="30"/>
      <c r="AG439" s="31"/>
      <c r="AH439" s="31"/>
      <c r="AI439" s="31"/>
      <c r="AJ439" s="31"/>
      <c r="AK439" s="31"/>
      <c r="AL439" s="31"/>
      <c r="AM439" s="31"/>
      <c r="AN439" s="31"/>
      <c r="AO439" s="31"/>
      <c r="AP439" s="31"/>
      <c r="AQ439" s="31"/>
      <c r="AR439" s="31"/>
      <c r="AS439" s="31"/>
      <c r="AT439" s="31"/>
      <c r="AU439" s="31"/>
      <c r="AV439" s="31"/>
      <c r="AW439" s="31"/>
      <c r="AX439" s="31"/>
      <c r="AY439" s="31"/>
      <c r="AZ439" s="31"/>
      <c r="BA439" s="31"/>
      <c r="BB439" s="31"/>
      <c r="BC439" s="31"/>
      <c r="BD439" s="31"/>
      <c r="BE439" s="31"/>
      <c r="BF439" s="31"/>
      <c r="BG439" s="31"/>
      <c r="BH439" s="31"/>
      <c r="BI439" s="31"/>
      <c r="BJ439" s="31"/>
      <c r="BK439" s="31"/>
      <c r="BL439" s="31"/>
      <c r="BM439" s="31"/>
      <c r="BN439" s="31"/>
      <c r="BO439" s="31"/>
      <c r="BP439" s="31"/>
      <c r="BQ439" s="31"/>
      <c r="BR439" s="31"/>
      <c r="BS439" s="31"/>
      <c r="BT439" s="31"/>
      <c r="BU439" s="31"/>
      <c r="BV439" s="31"/>
      <c r="BW439" s="31"/>
      <c r="BX439" s="31"/>
      <c r="BY439" s="31"/>
      <c r="BZ439" s="31"/>
      <c r="CA439" s="31"/>
      <c r="CB439" s="31"/>
      <c r="CC439" s="31"/>
      <c r="CD439" s="31"/>
      <c r="CE439" s="31"/>
      <c r="CF439" s="31"/>
      <c r="CG439" s="31"/>
      <c r="CH439" s="31"/>
      <c r="CI439" s="31"/>
      <c r="CJ439" s="31"/>
      <c r="CK439" s="31"/>
      <c r="CL439" s="31"/>
      <c r="CM439" s="31"/>
      <c r="CN439" s="31"/>
    </row>
    <row r="440" spans="1:92" s="34" customFormat="1" ht="38.25">
      <c r="A440" s="8">
        <v>8</v>
      </c>
      <c r="B440" s="29" t="s">
        <v>375</v>
      </c>
      <c r="C440" s="9" t="s">
        <v>19</v>
      </c>
      <c r="D440" s="10" t="s">
        <v>493</v>
      </c>
      <c r="E440" s="9" t="s">
        <v>376</v>
      </c>
      <c r="F440" s="11">
        <v>2</v>
      </c>
      <c r="G440" s="12"/>
      <c r="H440" s="12"/>
      <c r="I440" s="13"/>
      <c r="J440" s="12"/>
      <c r="K440" s="14"/>
      <c r="L440" s="14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  <c r="AA440" s="30"/>
      <c r="AB440" s="30"/>
      <c r="AC440" s="30"/>
      <c r="AD440" s="30"/>
      <c r="AE440" s="30"/>
      <c r="AF440" s="30"/>
      <c r="AG440" s="31"/>
      <c r="AH440" s="31"/>
      <c r="AI440" s="31"/>
      <c r="AJ440" s="31"/>
      <c r="AK440" s="31"/>
      <c r="AL440" s="31"/>
      <c r="AM440" s="31"/>
      <c r="AN440" s="31"/>
      <c r="AO440" s="31"/>
      <c r="AP440" s="31"/>
      <c r="AQ440" s="31"/>
      <c r="AR440" s="31"/>
      <c r="AS440" s="31"/>
      <c r="AT440" s="31"/>
      <c r="AU440" s="31"/>
      <c r="AV440" s="31"/>
      <c r="AW440" s="31"/>
      <c r="AX440" s="31"/>
      <c r="AY440" s="31"/>
      <c r="AZ440" s="31"/>
      <c r="BA440" s="31"/>
      <c r="BB440" s="31"/>
      <c r="BC440" s="31"/>
      <c r="BD440" s="31"/>
      <c r="BE440" s="31"/>
      <c r="BF440" s="31"/>
      <c r="BG440" s="31"/>
      <c r="BH440" s="31"/>
      <c r="BI440" s="31"/>
      <c r="BJ440" s="31"/>
      <c r="BK440" s="31"/>
      <c r="BL440" s="31"/>
      <c r="BM440" s="31"/>
      <c r="BN440" s="31"/>
      <c r="BO440" s="31"/>
      <c r="BP440" s="31"/>
      <c r="BQ440" s="31"/>
      <c r="BR440" s="31"/>
      <c r="BS440" s="31"/>
      <c r="BT440" s="31"/>
      <c r="BU440" s="31"/>
      <c r="BV440" s="31"/>
      <c r="BW440" s="31"/>
      <c r="BX440" s="31"/>
      <c r="BY440" s="31"/>
      <c r="BZ440" s="31"/>
      <c r="CA440" s="31"/>
      <c r="CB440" s="31"/>
      <c r="CC440" s="31"/>
      <c r="CD440" s="31"/>
      <c r="CE440" s="31"/>
      <c r="CF440" s="31"/>
      <c r="CG440" s="31"/>
      <c r="CH440" s="31"/>
      <c r="CI440" s="31"/>
      <c r="CJ440" s="31"/>
      <c r="CK440" s="31"/>
      <c r="CL440" s="31"/>
      <c r="CM440" s="31"/>
      <c r="CN440" s="31"/>
    </row>
    <row r="441" spans="1:92" s="34" customFormat="1">
      <c r="A441" s="8">
        <v>9</v>
      </c>
      <c r="B441" s="29" t="s">
        <v>394</v>
      </c>
      <c r="C441" s="9" t="s">
        <v>19</v>
      </c>
      <c r="D441" s="10" t="s">
        <v>395</v>
      </c>
      <c r="E441" s="9" t="s">
        <v>51</v>
      </c>
      <c r="F441" s="11">
        <v>1</v>
      </c>
      <c r="G441" s="12"/>
      <c r="H441" s="12"/>
      <c r="I441" s="13"/>
      <c r="J441" s="12"/>
      <c r="K441" s="14"/>
      <c r="L441" s="14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  <c r="AA441" s="30"/>
      <c r="AB441" s="30"/>
      <c r="AC441" s="30"/>
      <c r="AD441" s="30"/>
      <c r="AE441" s="30"/>
      <c r="AF441" s="30"/>
      <c r="AG441" s="31"/>
      <c r="AH441" s="31"/>
      <c r="AI441" s="31"/>
      <c r="AJ441" s="31"/>
      <c r="AK441" s="31"/>
      <c r="AL441" s="31"/>
      <c r="AM441" s="31"/>
      <c r="AN441" s="31"/>
      <c r="AO441" s="31"/>
      <c r="AP441" s="31"/>
      <c r="AQ441" s="31"/>
      <c r="AR441" s="31"/>
      <c r="AS441" s="31"/>
      <c r="AT441" s="31"/>
      <c r="AU441" s="31"/>
      <c r="AV441" s="31"/>
      <c r="AW441" s="31"/>
      <c r="AX441" s="31"/>
      <c r="AY441" s="31"/>
      <c r="AZ441" s="31"/>
      <c r="BA441" s="31"/>
      <c r="BB441" s="31"/>
      <c r="BC441" s="31"/>
      <c r="BD441" s="31"/>
      <c r="BE441" s="31"/>
      <c r="BF441" s="31"/>
      <c r="BG441" s="31"/>
      <c r="BH441" s="31"/>
      <c r="BI441" s="31"/>
      <c r="BJ441" s="31"/>
      <c r="BK441" s="31"/>
      <c r="BL441" s="31"/>
      <c r="BM441" s="31"/>
      <c r="BN441" s="31"/>
      <c r="BO441" s="31"/>
      <c r="BP441" s="31"/>
      <c r="BQ441" s="31"/>
      <c r="BR441" s="31"/>
      <c r="BS441" s="31"/>
      <c r="BT441" s="31"/>
      <c r="BU441" s="31"/>
      <c r="BV441" s="31"/>
      <c r="BW441" s="31"/>
      <c r="BX441" s="31"/>
      <c r="BY441" s="31"/>
      <c r="BZ441" s="31"/>
      <c r="CA441" s="31"/>
      <c r="CB441" s="31"/>
      <c r="CC441" s="31"/>
      <c r="CD441" s="31"/>
      <c r="CE441" s="31"/>
      <c r="CF441" s="31"/>
      <c r="CG441" s="31"/>
      <c r="CH441" s="31"/>
      <c r="CI441" s="31"/>
      <c r="CJ441" s="31"/>
      <c r="CK441" s="31"/>
      <c r="CL441" s="31"/>
      <c r="CM441" s="31"/>
      <c r="CN441" s="31"/>
    </row>
    <row r="442" spans="1:92" s="34" customFormat="1">
      <c r="A442" s="8">
        <v>10</v>
      </c>
      <c r="B442" s="29" t="s">
        <v>383</v>
      </c>
      <c r="C442" s="9" t="s">
        <v>19</v>
      </c>
      <c r="D442" s="46" t="s">
        <v>543</v>
      </c>
      <c r="E442" s="9" t="s">
        <v>28</v>
      </c>
      <c r="F442" s="11">
        <v>2</v>
      </c>
      <c r="G442" s="12"/>
      <c r="H442" s="12"/>
      <c r="I442" s="13"/>
      <c r="J442" s="12"/>
      <c r="K442" s="14"/>
      <c r="L442" s="14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  <c r="AA442" s="30"/>
      <c r="AB442" s="30"/>
      <c r="AC442" s="30"/>
      <c r="AD442" s="30"/>
      <c r="AE442" s="30"/>
      <c r="AF442" s="30"/>
      <c r="AG442" s="31"/>
      <c r="AH442" s="31"/>
      <c r="AI442" s="31"/>
      <c r="AJ442" s="31"/>
      <c r="AK442" s="31"/>
      <c r="AL442" s="31"/>
      <c r="AM442" s="31"/>
      <c r="AN442" s="31"/>
      <c r="AO442" s="31"/>
      <c r="AP442" s="31"/>
      <c r="AQ442" s="31"/>
      <c r="AR442" s="31"/>
      <c r="AS442" s="31"/>
      <c r="AT442" s="31"/>
      <c r="AU442" s="31"/>
      <c r="AV442" s="31"/>
      <c r="AW442" s="31"/>
      <c r="AX442" s="31"/>
      <c r="AY442" s="31"/>
      <c r="AZ442" s="31"/>
      <c r="BA442" s="31"/>
      <c r="BB442" s="31"/>
      <c r="BC442" s="31"/>
      <c r="BD442" s="31"/>
      <c r="BE442" s="31"/>
      <c r="BF442" s="31"/>
      <c r="BG442" s="31"/>
      <c r="BH442" s="31"/>
      <c r="BI442" s="31"/>
      <c r="BJ442" s="31"/>
      <c r="BK442" s="31"/>
      <c r="BL442" s="31"/>
      <c r="BM442" s="31"/>
      <c r="BN442" s="31"/>
      <c r="BO442" s="31"/>
      <c r="BP442" s="31"/>
      <c r="BQ442" s="31"/>
      <c r="BR442" s="31"/>
      <c r="BS442" s="31"/>
      <c r="BT442" s="31"/>
      <c r="BU442" s="31"/>
      <c r="BV442" s="31"/>
      <c r="BW442" s="31"/>
      <c r="BX442" s="31"/>
      <c r="BY442" s="31"/>
      <c r="BZ442" s="31"/>
      <c r="CA442" s="31"/>
      <c r="CB442" s="31"/>
      <c r="CC442" s="31"/>
      <c r="CD442" s="31"/>
      <c r="CE442" s="31"/>
      <c r="CF442" s="31"/>
      <c r="CG442" s="31"/>
      <c r="CH442" s="31"/>
      <c r="CI442" s="31"/>
      <c r="CJ442" s="31"/>
      <c r="CK442" s="31"/>
      <c r="CL442" s="31"/>
      <c r="CM442" s="31"/>
      <c r="CN442" s="31"/>
    </row>
    <row r="443" spans="1:92" s="34" customFormat="1" ht="51">
      <c r="A443" s="8">
        <v>11</v>
      </c>
      <c r="B443" s="29" t="s">
        <v>382</v>
      </c>
      <c r="C443" s="9" t="s">
        <v>19</v>
      </c>
      <c r="D443" s="46" t="s">
        <v>544</v>
      </c>
      <c r="E443" s="9" t="s">
        <v>28</v>
      </c>
      <c r="F443" s="11">
        <v>15</v>
      </c>
      <c r="G443" s="12"/>
      <c r="H443" s="12"/>
      <c r="I443" s="13"/>
      <c r="J443" s="12"/>
      <c r="K443" s="14"/>
      <c r="L443" s="14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  <c r="AA443" s="30"/>
      <c r="AB443" s="30"/>
      <c r="AC443" s="30"/>
      <c r="AD443" s="30"/>
      <c r="AE443" s="30"/>
      <c r="AF443" s="30"/>
      <c r="AG443" s="31"/>
      <c r="AH443" s="31"/>
      <c r="AI443" s="31"/>
      <c r="AJ443" s="31"/>
      <c r="AK443" s="31"/>
      <c r="AL443" s="31"/>
      <c r="AM443" s="31"/>
      <c r="AN443" s="31"/>
      <c r="AO443" s="31"/>
      <c r="AP443" s="31"/>
      <c r="AQ443" s="31"/>
      <c r="AR443" s="31"/>
      <c r="AS443" s="31"/>
      <c r="AT443" s="31"/>
      <c r="AU443" s="31"/>
      <c r="AV443" s="31"/>
      <c r="AW443" s="31"/>
      <c r="AX443" s="31"/>
      <c r="AY443" s="31"/>
      <c r="AZ443" s="31"/>
      <c r="BA443" s="31"/>
      <c r="BB443" s="31"/>
      <c r="BC443" s="31"/>
      <c r="BD443" s="31"/>
      <c r="BE443" s="31"/>
      <c r="BF443" s="31"/>
      <c r="BG443" s="31"/>
      <c r="BH443" s="31"/>
      <c r="BI443" s="31"/>
      <c r="BJ443" s="31"/>
      <c r="BK443" s="31"/>
      <c r="BL443" s="31"/>
      <c r="BM443" s="31"/>
      <c r="BN443" s="31"/>
      <c r="BO443" s="31"/>
      <c r="BP443" s="31"/>
      <c r="BQ443" s="31"/>
      <c r="BR443" s="31"/>
      <c r="BS443" s="31"/>
      <c r="BT443" s="31"/>
      <c r="BU443" s="31"/>
      <c r="BV443" s="31"/>
      <c r="BW443" s="31"/>
      <c r="BX443" s="31"/>
      <c r="BY443" s="31"/>
      <c r="BZ443" s="31"/>
      <c r="CA443" s="31"/>
      <c r="CB443" s="31"/>
      <c r="CC443" s="31"/>
      <c r="CD443" s="31"/>
      <c r="CE443" s="31"/>
      <c r="CF443" s="31"/>
      <c r="CG443" s="31"/>
      <c r="CH443" s="31"/>
      <c r="CI443" s="31"/>
      <c r="CJ443" s="31"/>
      <c r="CK443" s="31"/>
      <c r="CL443" s="31"/>
      <c r="CM443" s="31"/>
      <c r="CN443" s="31"/>
    </row>
    <row r="444" spans="1:92" s="34" customFormat="1" ht="130.5">
      <c r="A444" s="8">
        <v>12</v>
      </c>
      <c r="B444" s="29" t="s">
        <v>368</v>
      </c>
      <c r="C444" s="9" t="s">
        <v>19</v>
      </c>
      <c r="D444" s="46" t="s">
        <v>545</v>
      </c>
      <c r="E444" s="9" t="s">
        <v>369</v>
      </c>
      <c r="F444" s="11">
        <v>1</v>
      </c>
      <c r="G444" s="12"/>
      <c r="H444" s="12"/>
      <c r="I444" s="13"/>
      <c r="J444" s="12"/>
      <c r="K444" s="14"/>
      <c r="L444" s="14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  <c r="AA444" s="30"/>
      <c r="AB444" s="30"/>
      <c r="AC444" s="30"/>
      <c r="AD444" s="30"/>
      <c r="AE444" s="30"/>
      <c r="AF444" s="30"/>
      <c r="AG444" s="31"/>
      <c r="AH444" s="31"/>
      <c r="AI444" s="31"/>
      <c r="AJ444" s="31"/>
      <c r="AK444" s="31"/>
      <c r="AL444" s="31"/>
      <c r="AM444" s="31"/>
      <c r="AN444" s="31"/>
      <c r="AO444" s="31"/>
      <c r="AP444" s="31"/>
      <c r="AQ444" s="31"/>
      <c r="AR444" s="31"/>
      <c r="AS444" s="31"/>
      <c r="AT444" s="31"/>
      <c r="AU444" s="31"/>
      <c r="AV444" s="31"/>
      <c r="AW444" s="31"/>
      <c r="AX444" s="31"/>
      <c r="AY444" s="31"/>
      <c r="AZ444" s="31"/>
      <c r="BA444" s="31"/>
      <c r="BB444" s="31"/>
      <c r="BC444" s="31"/>
      <c r="BD444" s="31"/>
      <c r="BE444" s="31"/>
      <c r="BF444" s="31"/>
      <c r="BG444" s="31"/>
      <c r="BH444" s="31"/>
      <c r="BI444" s="31"/>
      <c r="BJ444" s="31"/>
      <c r="BK444" s="31"/>
      <c r="BL444" s="31"/>
      <c r="BM444" s="31"/>
      <c r="BN444" s="31"/>
      <c r="BO444" s="31"/>
      <c r="BP444" s="31"/>
      <c r="BQ444" s="31"/>
      <c r="BR444" s="31"/>
      <c r="BS444" s="31"/>
      <c r="BT444" s="31"/>
      <c r="BU444" s="31"/>
      <c r="BV444" s="31"/>
      <c r="BW444" s="31"/>
      <c r="BX444" s="31"/>
      <c r="BY444" s="31"/>
      <c r="BZ444" s="31"/>
      <c r="CA444" s="31"/>
      <c r="CB444" s="31"/>
      <c r="CC444" s="31"/>
      <c r="CD444" s="31"/>
      <c r="CE444" s="31"/>
      <c r="CF444" s="31"/>
      <c r="CG444" s="31"/>
      <c r="CH444" s="31"/>
      <c r="CI444" s="31"/>
      <c r="CJ444" s="31"/>
      <c r="CK444" s="31"/>
      <c r="CL444" s="31"/>
      <c r="CM444" s="31"/>
      <c r="CN444" s="31"/>
    </row>
    <row r="445" spans="1:92" s="34" customFormat="1" ht="117.75">
      <c r="A445" s="8">
        <v>13</v>
      </c>
      <c r="B445" s="29" t="s">
        <v>366</v>
      </c>
      <c r="C445" s="9" t="s">
        <v>19</v>
      </c>
      <c r="D445" s="46" t="s">
        <v>546</v>
      </c>
      <c r="E445" s="9" t="s">
        <v>367</v>
      </c>
      <c r="F445" s="11">
        <v>5</v>
      </c>
      <c r="G445" s="12"/>
      <c r="H445" s="12"/>
      <c r="I445" s="13"/>
      <c r="J445" s="12"/>
      <c r="K445" s="14"/>
      <c r="L445" s="14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  <c r="AA445" s="30"/>
      <c r="AB445" s="30"/>
      <c r="AC445" s="30"/>
      <c r="AD445" s="30"/>
      <c r="AE445" s="30"/>
      <c r="AF445" s="30"/>
      <c r="AG445" s="31"/>
      <c r="AH445" s="31"/>
      <c r="AI445" s="31"/>
      <c r="AJ445" s="31"/>
      <c r="AK445" s="31"/>
      <c r="AL445" s="31"/>
      <c r="AM445" s="31"/>
      <c r="AN445" s="31"/>
      <c r="AO445" s="31"/>
      <c r="AP445" s="31"/>
      <c r="AQ445" s="31"/>
      <c r="AR445" s="31"/>
      <c r="AS445" s="31"/>
      <c r="AT445" s="31"/>
      <c r="AU445" s="31"/>
      <c r="AV445" s="31"/>
      <c r="AW445" s="31"/>
      <c r="AX445" s="31"/>
      <c r="AY445" s="31"/>
      <c r="AZ445" s="31"/>
      <c r="BA445" s="31"/>
      <c r="BB445" s="31"/>
      <c r="BC445" s="31"/>
      <c r="BD445" s="31"/>
      <c r="BE445" s="31"/>
      <c r="BF445" s="31"/>
      <c r="BG445" s="31"/>
      <c r="BH445" s="31"/>
      <c r="BI445" s="31"/>
      <c r="BJ445" s="31"/>
      <c r="BK445" s="31"/>
      <c r="BL445" s="31"/>
      <c r="BM445" s="31"/>
      <c r="BN445" s="31"/>
      <c r="BO445" s="31"/>
      <c r="BP445" s="31"/>
      <c r="BQ445" s="31"/>
      <c r="BR445" s="31"/>
      <c r="BS445" s="31"/>
      <c r="BT445" s="31"/>
      <c r="BU445" s="31"/>
      <c r="BV445" s="31"/>
      <c r="BW445" s="31"/>
      <c r="BX445" s="31"/>
      <c r="BY445" s="31"/>
      <c r="BZ445" s="31"/>
      <c r="CA445" s="31"/>
      <c r="CB445" s="31"/>
      <c r="CC445" s="31"/>
      <c r="CD445" s="31"/>
      <c r="CE445" s="31"/>
      <c r="CF445" s="31"/>
      <c r="CG445" s="31"/>
      <c r="CH445" s="31"/>
      <c r="CI445" s="31"/>
      <c r="CJ445" s="31"/>
      <c r="CK445" s="31"/>
      <c r="CL445" s="31"/>
      <c r="CM445" s="31"/>
      <c r="CN445" s="31"/>
    </row>
    <row r="446" spans="1:92" s="34" customFormat="1" ht="114.75">
      <c r="A446" s="8">
        <v>14</v>
      </c>
      <c r="B446" s="29" t="s">
        <v>386</v>
      </c>
      <c r="C446" s="9" t="s">
        <v>19</v>
      </c>
      <c r="D446" s="46" t="s">
        <v>547</v>
      </c>
      <c r="E446" s="9" t="s">
        <v>387</v>
      </c>
      <c r="F446" s="11">
        <v>2</v>
      </c>
      <c r="G446" s="12"/>
      <c r="H446" s="12"/>
      <c r="I446" s="13"/>
      <c r="J446" s="12"/>
      <c r="K446" s="14"/>
      <c r="L446" s="14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  <c r="AA446" s="30"/>
      <c r="AB446" s="30"/>
      <c r="AC446" s="30"/>
      <c r="AD446" s="30"/>
      <c r="AE446" s="30"/>
      <c r="AF446" s="30"/>
      <c r="AG446" s="31"/>
      <c r="AH446" s="31"/>
      <c r="AI446" s="31"/>
      <c r="AJ446" s="31"/>
      <c r="AK446" s="31"/>
      <c r="AL446" s="31"/>
      <c r="AM446" s="31"/>
      <c r="AN446" s="31"/>
      <c r="AO446" s="31"/>
      <c r="AP446" s="31"/>
      <c r="AQ446" s="31"/>
      <c r="AR446" s="31"/>
      <c r="AS446" s="31"/>
      <c r="AT446" s="31"/>
      <c r="AU446" s="31"/>
      <c r="AV446" s="31"/>
      <c r="AW446" s="31"/>
      <c r="AX446" s="31"/>
      <c r="AY446" s="31"/>
      <c r="AZ446" s="31"/>
      <c r="BA446" s="31"/>
      <c r="BB446" s="31"/>
      <c r="BC446" s="31"/>
      <c r="BD446" s="31"/>
      <c r="BE446" s="31"/>
      <c r="BF446" s="31"/>
      <c r="BG446" s="31"/>
      <c r="BH446" s="31"/>
      <c r="BI446" s="31"/>
      <c r="BJ446" s="31"/>
      <c r="BK446" s="31"/>
      <c r="BL446" s="31"/>
      <c r="BM446" s="31"/>
      <c r="BN446" s="31"/>
      <c r="BO446" s="31"/>
      <c r="BP446" s="31"/>
      <c r="BQ446" s="31"/>
      <c r="BR446" s="31"/>
      <c r="BS446" s="31"/>
      <c r="BT446" s="31"/>
      <c r="BU446" s="31"/>
      <c r="BV446" s="31"/>
      <c r="BW446" s="31"/>
      <c r="BX446" s="31"/>
      <c r="BY446" s="31"/>
      <c r="BZ446" s="31"/>
      <c r="CA446" s="31"/>
      <c r="CB446" s="31"/>
      <c r="CC446" s="31"/>
      <c r="CD446" s="31"/>
      <c r="CE446" s="31"/>
      <c r="CF446" s="31"/>
      <c r="CG446" s="31"/>
      <c r="CH446" s="31"/>
      <c r="CI446" s="31"/>
      <c r="CJ446" s="31"/>
      <c r="CK446" s="31"/>
      <c r="CL446" s="31"/>
      <c r="CM446" s="31"/>
      <c r="CN446" s="31"/>
    </row>
    <row r="447" spans="1:92" s="34" customFormat="1" ht="89.25">
      <c r="A447" s="8">
        <v>15</v>
      </c>
      <c r="B447" s="29" t="s">
        <v>370</v>
      </c>
      <c r="C447" s="9" t="s">
        <v>19</v>
      </c>
      <c r="D447" s="10" t="s">
        <v>371</v>
      </c>
      <c r="E447" s="9" t="s">
        <v>372</v>
      </c>
      <c r="F447" s="11">
        <v>3</v>
      </c>
      <c r="G447" s="12"/>
      <c r="H447" s="12"/>
      <c r="I447" s="13"/>
      <c r="J447" s="12"/>
      <c r="K447" s="14"/>
      <c r="L447" s="14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  <c r="AA447" s="30"/>
      <c r="AB447" s="30"/>
      <c r="AC447" s="30"/>
      <c r="AD447" s="30"/>
      <c r="AE447" s="30"/>
      <c r="AF447" s="30"/>
      <c r="AG447" s="31"/>
      <c r="AH447" s="31"/>
      <c r="AI447" s="31"/>
      <c r="AJ447" s="31"/>
      <c r="AK447" s="31"/>
      <c r="AL447" s="31"/>
      <c r="AM447" s="31"/>
      <c r="AN447" s="31"/>
      <c r="AO447" s="31"/>
      <c r="AP447" s="31"/>
      <c r="AQ447" s="31"/>
      <c r="AR447" s="31"/>
      <c r="AS447" s="31"/>
      <c r="AT447" s="31"/>
      <c r="AU447" s="31"/>
      <c r="AV447" s="31"/>
      <c r="AW447" s="31"/>
      <c r="AX447" s="31"/>
      <c r="AY447" s="31"/>
      <c r="AZ447" s="31"/>
      <c r="BA447" s="31"/>
      <c r="BB447" s="31"/>
      <c r="BC447" s="31"/>
      <c r="BD447" s="31"/>
      <c r="BE447" s="31"/>
      <c r="BF447" s="31"/>
      <c r="BG447" s="31"/>
      <c r="BH447" s="31"/>
      <c r="BI447" s="31"/>
      <c r="BJ447" s="31"/>
      <c r="BK447" s="31"/>
      <c r="BL447" s="31"/>
      <c r="BM447" s="31"/>
      <c r="BN447" s="31"/>
      <c r="BO447" s="31"/>
      <c r="BP447" s="31"/>
      <c r="BQ447" s="31"/>
      <c r="BR447" s="31"/>
      <c r="BS447" s="31"/>
      <c r="BT447" s="31"/>
      <c r="BU447" s="31"/>
      <c r="BV447" s="31"/>
      <c r="BW447" s="31"/>
      <c r="BX447" s="31"/>
      <c r="BY447" s="31"/>
      <c r="BZ447" s="31"/>
      <c r="CA447" s="31"/>
      <c r="CB447" s="31"/>
      <c r="CC447" s="31"/>
      <c r="CD447" s="31"/>
      <c r="CE447" s="31"/>
      <c r="CF447" s="31"/>
      <c r="CG447" s="31"/>
      <c r="CH447" s="31"/>
      <c r="CI447" s="31"/>
      <c r="CJ447" s="31"/>
      <c r="CK447" s="31"/>
      <c r="CL447" s="31"/>
      <c r="CM447" s="31"/>
      <c r="CN447" s="31"/>
    </row>
    <row r="448" spans="1:92" s="34" customFormat="1" ht="89.25">
      <c r="A448" s="8">
        <v>16</v>
      </c>
      <c r="B448" s="29" t="s">
        <v>373</v>
      </c>
      <c r="C448" s="9" t="s">
        <v>19</v>
      </c>
      <c r="D448" s="10" t="s">
        <v>374</v>
      </c>
      <c r="E448" s="9" t="s">
        <v>372</v>
      </c>
      <c r="F448" s="11">
        <v>3</v>
      </c>
      <c r="G448" s="12"/>
      <c r="H448" s="12"/>
      <c r="I448" s="13"/>
      <c r="J448" s="12"/>
      <c r="K448" s="14"/>
      <c r="L448" s="14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  <c r="AA448" s="30"/>
      <c r="AB448" s="30"/>
      <c r="AC448" s="30"/>
      <c r="AD448" s="30"/>
      <c r="AE448" s="30"/>
      <c r="AF448" s="30"/>
      <c r="AG448" s="31"/>
      <c r="AH448" s="31"/>
      <c r="AI448" s="31"/>
      <c r="AJ448" s="31"/>
      <c r="AK448" s="31"/>
      <c r="AL448" s="31"/>
      <c r="AM448" s="31"/>
      <c r="AN448" s="31"/>
      <c r="AO448" s="31"/>
      <c r="AP448" s="31"/>
      <c r="AQ448" s="31"/>
      <c r="AR448" s="31"/>
      <c r="AS448" s="31"/>
      <c r="AT448" s="31"/>
      <c r="AU448" s="31"/>
      <c r="AV448" s="31"/>
      <c r="AW448" s="31"/>
      <c r="AX448" s="31"/>
      <c r="AY448" s="31"/>
      <c r="AZ448" s="31"/>
      <c r="BA448" s="31"/>
      <c r="BB448" s="31"/>
      <c r="BC448" s="31"/>
      <c r="BD448" s="31"/>
      <c r="BE448" s="31"/>
      <c r="BF448" s="31"/>
      <c r="BG448" s="31"/>
      <c r="BH448" s="31"/>
      <c r="BI448" s="31"/>
      <c r="BJ448" s="31"/>
      <c r="BK448" s="31"/>
      <c r="BL448" s="31"/>
      <c r="BM448" s="31"/>
      <c r="BN448" s="31"/>
      <c r="BO448" s="31"/>
      <c r="BP448" s="31"/>
      <c r="BQ448" s="31"/>
      <c r="BR448" s="31"/>
      <c r="BS448" s="31"/>
      <c r="BT448" s="31"/>
      <c r="BU448" s="31"/>
      <c r="BV448" s="31"/>
      <c r="BW448" s="31"/>
      <c r="BX448" s="31"/>
      <c r="BY448" s="31"/>
      <c r="BZ448" s="31"/>
      <c r="CA448" s="31"/>
      <c r="CB448" s="31"/>
      <c r="CC448" s="31"/>
      <c r="CD448" s="31"/>
      <c r="CE448" s="31"/>
      <c r="CF448" s="31"/>
      <c r="CG448" s="31"/>
      <c r="CH448" s="31"/>
      <c r="CI448" s="31"/>
      <c r="CJ448" s="31"/>
      <c r="CK448" s="31"/>
      <c r="CL448" s="31"/>
      <c r="CM448" s="31"/>
      <c r="CN448" s="31"/>
    </row>
    <row r="449" spans="1:92" s="34" customFormat="1" ht="25.5">
      <c r="A449" s="8">
        <v>17</v>
      </c>
      <c r="B449" s="29" t="s">
        <v>365</v>
      </c>
      <c r="C449" s="9" t="s">
        <v>19</v>
      </c>
      <c r="D449" s="10" t="s">
        <v>479</v>
      </c>
      <c r="E449" s="9" t="s">
        <v>36</v>
      </c>
      <c r="F449" s="11">
        <v>1</v>
      </c>
      <c r="G449" s="12"/>
      <c r="H449" s="12"/>
      <c r="I449" s="13"/>
      <c r="J449" s="12"/>
      <c r="K449" s="14"/>
      <c r="L449" s="14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  <c r="AA449" s="30"/>
      <c r="AB449" s="30"/>
      <c r="AC449" s="30"/>
      <c r="AD449" s="30"/>
      <c r="AE449" s="30"/>
      <c r="AF449" s="30"/>
      <c r="AG449" s="31"/>
      <c r="AH449" s="31"/>
      <c r="AI449" s="31"/>
      <c r="AJ449" s="31"/>
      <c r="AK449" s="31"/>
      <c r="AL449" s="31"/>
      <c r="AM449" s="31"/>
      <c r="AN449" s="31"/>
      <c r="AO449" s="31"/>
      <c r="AP449" s="31"/>
      <c r="AQ449" s="31"/>
      <c r="AR449" s="31"/>
      <c r="AS449" s="31"/>
      <c r="AT449" s="31"/>
      <c r="AU449" s="31"/>
      <c r="AV449" s="31"/>
      <c r="AW449" s="31"/>
      <c r="AX449" s="31"/>
      <c r="AY449" s="31"/>
      <c r="AZ449" s="31"/>
      <c r="BA449" s="31"/>
      <c r="BB449" s="31"/>
      <c r="BC449" s="31"/>
      <c r="BD449" s="31"/>
      <c r="BE449" s="31"/>
      <c r="BF449" s="31"/>
      <c r="BG449" s="31"/>
      <c r="BH449" s="31"/>
      <c r="BI449" s="31"/>
      <c r="BJ449" s="31"/>
      <c r="BK449" s="31"/>
      <c r="BL449" s="31"/>
      <c r="BM449" s="31"/>
      <c r="BN449" s="31"/>
      <c r="BO449" s="31"/>
      <c r="BP449" s="31"/>
      <c r="BQ449" s="31"/>
      <c r="BR449" s="31"/>
      <c r="BS449" s="31"/>
      <c r="BT449" s="31"/>
      <c r="BU449" s="31"/>
      <c r="BV449" s="31"/>
      <c r="BW449" s="31"/>
      <c r="BX449" s="31"/>
      <c r="BY449" s="31"/>
      <c r="BZ449" s="31"/>
      <c r="CA449" s="31"/>
      <c r="CB449" s="31"/>
      <c r="CC449" s="31"/>
      <c r="CD449" s="31"/>
      <c r="CE449" s="31"/>
      <c r="CF449" s="31"/>
      <c r="CG449" s="31"/>
      <c r="CH449" s="31"/>
      <c r="CI449" s="31"/>
      <c r="CJ449" s="31"/>
      <c r="CK449" s="31"/>
      <c r="CL449" s="31"/>
      <c r="CM449" s="31"/>
      <c r="CN449" s="31"/>
    </row>
    <row r="450" spans="1:92" s="34" customFormat="1" ht="51">
      <c r="A450" s="8">
        <v>18</v>
      </c>
      <c r="B450" s="29" t="s">
        <v>388</v>
      </c>
      <c r="C450" s="9" t="s">
        <v>19</v>
      </c>
      <c r="D450" s="46" t="s">
        <v>548</v>
      </c>
      <c r="E450" s="9" t="s">
        <v>36</v>
      </c>
      <c r="F450" s="11">
        <v>1</v>
      </c>
      <c r="G450" s="12"/>
      <c r="H450" s="12"/>
      <c r="I450" s="13"/>
      <c r="J450" s="12"/>
      <c r="K450" s="14"/>
      <c r="L450" s="14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  <c r="AA450" s="30"/>
      <c r="AB450" s="30"/>
      <c r="AC450" s="30"/>
      <c r="AD450" s="30"/>
      <c r="AE450" s="30"/>
      <c r="AF450" s="30"/>
      <c r="AG450" s="31"/>
      <c r="AH450" s="31"/>
      <c r="AI450" s="31"/>
      <c r="AJ450" s="31"/>
      <c r="AK450" s="31"/>
      <c r="AL450" s="31"/>
      <c r="AM450" s="31"/>
      <c r="AN450" s="31"/>
      <c r="AO450" s="31"/>
      <c r="AP450" s="31"/>
      <c r="AQ450" s="31"/>
      <c r="AR450" s="31"/>
      <c r="AS450" s="31"/>
      <c r="AT450" s="31"/>
      <c r="AU450" s="31"/>
      <c r="AV450" s="31"/>
      <c r="AW450" s="31"/>
      <c r="AX450" s="31"/>
      <c r="AY450" s="31"/>
      <c r="AZ450" s="31"/>
      <c r="BA450" s="31"/>
      <c r="BB450" s="31"/>
      <c r="BC450" s="31"/>
      <c r="BD450" s="31"/>
      <c r="BE450" s="31"/>
      <c r="BF450" s="31"/>
      <c r="BG450" s="31"/>
      <c r="BH450" s="31"/>
      <c r="BI450" s="31"/>
      <c r="BJ450" s="31"/>
      <c r="BK450" s="31"/>
      <c r="BL450" s="31"/>
      <c r="BM450" s="31"/>
      <c r="BN450" s="31"/>
      <c r="BO450" s="31"/>
      <c r="BP450" s="31"/>
      <c r="BQ450" s="31"/>
      <c r="BR450" s="31"/>
      <c r="BS450" s="31"/>
      <c r="BT450" s="31"/>
      <c r="BU450" s="31"/>
      <c r="BV450" s="31"/>
      <c r="BW450" s="31"/>
      <c r="BX450" s="31"/>
      <c r="BY450" s="31"/>
      <c r="BZ450" s="31"/>
      <c r="CA450" s="31"/>
      <c r="CB450" s="31"/>
      <c r="CC450" s="31"/>
      <c r="CD450" s="31"/>
      <c r="CE450" s="31"/>
      <c r="CF450" s="31"/>
      <c r="CG450" s="31"/>
      <c r="CH450" s="31"/>
      <c r="CI450" s="31"/>
      <c r="CJ450" s="31"/>
      <c r="CK450" s="31"/>
      <c r="CL450" s="31"/>
      <c r="CM450" s="31"/>
      <c r="CN450" s="31"/>
    </row>
    <row r="451" spans="1:92">
      <c r="A451" s="15"/>
      <c r="B451" s="16"/>
      <c r="C451" s="16"/>
      <c r="D451" s="17"/>
      <c r="E451" s="16"/>
      <c r="F451" s="28" t="s">
        <v>11</v>
      </c>
      <c r="G451" s="25" t="s">
        <v>12</v>
      </c>
      <c r="H451" s="26"/>
      <c r="I451" s="27" t="s">
        <v>13</v>
      </c>
      <c r="J451" s="26"/>
      <c r="K451" s="6"/>
      <c r="L451" s="6"/>
    </row>
    <row r="452" spans="1:92">
      <c r="A452" s="2"/>
      <c r="B452" s="7"/>
      <c r="C452" s="2"/>
      <c r="D452" s="36"/>
      <c r="E452" s="2"/>
      <c r="F452" s="2"/>
      <c r="G452" s="2"/>
      <c r="H452" s="3"/>
      <c r="I452" s="4"/>
      <c r="J452" s="4"/>
      <c r="K452" s="5"/>
      <c r="L452" s="5"/>
    </row>
    <row r="453" spans="1:92" s="30" customFormat="1">
      <c r="A453" s="2"/>
      <c r="B453" s="7"/>
      <c r="C453" s="2"/>
      <c r="D453" s="36"/>
      <c r="E453" s="2"/>
      <c r="F453" s="2"/>
      <c r="G453" s="2"/>
      <c r="H453" s="3"/>
      <c r="I453" s="4"/>
      <c r="J453" s="4"/>
      <c r="K453" s="5"/>
      <c r="L453" s="5"/>
      <c r="AG453" s="31"/>
      <c r="AH453" s="31"/>
      <c r="AI453" s="31"/>
      <c r="AJ453" s="31"/>
      <c r="AK453" s="31"/>
      <c r="AL453" s="31"/>
      <c r="AM453" s="31"/>
      <c r="AN453" s="31"/>
      <c r="AO453" s="31"/>
      <c r="AP453" s="31"/>
      <c r="AQ453" s="31"/>
      <c r="AR453" s="31"/>
      <c r="AS453" s="31"/>
      <c r="AT453" s="31"/>
      <c r="AU453" s="31"/>
      <c r="AV453" s="31"/>
      <c r="AW453" s="31"/>
      <c r="AX453" s="31"/>
      <c r="AY453" s="31"/>
      <c r="AZ453" s="31"/>
      <c r="BA453" s="31"/>
      <c r="BB453" s="31"/>
      <c r="BC453" s="31"/>
      <c r="BD453" s="31"/>
      <c r="BE453" s="31"/>
      <c r="BF453" s="31"/>
      <c r="BG453" s="31"/>
      <c r="BH453" s="31"/>
      <c r="BI453" s="31"/>
      <c r="BJ453" s="31"/>
      <c r="BK453" s="31"/>
      <c r="BL453" s="31"/>
      <c r="BM453" s="31"/>
      <c r="BN453" s="31"/>
      <c r="BO453" s="31"/>
      <c r="BP453" s="31"/>
      <c r="BQ453" s="31"/>
      <c r="BR453" s="31"/>
      <c r="BS453" s="31"/>
      <c r="BT453" s="31"/>
      <c r="BU453" s="31"/>
      <c r="BV453" s="31"/>
      <c r="BW453" s="31"/>
      <c r="BX453" s="31"/>
      <c r="BY453" s="31"/>
      <c r="BZ453" s="31"/>
      <c r="CA453" s="31"/>
      <c r="CB453" s="31"/>
      <c r="CC453" s="31"/>
      <c r="CD453" s="31"/>
      <c r="CE453" s="31"/>
      <c r="CF453" s="31"/>
      <c r="CG453" s="31"/>
      <c r="CH453" s="31"/>
      <c r="CI453" s="31"/>
      <c r="CJ453" s="31"/>
      <c r="CK453" s="31"/>
      <c r="CL453" s="31"/>
      <c r="CM453" s="31"/>
      <c r="CN453" s="31"/>
    </row>
    <row r="454" spans="1:92" s="30" customFormat="1">
      <c r="A454" s="18" t="str">
        <f>CONCATENATE("Moduł ", SUM(COUNTIF(A$1:A453,"Lp."),1), " nie gorszy niż w katalogu ", " POL-AURA")</f>
        <v>Moduł 26 nie gorszy niż w katalogu  POL-AURA</v>
      </c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50"/>
      <c r="AG454" s="31"/>
      <c r="AH454" s="31"/>
      <c r="AI454" s="31"/>
      <c r="AJ454" s="31"/>
      <c r="AK454" s="31"/>
      <c r="AL454" s="31"/>
      <c r="AM454" s="31"/>
      <c r="AN454" s="31"/>
      <c r="AO454" s="31"/>
      <c r="AP454" s="31"/>
      <c r="AQ454" s="31"/>
      <c r="AR454" s="31"/>
      <c r="AS454" s="31"/>
      <c r="AT454" s="31"/>
      <c r="AU454" s="31"/>
      <c r="AV454" s="31"/>
      <c r="AW454" s="31"/>
      <c r="AX454" s="31"/>
      <c r="AY454" s="31"/>
      <c r="AZ454" s="31"/>
      <c r="BA454" s="31"/>
      <c r="BB454" s="31"/>
      <c r="BC454" s="31"/>
      <c r="BD454" s="31"/>
      <c r="BE454" s="31"/>
      <c r="BF454" s="31"/>
      <c r="BG454" s="31"/>
      <c r="BH454" s="31"/>
      <c r="BI454" s="31"/>
      <c r="BJ454" s="31"/>
      <c r="BK454" s="31"/>
      <c r="BL454" s="31"/>
      <c r="BM454" s="31"/>
      <c r="BN454" s="31"/>
      <c r="BO454" s="31"/>
      <c r="BP454" s="31"/>
      <c r="BQ454" s="31"/>
      <c r="BR454" s="31"/>
      <c r="BS454" s="31"/>
      <c r="BT454" s="31"/>
      <c r="BU454" s="31"/>
      <c r="BV454" s="31"/>
      <c r="BW454" s="31"/>
      <c r="BX454" s="31"/>
      <c r="BY454" s="31"/>
      <c r="BZ454" s="31"/>
      <c r="CA454" s="31"/>
      <c r="CB454" s="31"/>
      <c r="CC454" s="31"/>
      <c r="CD454" s="31"/>
      <c r="CE454" s="31"/>
      <c r="CF454" s="31"/>
      <c r="CG454" s="31"/>
      <c r="CH454" s="31"/>
      <c r="CI454" s="31"/>
      <c r="CJ454" s="31"/>
      <c r="CK454" s="31"/>
      <c r="CL454" s="31"/>
      <c r="CM454" s="31"/>
      <c r="CN454" s="31"/>
    </row>
    <row r="455" spans="1:92" s="30" customFormat="1" ht="51" customHeight="1">
      <c r="A455" s="20" t="s">
        <v>0</v>
      </c>
      <c r="B455" s="21" t="s">
        <v>1</v>
      </c>
      <c r="C455" s="22" t="s">
        <v>2</v>
      </c>
      <c r="D455" s="22" t="s">
        <v>3</v>
      </c>
      <c r="E455" s="20" t="s">
        <v>4</v>
      </c>
      <c r="F455" s="22" t="s">
        <v>5</v>
      </c>
      <c r="G455" s="22" t="s">
        <v>6</v>
      </c>
      <c r="H455" s="22" t="s">
        <v>7</v>
      </c>
      <c r="I455" s="22" t="s">
        <v>8</v>
      </c>
      <c r="J455" s="22" t="s">
        <v>9</v>
      </c>
      <c r="K455" s="23" t="s">
        <v>10</v>
      </c>
      <c r="L455" s="23" t="s">
        <v>16</v>
      </c>
      <c r="AG455" s="31"/>
      <c r="AH455" s="31"/>
      <c r="AI455" s="31"/>
      <c r="AJ455" s="31"/>
      <c r="AK455" s="31"/>
      <c r="AL455" s="31"/>
      <c r="AM455" s="31"/>
      <c r="AN455" s="31"/>
      <c r="AO455" s="31"/>
      <c r="AP455" s="31"/>
      <c r="AQ455" s="31"/>
      <c r="AR455" s="31"/>
      <c r="AS455" s="31"/>
      <c r="AT455" s="31"/>
      <c r="AU455" s="31"/>
      <c r="AV455" s="31"/>
      <c r="AW455" s="31"/>
      <c r="AX455" s="31"/>
      <c r="AY455" s="31"/>
      <c r="AZ455" s="31"/>
      <c r="BA455" s="31"/>
      <c r="BB455" s="31"/>
      <c r="BC455" s="31"/>
      <c r="BD455" s="31"/>
      <c r="BE455" s="31"/>
      <c r="BF455" s="31"/>
      <c r="BG455" s="31"/>
      <c r="BH455" s="31"/>
      <c r="BI455" s="31"/>
      <c r="BJ455" s="31"/>
      <c r="BK455" s="31"/>
      <c r="BL455" s="31"/>
      <c r="BM455" s="31"/>
      <c r="BN455" s="31"/>
      <c r="BO455" s="31"/>
      <c r="BP455" s="31"/>
      <c r="BQ455" s="31"/>
      <c r="BR455" s="31"/>
      <c r="BS455" s="31"/>
      <c r="BT455" s="31"/>
      <c r="BU455" s="31"/>
      <c r="BV455" s="31"/>
      <c r="BW455" s="31"/>
      <c r="BX455" s="31"/>
      <c r="BY455" s="31"/>
      <c r="BZ455" s="31"/>
      <c r="CA455" s="31"/>
      <c r="CB455" s="31"/>
      <c r="CC455" s="31"/>
      <c r="CD455" s="31"/>
      <c r="CE455" s="31"/>
      <c r="CF455" s="31"/>
      <c r="CG455" s="31"/>
      <c r="CH455" s="31"/>
      <c r="CI455" s="31"/>
      <c r="CJ455" s="31"/>
      <c r="CK455" s="31"/>
      <c r="CL455" s="31"/>
      <c r="CM455" s="31"/>
      <c r="CN455" s="31"/>
    </row>
    <row r="456" spans="1:92" s="30" customFormat="1">
      <c r="A456" s="23">
        <v>1</v>
      </c>
      <c r="B456" s="23">
        <v>2</v>
      </c>
      <c r="C456" s="24">
        <v>3</v>
      </c>
      <c r="D456" s="23">
        <v>4</v>
      </c>
      <c r="E456" s="23">
        <v>5</v>
      </c>
      <c r="F456" s="23">
        <v>6</v>
      </c>
      <c r="G456" s="23">
        <v>7</v>
      </c>
      <c r="H456" s="23">
        <v>8</v>
      </c>
      <c r="I456" s="23">
        <v>9</v>
      </c>
      <c r="J456" s="24">
        <v>10</v>
      </c>
      <c r="K456" s="24">
        <v>11</v>
      </c>
      <c r="L456" s="24">
        <v>12</v>
      </c>
      <c r="AG456" s="31"/>
      <c r="AH456" s="31"/>
      <c r="AI456" s="31"/>
      <c r="AJ456" s="31"/>
      <c r="AK456" s="31"/>
      <c r="AL456" s="31"/>
      <c r="AM456" s="31"/>
      <c r="AN456" s="31"/>
      <c r="AO456" s="31"/>
      <c r="AP456" s="31"/>
      <c r="AQ456" s="31"/>
      <c r="AR456" s="31"/>
      <c r="AS456" s="31"/>
      <c r="AT456" s="31"/>
      <c r="AU456" s="31"/>
      <c r="AV456" s="31"/>
      <c r="AW456" s="31"/>
      <c r="AX456" s="31"/>
      <c r="AY456" s="31"/>
      <c r="AZ456" s="31"/>
      <c r="BA456" s="31"/>
      <c r="BB456" s="31"/>
      <c r="BC456" s="31"/>
      <c r="BD456" s="31"/>
      <c r="BE456" s="31"/>
      <c r="BF456" s="31"/>
      <c r="BG456" s="31"/>
      <c r="BH456" s="31"/>
      <c r="BI456" s="31"/>
      <c r="BJ456" s="31"/>
      <c r="BK456" s="31"/>
      <c r="BL456" s="31"/>
      <c r="BM456" s="31"/>
      <c r="BN456" s="31"/>
      <c r="BO456" s="31"/>
      <c r="BP456" s="31"/>
      <c r="BQ456" s="31"/>
      <c r="BR456" s="31"/>
      <c r="BS456" s="31"/>
      <c r="BT456" s="31"/>
      <c r="BU456" s="31"/>
      <c r="BV456" s="31"/>
      <c r="BW456" s="31"/>
      <c r="BX456" s="31"/>
      <c r="BY456" s="31"/>
      <c r="BZ456" s="31"/>
      <c r="CA456" s="31"/>
      <c r="CB456" s="31"/>
      <c r="CC456" s="31"/>
      <c r="CD456" s="31"/>
      <c r="CE456" s="31"/>
      <c r="CF456" s="31"/>
      <c r="CG456" s="31"/>
      <c r="CH456" s="31"/>
      <c r="CI456" s="31"/>
      <c r="CJ456" s="31"/>
      <c r="CK456" s="31"/>
      <c r="CL456" s="31"/>
      <c r="CM456" s="31"/>
      <c r="CN456" s="31"/>
    </row>
    <row r="457" spans="1:92" s="30" customFormat="1">
      <c r="A457" s="8">
        <v>1</v>
      </c>
      <c r="B457" s="29">
        <v>142234208</v>
      </c>
      <c r="C457" s="9" t="s">
        <v>19</v>
      </c>
      <c r="D457" s="10" t="s">
        <v>399</v>
      </c>
      <c r="E457" s="9" t="s">
        <v>41</v>
      </c>
      <c r="F457" s="11">
        <v>1</v>
      </c>
      <c r="G457" s="12"/>
      <c r="H457" s="12"/>
      <c r="I457" s="13"/>
      <c r="J457" s="12"/>
      <c r="K457" s="14"/>
      <c r="L457" s="14"/>
      <c r="AG457" s="31"/>
      <c r="AH457" s="31"/>
      <c r="AI457" s="31"/>
      <c r="AJ457" s="31"/>
      <c r="AK457" s="31"/>
      <c r="AL457" s="31"/>
      <c r="AM457" s="31"/>
      <c r="AN457" s="31"/>
      <c r="AO457" s="31"/>
      <c r="AP457" s="31"/>
      <c r="AQ457" s="31"/>
      <c r="AR457" s="31"/>
      <c r="AS457" s="31"/>
      <c r="AT457" s="31"/>
      <c r="AU457" s="31"/>
      <c r="AV457" s="31"/>
      <c r="AW457" s="31"/>
      <c r="AX457" s="31"/>
      <c r="AY457" s="31"/>
      <c r="AZ457" s="31"/>
      <c r="BA457" s="31"/>
      <c r="BB457" s="31"/>
      <c r="BC457" s="31"/>
      <c r="BD457" s="31"/>
      <c r="BE457" s="31"/>
      <c r="BF457" s="31"/>
      <c r="BG457" s="31"/>
      <c r="BH457" s="31"/>
      <c r="BI457" s="31"/>
      <c r="BJ457" s="31"/>
      <c r="BK457" s="31"/>
      <c r="BL457" s="31"/>
      <c r="BM457" s="31"/>
      <c r="BN457" s="31"/>
      <c r="BO457" s="31"/>
      <c r="BP457" s="31"/>
      <c r="BQ457" s="31"/>
      <c r="BR457" s="31"/>
      <c r="BS457" s="31"/>
      <c r="BT457" s="31"/>
      <c r="BU457" s="31"/>
      <c r="BV457" s="31"/>
      <c r="BW457" s="31"/>
      <c r="BX457" s="31"/>
      <c r="BY457" s="31"/>
      <c r="BZ457" s="31"/>
      <c r="CA457" s="31"/>
      <c r="CB457" s="31"/>
      <c r="CC457" s="31"/>
      <c r="CD457" s="31"/>
      <c r="CE457" s="31"/>
      <c r="CF457" s="31"/>
      <c r="CG457" s="31"/>
      <c r="CH457" s="31"/>
      <c r="CI457" s="31"/>
      <c r="CJ457" s="31"/>
      <c r="CK457" s="31"/>
      <c r="CL457" s="31"/>
      <c r="CM457" s="31"/>
      <c r="CN457" s="31"/>
    </row>
    <row r="458" spans="1:92" s="30" customFormat="1" ht="38.25">
      <c r="A458" s="8">
        <v>2</v>
      </c>
      <c r="B458" s="29" t="s">
        <v>400</v>
      </c>
      <c r="C458" s="9" t="s">
        <v>19</v>
      </c>
      <c r="D458" s="10" t="s">
        <v>494</v>
      </c>
      <c r="E458" s="9" t="s">
        <v>39</v>
      </c>
      <c r="F458" s="11">
        <v>1</v>
      </c>
      <c r="G458" s="12"/>
      <c r="H458" s="12"/>
      <c r="I458" s="13"/>
      <c r="J458" s="12"/>
      <c r="K458" s="14"/>
      <c r="L458" s="14"/>
      <c r="AG458" s="31"/>
      <c r="AH458" s="31"/>
      <c r="AI458" s="31"/>
      <c r="AJ458" s="31"/>
      <c r="AK458" s="31"/>
      <c r="AL458" s="31"/>
      <c r="AM458" s="31"/>
      <c r="AN458" s="31"/>
      <c r="AO458" s="31"/>
      <c r="AP458" s="31"/>
      <c r="AQ458" s="31"/>
      <c r="AR458" s="31"/>
      <c r="AS458" s="31"/>
      <c r="AT458" s="31"/>
      <c r="AU458" s="31"/>
      <c r="AV458" s="31"/>
      <c r="AW458" s="31"/>
      <c r="AX458" s="31"/>
      <c r="AY458" s="31"/>
      <c r="AZ458" s="31"/>
      <c r="BA458" s="31"/>
      <c r="BB458" s="31"/>
      <c r="BC458" s="31"/>
      <c r="BD458" s="31"/>
      <c r="BE458" s="31"/>
      <c r="BF458" s="31"/>
      <c r="BG458" s="31"/>
      <c r="BH458" s="31"/>
      <c r="BI458" s="31"/>
      <c r="BJ458" s="31"/>
      <c r="BK458" s="31"/>
      <c r="BL458" s="31"/>
      <c r="BM458" s="31"/>
      <c r="BN458" s="31"/>
      <c r="BO458" s="31"/>
      <c r="BP458" s="31"/>
      <c r="BQ458" s="31"/>
      <c r="BR458" s="31"/>
      <c r="BS458" s="31"/>
      <c r="BT458" s="31"/>
      <c r="BU458" s="31"/>
      <c r="BV458" s="31"/>
      <c r="BW458" s="31"/>
      <c r="BX458" s="31"/>
      <c r="BY458" s="31"/>
      <c r="BZ458" s="31"/>
      <c r="CA458" s="31"/>
      <c r="CB458" s="31"/>
      <c r="CC458" s="31"/>
      <c r="CD458" s="31"/>
      <c r="CE458" s="31"/>
      <c r="CF458" s="31"/>
      <c r="CG458" s="31"/>
      <c r="CH458" s="31"/>
      <c r="CI458" s="31"/>
      <c r="CJ458" s="31"/>
      <c r="CK458" s="31"/>
      <c r="CL458" s="31"/>
      <c r="CM458" s="31"/>
      <c r="CN458" s="31"/>
    </row>
    <row r="459" spans="1:92">
      <c r="A459" s="15"/>
      <c r="B459" s="16"/>
      <c r="C459" s="16"/>
      <c r="D459" s="17"/>
      <c r="E459" s="16"/>
      <c r="F459" s="28" t="s">
        <v>11</v>
      </c>
      <c r="G459" s="25" t="s">
        <v>12</v>
      </c>
      <c r="H459" s="26"/>
      <c r="I459" s="27" t="s">
        <v>13</v>
      </c>
      <c r="J459" s="26"/>
      <c r="K459" s="6"/>
      <c r="L459" s="6"/>
    </row>
    <row r="460" spans="1:92">
      <c r="A460" s="2"/>
      <c r="B460" s="7"/>
      <c r="C460" s="2"/>
      <c r="D460" s="36"/>
      <c r="E460" s="2"/>
      <c r="F460" s="2"/>
      <c r="G460" s="2"/>
      <c r="H460" s="3"/>
      <c r="I460" s="4"/>
      <c r="J460" s="4"/>
      <c r="K460" s="5"/>
      <c r="L460" s="5"/>
    </row>
    <row r="461" spans="1:92" s="30" customFormat="1">
      <c r="A461" s="2"/>
      <c r="B461" s="7"/>
      <c r="C461" s="2"/>
      <c r="D461" s="36"/>
      <c r="E461" s="2"/>
      <c r="F461" s="2"/>
      <c r="G461" s="2"/>
      <c r="H461" s="3"/>
      <c r="I461" s="4"/>
      <c r="J461" s="4"/>
      <c r="K461" s="5"/>
      <c r="L461" s="5"/>
      <c r="AG461" s="31"/>
      <c r="AH461" s="31"/>
      <c r="AI461" s="31"/>
      <c r="AJ461" s="31"/>
      <c r="AK461" s="31"/>
      <c r="AL461" s="31"/>
      <c r="AM461" s="31"/>
      <c r="AN461" s="31"/>
      <c r="AO461" s="31"/>
      <c r="AP461" s="31"/>
      <c r="AQ461" s="31"/>
      <c r="AR461" s="31"/>
      <c r="AS461" s="31"/>
      <c r="AT461" s="31"/>
      <c r="AU461" s="31"/>
      <c r="AV461" s="31"/>
      <c r="AW461" s="31"/>
      <c r="AX461" s="31"/>
      <c r="AY461" s="31"/>
      <c r="AZ461" s="31"/>
      <c r="BA461" s="31"/>
      <c r="BB461" s="31"/>
      <c r="BC461" s="31"/>
      <c r="BD461" s="31"/>
      <c r="BE461" s="31"/>
      <c r="BF461" s="31"/>
      <c r="BG461" s="31"/>
      <c r="BH461" s="31"/>
      <c r="BI461" s="31"/>
      <c r="BJ461" s="31"/>
      <c r="BK461" s="31"/>
      <c r="BL461" s="31"/>
      <c r="BM461" s="31"/>
      <c r="BN461" s="31"/>
      <c r="BO461" s="31"/>
      <c r="BP461" s="31"/>
      <c r="BQ461" s="31"/>
      <c r="BR461" s="31"/>
      <c r="BS461" s="31"/>
      <c r="BT461" s="31"/>
      <c r="BU461" s="31"/>
      <c r="BV461" s="31"/>
      <c r="BW461" s="31"/>
      <c r="BX461" s="31"/>
      <c r="BY461" s="31"/>
      <c r="BZ461" s="31"/>
      <c r="CA461" s="31"/>
      <c r="CB461" s="31"/>
      <c r="CC461" s="31"/>
      <c r="CD461" s="31"/>
      <c r="CE461" s="31"/>
      <c r="CF461" s="31"/>
      <c r="CG461" s="31"/>
      <c r="CH461" s="31"/>
      <c r="CI461" s="31"/>
      <c r="CJ461" s="31"/>
      <c r="CK461" s="31"/>
      <c r="CL461" s="31"/>
      <c r="CM461" s="31"/>
      <c r="CN461" s="31"/>
    </row>
    <row r="462" spans="1:92" s="30" customFormat="1">
      <c r="A462" s="18" t="str">
        <f>CONCATENATE("Moduł ", SUM(COUNTIF(A$1:A461,"Lp."),1), " nie gorszy niż w katalogu ", "WITKO producent HAMILTON")</f>
        <v>Moduł 27 nie gorszy niż w katalogu WITKO producent HAMILTON</v>
      </c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50"/>
      <c r="AG462" s="31"/>
      <c r="AH462" s="31"/>
      <c r="AI462" s="31"/>
      <c r="AJ462" s="31"/>
      <c r="AK462" s="31"/>
      <c r="AL462" s="31"/>
      <c r="AM462" s="31"/>
      <c r="AN462" s="31"/>
      <c r="AO462" s="31"/>
      <c r="AP462" s="31"/>
      <c r="AQ462" s="31"/>
      <c r="AR462" s="31"/>
      <c r="AS462" s="31"/>
      <c r="AT462" s="31"/>
      <c r="AU462" s="31"/>
      <c r="AV462" s="31"/>
      <c r="AW462" s="31"/>
      <c r="AX462" s="31"/>
      <c r="AY462" s="31"/>
      <c r="AZ462" s="31"/>
      <c r="BA462" s="31"/>
      <c r="BB462" s="31"/>
      <c r="BC462" s="31"/>
      <c r="BD462" s="31"/>
      <c r="BE462" s="31"/>
      <c r="BF462" s="31"/>
      <c r="BG462" s="31"/>
      <c r="BH462" s="31"/>
      <c r="BI462" s="31"/>
      <c r="BJ462" s="31"/>
      <c r="BK462" s="31"/>
      <c r="BL462" s="31"/>
      <c r="BM462" s="31"/>
      <c r="BN462" s="31"/>
      <c r="BO462" s="31"/>
      <c r="BP462" s="31"/>
      <c r="BQ462" s="31"/>
      <c r="BR462" s="31"/>
      <c r="BS462" s="31"/>
      <c r="BT462" s="31"/>
      <c r="BU462" s="31"/>
      <c r="BV462" s="31"/>
      <c r="BW462" s="31"/>
      <c r="BX462" s="31"/>
      <c r="BY462" s="31"/>
      <c r="BZ462" s="31"/>
      <c r="CA462" s="31"/>
      <c r="CB462" s="31"/>
      <c r="CC462" s="31"/>
      <c r="CD462" s="31"/>
      <c r="CE462" s="31"/>
      <c r="CF462" s="31"/>
      <c r="CG462" s="31"/>
      <c r="CH462" s="31"/>
      <c r="CI462" s="31"/>
      <c r="CJ462" s="31"/>
      <c r="CK462" s="31"/>
      <c r="CL462" s="31"/>
      <c r="CM462" s="31"/>
      <c r="CN462" s="31"/>
    </row>
    <row r="463" spans="1:92" s="30" customFormat="1" ht="51" customHeight="1">
      <c r="A463" s="20" t="s">
        <v>0</v>
      </c>
      <c r="B463" s="21" t="s">
        <v>1</v>
      </c>
      <c r="C463" s="22" t="s">
        <v>2</v>
      </c>
      <c r="D463" s="22" t="s">
        <v>3</v>
      </c>
      <c r="E463" s="20" t="s">
        <v>4</v>
      </c>
      <c r="F463" s="22" t="s">
        <v>5</v>
      </c>
      <c r="G463" s="22" t="s">
        <v>6</v>
      </c>
      <c r="H463" s="22" t="s">
        <v>7</v>
      </c>
      <c r="I463" s="22" t="s">
        <v>8</v>
      </c>
      <c r="J463" s="22" t="s">
        <v>9</v>
      </c>
      <c r="K463" s="23" t="s">
        <v>10</v>
      </c>
      <c r="L463" s="23" t="s">
        <v>16</v>
      </c>
      <c r="AG463" s="31"/>
      <c r="AH463" s="31"/>
      <c r="AI463" s="31"/>
      <c r="AJ463" s="31"/>
      <c r="AK463" s="31"/>
      <c r="AL463" s="31"/>
      <c r="AM463" s="31"/>
      <c r="AN463" s="31"/>
      <c r="AO463" s="31"/>
      <c r="AP463" s="31"/>
      <c r="AQ463" s="31"/>
      <c r="AR463" s="31"/>
      <c r="AS463" s="31"/>
      <c r="AT463" s="31"/>
      <c r="AU463" s="31"/>
      <c r="AV463" s="31"/>
      <c r="AW463" s="31"/>
      <c r="AX463" s="31"/>
      <c r="AY463" s="31"/>
      <c r="AZ463" s="31"/>
      <c r="BA463" s="31"/>
      <c r="BB463" s="31"/>
      <c r="BC463" s="31"/>
      <c r="BD463" s="31"/>
      <c r="BE463" s="31"/>
      <c r="BF463" s="31"/>
      <c r="BG463" s="31"/>
      <c r="BH463" s="31"/>
      <c r="BI463" s="31"/>
      <c r="BJ463" s="31"/>
      <c r="BK463" s="31"/>
      <c r="BL463" s="31"/>
      <c r="BM463" s="31"/>
      <c r="BN463" s="31"/>
      <c r="BO463" s="31"/>
      <c r="BP463" s="31"/>
      <c r="BQ463" s="31"/>
      <c r="BR463" s="31"/>
      <c r="BS463" s="31"/>
      <c r="BT463" s="31"/>
      <c r="BU463" s="31"/>
      <c r="BV463" s="31"/>
      <c r="BW463" s="31"/>
      <c r="BX463" s="31"/>
      <c r="BY463" s="31"/>
      <c r="BZ463" s="31"/>
      <c r="CA463" s="31"/>
      <c r="CB463" s="31"/>
      <c r="CC463" s="31"/>
      <c r="CD463" s="31"/>
      <c r="CE463" s="31"/>
      <c r="CF463" s="31"/>
      <c r="CG463" s="31"/>
      <c r="CH463" s="31"/>
      <c r="CI463" s="31"/>
      <c r="CJ463" s="31"/>
      <c r="CK463" s="31"/>
      <c r="CL463" s="31"/>
      <c r="CM463" s="31"/>
      <c r="CN463" s="31"/>
    </row>
    <row r="464" spans="1:92" s="30" customFormat="1">
      <c r="A464" s="23">
        <v>1</v>
      </c>
      <c r="B464" s="23">
        <v>2</v>
      </c>
      <c r="C464" s="24">
        <v>3</v>
      </c>
      <c r="D464" s="23">
        <v>4</v>
      </c>
      <c r="E464" s="23">
        <v>5</v>
      </c>
      <c r="F464" s="23">
        <v>6</v>
      </c>
      <c r="G464" s="23">
        <v>7</v>
      </c>
      <c r="H464" s="23">
        <v>8</v>
      </c>
      <c r="I464" s="23">
        <v>9</v>
      </c>
      <c r="J464" s="24">
        <v>10</v>
      </c>
      <c r="K464" s="24">
        <v>11</v>
      </c>
      <c r="L464" s="24">
        <v>12</v>
      </c>
      <c r="AG464" s="31"/>
      <c r="AH464" s="31"/>
      <c r="AI464" s="31"/>
      <c r="AJ464" s="31"/>
      <c r="AK464" s="31"/>
      <c r="AL464" s="31"/>
      <c r="AM464" s="31"/>
      <c r="AN464" s="31"/>
      <c r="AO464" s="31"/>
      <c r="AP464" s="31"/>
      <c r="AQ464" s="31"/>
      <c r="AR464" s="31"/>
      <c r="AS464" s="31"/>
      <c r="AT464" s="31"/>
      <c r="AU464" s="31"/>
      <c r="AV464" s="31"/>
      <c r="AW464" s="31"/>
      <c r="AX464" s="31"/>
      <c r="AY464" s="31"/>
      <c r="AZ464" s="31"/>
      <c r="BA464" s="31"/>
      <c r="BB464" s="31"/>
      <c r="BC464" s="31"/>
      <c r="BD464" s="31"/>
      <c r="BE464" s="31"/>
      <c r="BF464" s="31"/>
      <c r="BG464" s="31"/>
      <c r="BH464" s="31"/>
      <c r="BI464" s="31"/>
      <c r="BJ464" s="31"/>
      <c r="BK464" s="31"/>
      <c r="BL464" s="31"/>
      <c r="BM464" s="31"/>
      <c r="BN464" s="31"/>
      <c r="BO464" s="31"/>
      <c r="BP464" s="31"/>
      <c r="BQ464" s="31"/>
      <c r="BR464" s="31"/>
      <c r="BS464" s="31"/>
      <c r="BT464" s="31"/>
      <c r="BU464" s="31"/>
      <c r="BV464" s="31"/>
      <c r="BW464" s="31"/>
      <c r="BX464" s="31"/>
      <c r="BY464" s="31"/>
      <c r="BZ464" s="31"/>
      <c r="CA464" s="31"/>
      <c r="CB464" s="31"/>
      <c r="CC464" s="31"/>
      <c r="CD464" s="31"/>
      <c r="CE464" s="31"/>
      <c r="CF464" s="31"/>
      <c r="CG464" s="31"/>
      <c r="CH464" s="31"/>
      <c r="CI464" s="31"/>
      <c r="CJ464" s="31"/>
      <c r="CK464" s="31"/>
      <c r="CL464" s="31"/>
      <c r="CM464" s="31"/>
      <c r="CN464" s="31"/>
    </row>
    <row r="465" spans="1:92" s="30" customFormat="1" ht="76.5">
      <c r="A465" s="8">
        <v>1</v>
      </c>
      <c r="B465" s="29">
        <v>9221089</v>
      </c>
      <c r="C465" s="9" t="s">
        <v>19</v>
      </c>
      <c r="D465" s="10" t="s">
        <v>401</v>
      </c>
      <c r="E465" s="9" t="s">
        <v>402</v>
      </c>
      <c r="F465" s="11">
        <v>1</v>
      </c>
      <c r="G465" s="12"/>
      <c r="H465" s="12"/>
      <c r="I465" s="13"/>
      <c r="J465" s="12"/>
      <c r="K465" s="14"/>
      <c r="L465" s="14"/>
      <c r="AG465" s="31"/>
      <c r="AH465" s="31"/>
      <c r="AI465" s="31"/>
      <c r="AJ465" s="31"/>
      <c r="AK465" s="31"/>
      <c r="AL465" s="31"/>
      <c r="AM465" s="31"/>
      <c r="AN465" s="31"/>
      <c r="AO465" s="31"/>
      <c r="AP465" s="31"/>
      <c r="AQ465" s="31"/>
      <c r="AR465" s="31"/>
      <c r="AS465" s="31"/>
      <c r="AT465" s="31"/>
      <c r="AU465" s="31"/>
      <c r="AV465" s="31"/>
      <c r="AW465" s="31"/>
      <c r="AX465" s="31"/>
      <c r="AY465" s="31"/>
      <c r="AZ465" s="31"/>
      <c r="BA465" s="31"/>
      <c r="BB465" s="31"/>
      <c r="BC465" s="31"/>
      <c r="BD465" s="31"/>
      <c r="BE465" s="31"/>
      <c r="BF465" s="31"/>
      <c r="BG465" s="31"/>
      <c r="BH465" s="31"/>
      <c r="BI465" s="31"/>
      <c r="BJ465" s="31"/>
      <c r="BK465" s="31"/>
      <c r="BL465" s="31"/>
      <c r="BM465" s="31"/>
      <c r="BN465" s="31"/>
      <c r="BO465" s="31"/>
      <c r="BP465" s="31"/>
      <c r="BQ465" s="31"/>
      <c r="BR465" s="31"/>
      <c r="BS465" s="31"/>
      <c r="BT465" s="31"/>
      <c r="BU465" s="31"/>
      <c r="BV465" s="31"/>
      <c r="BW465" s="31"/>
      <c r="BX465" s="31"/>
      <c r="BY465" s="31"/>
      <c r="BZ465" s="31"/>
      <c r="CA465" s="31"/>
      <c r="CB465" s="31"/>
      <c r="CC465" s="31"/>
      <c r="CD465" s="31"/>
      <c r="CE465" s="31"/>
      <c r="CF465" s="31"/>
      <c r="CG465" s="31"/>
      <c r="CH465" s="31"/>
      <c r="CI465" s="31"/>
      <c r="CJ465" s="31"/>
      <c r="CK465" s="31"/>
      <c r="CL465" s="31"/>
      <c r="CM465" s="31"/>
      <c r="CN465" s="31"/>
    </row>
    <row r="466" spans="1:92">
      <c r="A466" s="15"/>
      <c r="B466" s="16"/>
      <c r="C466" s="16"/>
      <c r="D466" s="17"/>
      <c r="E466" s="16"/>
      <c r="F466" s="28" t="s">
        <v>11</v>
      </c>
      <c r="G466" s="25" t="s">
        <v>12</v>
      </c>
      <c r="H466" s="26"/>
      <c r="I466" s="27" t="s">
        <v>13</v>
      </c>
      <c r="J466" s="26"/>
      <c r="K466" s="6"/>
      <c r="L466" s="6"/>
    </row>
    <row r="467" spans="1:92">
      <c r="A467" s="2"/>
      <c r="B467" s="7"/>
      <c r="C467" s="2"/>
      <c r="D467" s="36"/>
      <c r="E467" s="2"/>
      <c r="F467" s="2"/>
      <c r="G467" s="2"/>
      <c r="H467" s="3"/>
      <c r="I467" s="4"/>
      <c r="J467" s="4"/>
      <c r="K467" s="5"/>
      <c r="L467" s="5"/>
    </row>
    <row r="468" spans="1:92" s="30" customFormat="1">
      <c r="A468" s="2"/>
      <c r="B468" s="7"/>
      <c r="C468" s="2"/>
      <c r="D468" s="36"/>
      <c r="E468" s="2"/>
      <c r="F468" s="2"/>
      <c r="G468" s="2"/>
      <c r="H468" s="3"/>
      <c r="I468" s="4"/>
      <c r="J468" s="4"/>
      <c r="K468" s="5"/>
      <c r="L468" s="5"/>
      <c r="AG468" s="31"/>
      <c r="AH468" s="31"/>
      <c r="AI468" s="31"/>
      <c r="AJ468" s="31"/>
      <c r="AK468" s="31"/>
      <c r="AL468" s="31"/>
      <c r="AM468" s="31"/>
      <c r="AN468" s="31"/>
      <c r="AO468" s="31"/>
      <c r="AP468" s="31"/>
      <c r="AQ468" s="31"/>
      <c r="AR468" s="31"/>
      <c r="AS468" s="31"/>
      <c r="AT468" s="31"/>
      <c r="AU468" s="31"/>
      <c r="AV468" s="31"/>
      <c r="AW468" s="31"/>
      <c r="AX468" s="31"/>
      <c r="AY468" s="31"/>
      <c r="AZ468" s="31"/>
      <c r="BA468" s="31"/>
      <c r="BB468" s="31"/>
      <c r="BC468" s="31"/>
      <c r="BD468" s="31"/>
      <c r="BE468" s="31"/>
      <c r="BF468" s="31"/>
      <c r="BG468" s="31"/>
      <c r="BH468" s="31"/>
      <c r="BI468" s="31"/>
      <c r="BJ468" s="31"/>
      <c r="BK468" s="31"/>
      <c r="BL468" s="31"/>
      <c r="BM468" s="31"/>
      <c r="BN468" s="31"/>
      <c r="BO468" s="31"/>
      <c r="BP468" s="31"/>
      <c r="BQ468" s="31"/>
      <c r="BR468" s="31"/>
      <c r="BS468" s="31"/>
      <c r="BT468" s="31"/>
      <c r="BU468" s="31"/>
      <c r="BV468" s="31"/>
      <c r="BW468" s="31"/>
      <c r="BX468" s="31"/>
      <c r="BY468" s="31"/>
      <c r="BZ468" s="31"/>
      <c r="CA468" s="31"/>
      <c r="CB468" s="31"/>
      <c r="CC468" s="31"/>
      <c r="CD468" s="31"/>
      <c r="CE468" s="31"/>
      <c r="CF468" s="31"/>
      <c r="CG468" s="31"/>
      <c r="CH468" s="31"/>
      <c r="CI468" s="31"/>
      <c r="CJ468" s="31"/>
      <c r="CK468" s="31"/>
      <c r="CL468" s="31"/>
      <c r="CM468" s="31"/>
      <c r="CN468" s="31"/>
    </row>
    <row r="469" spans="1:92" s="30" customFormat="1">
      <c r="A469" s="18" t="str">
        <f>CONCATENATE("Moduł ", SUM(COUNTIF(A$1:A468,"Lp."),1), " nie gorszy niż w katalogu ", "Bio Merieux")</f>
        <v>Moduł 28 nie gorszy niż w katalogu Bio Merieux</v>
      </c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50"/>
      <c r="AG469" s="31"/>
      <c r="AH469" s="31"/>
      <c r="AI469" s="31"/>
      <c r="AJ469" s="31"/>
      <c r="AK469" s="31"/>
      <c r="AL469" s="31"/>
      <c r="AM469" s="31"/>
      <c r="AN469" s="31"/>
      <c r="AO469" s="31"/>
      <c r="AP469" s="31"/>
      <c r="AQ469" s="31"/>
      <c r="AR469" s="31"/>
      <c r="AS469" s="31"/>
      <c r="AT469" s="31"/>
      <c r="AU469" s="31"/>
      <c r="AV469" s="31"/>
      <c r="AW469" s="31"/>
      <c r="AX469" s="31"/>
      <c r="AY469" s="31"/>
      <c r="AZ469" s="31"/>
      <c r="BA469" s="31"/>
      <c r="BB469" s="31"/>
      <c r="BC469" s="31"/>
      <c r="BD469" s="31"/>
      <c r="BE469" s="31"/>
      <c r="BF469" s="31"/>
      <c r="BG469" s="31"/>
      <c r="BH469" s="31"/>
      <c r="BI469" s="31"/>
      <c r="BJ469" s="31"/>
      <c r="BK469" s="31"/>
      <c r="BL469" s="31"/>
      <c r="BM469" s="31"/>
      <c r="BN469" s="31"/>
      <c r="BO469" s="31"/>
      <c r="BP469" s="31"/>
      <c r="BQ469" s="31"/>
      <c r="BR469" s="31"/>
      <c r="BS469" s="31"/>
      <c r="BT469" s="31"/>
      <c r="BU469" s="31"/>
      <c r="BV469" s="31"/>
      <c r="BW469" s="31"/>
      <c r="BX469" s="31"/>
      <c r="BY469" s="31"/>
      <c r="BZ469" s="31"/>
      <c r="CA469" s="31"/>
      <c r="CB469" s="31"/>
      <c r="CC469" s="31"/>
      <c r="CD469" s="31"/>
      <c r="CE469" s="31"/>
      <c r="CF469" s="31"/>
      <c r="CG469" s="31"/>
      <c r="CH469" s="31"/>
      <c r="CI469" s="31"/>
      <c r="CJ469" s="31"/>
      <c r="CK469" s="31"/>
      <c r="CL469" s="31"/>
      <c r="CM469" s="31"/>
      <c r="CN469" s="31"/>
    </row>
    <row r="470" spans="1:92" s="30" customFormat="1" ht="51" customHeight="1">
      <c r="A470" s="20" t="s">
        <v>0</v>
      </c>
      <c r="B470" s="21" t="s">
        <v>1</v>
      </c>
      <c r="C470" s="22" t="s">
        <v>2</v>
      </c>
      <c r="D470" s="22" t="s">
        <v>3</v>
      </c>
      <c r="E470" s="20" t="s">
        <v>4</v>
      </c>
      <c r="F470" s="22" t="s">
        <v>5</v>
      </c>
      <c r="G470" s="22" t="s">
        <v>6</v>
      </c>
      <c r="H470" s="22" t="s">
        <v>7</v>
      </c>
      <c r="I470" s="22" t="s">
        <v>8</v>
      </c>
      <c r="J470" s="22" t="s">
        <v>9</v>
      </c>
      <c r="K470" s="23" t="s">
        <v>10</v>
      </c>
      <c r="L470" s="23" t="s">
        <v>16</v>
      </c>
      <c r="AG470" s="31"/>
      <c r="AH470" s="31"/>
      <c r="AI470" s="31"/>
      <c r="AJ470" s="31"/>
      <c r="AK470" s="31"/>
      <c r="AL470" s="31"/>
      <c r="AM470" s="31"/>
      <c r="AN470" s="31"/>
      <c r="AO470" s="31"/>
      <c r="AP470" s="31"/>
      <c r="AQ470" s="31"/>
      <c r="AR470" s="31"/>
      <c r="AS470" s="31"/>
      <c r="AT470" s="31"/>
      <c r="AU470" s="31"/>
      <c r="AV470" s="31"/>
      <c r="AW470" s="31"/>
      <c r="AX470" s="31"/>
      <c r="AY470" s="31"/>
      <c r="AZ470" s="31"/>
      <c r="BA470" s="31"/>
      <c r="BB470" s="31"/>
      <c r="BC470" s="31"/>
      <c r="BD470" s="31"/>
      <c r="BE470" s="31"/>
      <c r="BF470" s="31"/>
      <c r="BG470" s="31"/>
      <c r="BH470" s="31"/>
      <c r="BI470" s="31"/>
      <c r="BJ470" s="31"/>
      <c r="BK470" s="31"/>
      <c r="BL470" s="31"/>
      <c r="BM470" s="31"/>
      <c r="BN470" s="31"/>
      <c r="BO470" s="31"/>
      <c r="BP470" s="31"/>
      <c r="BQ470" s="31"/>
      <c r="BR470" s="31"/>
      <c r="BS470" s="31"/>
      <c r="BT470" s="31"/>
      <c r="BU470" s="31"/>
      <c r="BV470" s="31"/>
      <c r="BW470" s="31"/>
      <c r="BX470" s="31"/>
      <c r="BY470" s="31"/>
      <c r="BZ470" s="31"/>
      <c r="CA470" s="31"/>
      <c r="CB470" s="31"/>
      <c r="CC470" s="31"/>
      <c r="CD470" s="31"/>
      <c r="CE470" s="31"/>
      <c r="CF470" s="31"/>
      <c r="CG470" s="31"/>
      <c r="CH470" s="31"/>
      <c r="CI470" s="31"/>
      <c r="CJ470" s="31"/>
      <c r="CK470" s="31"/>
      <c r="CL470" s="31"/>
      <c r="CM470" s="31"/>
      <c r="CN470" s="31"/>
    </row>
    <row r="471" spans="1:92" s="30" customFormat="1">
      <c r="A471" s="23">
        <v>1</v>
      </c>
      <c r="B471" s="23">
        <v>2</v>
      </c>
      <c r="C471" s="24">
        <v>3</v>
      </c>
      <c r="D471" s="23">
        <v>4</v>
      </c>
      <c r="E471" s="23">
        <v>5</v>
      </c>
      <c r="F471" s="23">
        <v>6</v>
      </c>
      <c r="G471" s="23">
        <v>7</v>
      </c>
      <c r="H471" s="23">
        <v>8</v>
      </c>
      <c r="I471" s="23">
        <v>9</v>
      </c>
      <c r="J471" s="24">
        <v>10</v>
      </c>
      <c r="K471" s="24">
        <v>11</v>
      </c>
      <c r="L471" s="24">
        <v>12</v>
      </c>
      <c r="AG471" s="31"/>
      <c r="AH471" s="31"/>
      <c r="AI471" s="31"/>
      <c r="AJ471" s="31"/>
      <c r="AK471" s="31"/>
      <c r="AL471" s="31"/>
      <c r="AM471" s="31"/>
      <c r="AN471" s="31"/>
      <c r="AO471" s="31"/>
      <c r="AP471" s="31"/>
      <c r="AQ471" s="31"/>
      <c r="AR471" s="31"/>
      <c r="AS471" s="31"/>
      <c r="AT471" s="31"/>
      <c r="AU471" s="31"/>
      <c r="AV471" s="31"/>
      <c r="AW471" s="31"/>
      <c r="AX471" s="31"/>
      <c r="AY471" s="31"/>
      <c r="AZ471" s="31"/>
      <c r="BA471" s="31"/>
      <c r="BB471" s="31"/>
      <c r="BC471" s="31"/>
      <c r="BD471" s="31"/>
      <c r="BE471" s="31"/>
      <c r="BF471" s="31"/>
      <c r="BG471" s="31"/>
      <c r="BH471" s="31"/>
      <c r="BI471" s="31"/>
      <c r="BJ471" s="31"/>
      <c r="BK471" s="31"/>
      <c r="BL471" s="31"/>
      <c r="BM471" s="31"/>
      <c r="BN471" s="31"/>
      <c r="BO471" s="31"/>
      <c r="BP471" s="31"/>
      <c r="BQ471" s="31"/>
      <c r="BR471" s="31"/>
      <c r="BS471" s="31"/>
      <c r="BT471" s="31"/>
      <c r="BU471" s="31"/>
      <c r="BV471" s="31"/>
      <c r="BW471" s="31"/>
      <c r="BX471" s="31"/>
      <c r="BY471" s="31"/>
      <c r="BZ471" s="31"/>
      <c r="CA471" s="31"/>
      <c r="CB471" s="31"/>
      <c r="CC471" s="31"/>
      <c r="CD471" s="31"/>
      <c r="CE471" s="31"/>
      <c r="CF471" s="31"/>
      <c r="CG471" s="31"/>
      <c r="CH471" s="31"/>
      <c r="CI471" s="31"/>
      <c r="CJ471" s="31"/>
      <c r="CK471" s="31"/>
      <c r="CL471" s="31"/>
      <c r="CM471" s="31"/>
      <c r="CN471" s="31"/>
    </row>
    <row r="472" spans="1:92" s="30" customFormat="1" ht="25.5">
      <c r="A472" s="8">
        <v>1</v>
      </c>
      <c r="B472" s="29">
        <v>20100</v>
      </c>
      <c r="C472" s="9" t="s">
        <v>19</v>
      </c>
      <c r="D472" s="39" t="s">
        <v>404</v>
      </c>
      <c r="E472" s="40" t="s">
        <v>405</v>
      </c>
      <c r="F472" s="41">
        <v>1</v>
      </c>
      <c r="G472" s="42"/>
      <c r="H472" s="12"/>
      <c r="I472" s="13"/>
      <c r="J472" s="12"/>
      <c r="K472" s="14"/>
      <c r="L472" s="14"/>
      <c r="AG472" s="31"/>
      <c r="AH472" s="31"/>
      <c r="AI472" s="31"/>
      <c r="AJ472" s="31"/>
      <c r="AK472" s="31"/>
      <c r="AL472" s="31"/>
      <c r="AM472" s="31"/>
      <c r="AN472" s="31"/>
      <c r="AO472" s="31"/>
      <c r="AP472" s="31"/>
      <c r="AQ472" s="31"/>
      <c r="AR472" s="31"/>
      <c r="AS472" s="31"/>
      <c r="AT472" s="31"/>
      <c r="AU472" s="31"/>
      <c r="AV472" s="31"/>
      <c r="AW472" s="31"/>
      <c r="AX472" s="31"/>
      <c r="AY472" s="31"/>
      <c r="AZ472" s="31"/>
      <c r="BA472" s="31"/>
      <c r="BB472" s="31"/>
      <c r="BC472" s="31"/>
      <c r="BD472" s="31"/>
      <c r="BE472" s="31"/>
      <c r="BF472" s="31"/>
      <c r="BG472" s="31"/>
      <c r="BH472" s="31"/>
      <c r="BI472" s="31"/>
      <c r="BJ472" s="31"/>
      <c r="BK472" s="31"/>
      <c r="BL472" s="31"/>
      <c r="BM472" s="31"/>
      <c r="BN472" s="31"/>
      <c r="BO472" s="31"/>
      <c r="BP472" s="31"/>
      <c r="BQ472" s="31"/>
      <c r="BR472" s="31"/>
      <c r="BS472" s="31"/>
      <c r="BT472" s="31"/>
      <c r="BU472" s="31"/>
      <c r="BV472" s="31"/>
      <c r="BW472" s="31"/>
      <c r="BX472" s="31"/>
      <c r="BY472" s="31"/>
      <c r="BZ472" s="31"/>
      <c r="CA472" s="31"/>
      <c r="CB472" s="31"/>
      <c r="CC472" s="31"/>
      <c r="CD472" s="31"/>
      <c r="CE472" s="31"/>
      <c r="CF472" s="31"/>
      <c r="CG472" s="31"/>
      <c r="CH472" s="31"/>
      <c r="CI472" s="31"/>
      <c r="CJ472" s="31"/>
      <c r="CK472" s="31"/>
      <c r="CL472" s="31"/>
      <c r="CM472" s="31"/>
      <c r="CN472" s="31"/>
    </row>
    <row r="473" spans="1:92" s="30" customFormat="1">
      <c r="A473" s="8">
        <v>2</v>
      </c>
      <c r="B473" s="29">
        <v>20120</v>
      </c>
      <c r="C473" s="9" t="s">
        <v>19</v>
      </c>
      <c r="D473" s="39" t="s">
        <v>406</v>
      </c>
      <c r="E473" s="40" t="s">
        <v>407</v>
      </c>
      <c r="F473" s="41">
        <v>3</v>
      </c>
      <c r="G473" s="42"/>
      <c r="H473" s="12"/>
      <c r="I473" s="13"/>
      <c r="J473" s="12"/>
      <c r="K473" s="14"/>
      <c r="L473" s="14"/>
      <c r="AG473" s="31"/>
      <c r="AH473" s="31"/>
      <c r="AI473" s="31"/>
      <c r="AJ473" s="31"/>
      <c r="AK473" s="31"/>
      <c r="AL473" s="31"/>
      <c r="AM473" s="31"/>
      <c r="AN473" s="31"/>
      <c r="AO473" s="31"/>
      <c r="AP473" s="31"/>
      <c r="AQ473" s="31"/>
      <c r="AR473" s="31"/>
      <c r="AS473" s="31"/>
      <c r="AT473" s="31"/>
      <c r="AU473" s="31"/>
      <c r="AV473" s="31"/>
      <c r="AW473" s="31"/>
      <c r="AX473" s="31"/>
      <c r="AY473" s="31"/>
      <c r="AZ473" s="31"/>
      <c r="BA473" s="31"/>
      <c r="BB473" s="31"/>
      <c r="BC473" s="31"/>
      <c r="BD473" s="31"/>
      <c r="BE473" s="31"/>
      <c r="BF473" s="31"/>
      <c r="BG473" s="31"/>
      <c r="BH473" s="31"/>
      <c r="BI473" s="31"/>
      <c r="BJ473" s="31"/>
      <c r="BK473" s="31"/>
      <c r="BL473" s="31"/>
      <c r="BM473" s="31"/>
      <c r="BN473" s="31"/>
      <c r="BO473" s="31"/>
      <c r="BP473" s="31"/>
      <c r="BQ473" s="31"/>
      <c r="BR473" s="31"/>
      <c r="BS473" s="31"/>
      <c r="BT473" s="31"/>
      <c r="BU473" s="31"/>
      <c r="BV473" s="31"/>
      <c r="BW473" s="31"/>
      <c r="BX473" s="31"/>
      <c r="BY473" s="31"/>
      <c r="BZ473" s="31"/>
      <c r="CA473" s="31"/>
      <c r="CB473" s="31"/>
      <c r="CC473" s="31"/>
      <c r="CD473" s="31"/>
      <c r="CE473" s="31"/>
      <c r="CF473" s="31"/>
      <c r="CG473" s="31"/>
      <c r="CH473" s="31"/>
      <c r="CI473" s="31"/>
      <c r="CJ473" s="31"/>
      <c r="CK473" s="31"/>
      <c r="CL473" s="31"/>
      <c r="CM473" s="31"/>
      <c r="CN473" s="31"/>
    </row>
    <row r="474" spans="1:92" s="30" customFormat="1" ht="51">
      <c r="A474" s="8">
        <v>3</v>
      </c>
      <c r="B474" s="29">
        <v>45534</v>
      </c>
      <c r="C474" s="9" t="s">
        <v>19</v>
      </c>
      <c r="D474" s="39" t="s">
        <v>498</v>
      </c>
      <c r="E474" s="40" t="s">
        <v>495</v>
      </c>
      <c r="F474" s="41">
        <v>2</v>
      </c>
      <c r="G474" s="42"/>
      <c r="H474" s="12"/>
      <c r="I474" s="13"/>
      <c r="J474" s="12"/>
      <c r="K474" s="14"/>
      <c r="L474" s="14"/>
      <c r="AG474" s="31"/>
      <c r="AH474" s="31"/>
      <c r="AI474" s="31"/>
      <c r="AJ474" s="31"/>
      <c r="AK474" s="31"/>
      <c r="AL474" s="31"/>
      <c r="AM474" s="31"/>
      <c r="AN474" s="31"/>
      <c r="AO474" s="31"/>
      <c r="AP474" s="31"/>
      <c r="AQ474" s="31"/>
      <c r="AR474" s="31"/>
      <c r="AS474" s="31"/>
      <c r="AT474" s="31"/>
      <c r="AU474" s="31"/>
      <c r="AV474" s="31"/>
      <c r="AW474" s="31"/>
      <c r="AX474" s="31"/>
      <c r="AY474" s="31"/>
      <c r="AZ474" s="31"/>
      <c r="BA474" s="31"/>
      <c r="BB474" s="31"/>
      <c r="BC474" s="31"/>
      <c r="BD474" s="31"/>
      <c r="BE474" s="31"/>
      <c r="BF474" s="31"/>
      <c r="BG474" s="31"/>
      <c r="BH474" s="31"/>
      <c r="BI474" s="31"/>
      <c r="BJ474" s="31"/>
      <c r="BK474" s="31"/>
      <c r="BL474" s="31"/>
      <c r="BM474" s="31"/>
      <c r="BN474" s="31"/>
      <c r="BO474" s="31"/>
      <c r="BP474" s="31"/>
      <c r="BQ474" s="31"/>
      <c r="BR474" s="31"/>
      <c r="BS474" s="31"/>
      <c r="BT474" s="31"/>
      <c r="BU474" s="31"/>
      <c r="BV474" s="31"/>
      <c r="BW474" s="31"/>
      <c r="BX474" s="31"/>
      <c r="BY474" s="31"/>
      <c r="BZ474" s="31"/>
      <c r="CA474" s="31"/>
      <c r="CB474" s="31"/>
      <c r="CC474" s="31"/>
      <c r="CD474" s="31"/>
      <c r="CE474" s="31"/>
      <c r="CF474" s="31"/>
      <c r="CG474" s="31"/>
      <c r="CH474" s="31"/>
      <c r="CI474" s="31"/>
      <c r="CJ474" s="31"/>
      <c r="CK474" s="31"/>
      <c r="CL474" s="31"/>
      <c r="CM474" s="31"/>
      <c r="CN474" s="31"/>
    </row>
    <row r="475" spans="1:92" s="30" customFormat="1" ht="25.5">
      <c r="A475" s="8">
        <v>4</v>
      </c>
      <c r="B475" s="29">
        <v>96118</v>
      </c>
      <c r="C475" s="9" t="s">
        <v>19</v>
      </c>
      <c r="D475" s="46" t="s">
        <v>549</v>
      </c>
      <c r="E475" s="40" t="s">
        <v>403</v>
      </c>
      <c r="F475" s="41">
        <v>2</v>
      </c>
      <c r="G475" s="42"/>
      <c r="H475" s="12"/>
      <c r="I475" s="13"/>
      <c r="J475" s="12"/>
      <c r="K475" s="14"/>
      <c r="L475" s="14"/>
      <c r="AG475" s="31"/>
      <c r="AH475" s="31"/>
      <c r="AI475" s="31"/>
      <c r="AJ475" s="31"/>
      <c r="AK475" s="31"/>
      <c r="AL475" s="31"/>
      <c r="AM475" s="31"/>
      <c r="AN475" s="31"/>
      <c r="AO475" s="31"/>
      <c r="AP475" s="31"/>
      <c r="AQ475" s="31"/>
      <c r="AR475" s="31"/>
      <c r="AS475" s="31"/>
      <c r="AT475" s="31"/>
      <c r="AU475" s="31"/>
      <c r="AV475" s="31"/>
      <c r="AW475" s="31"/>
      <c r="AX475" s="31"/>
      <c r="AY475" s="31"/>
      <c r="AZ475" s="31"/>
      <c r="BA475" s="31"/>
      <c r="BB475" s="31"/>
      <c r="BC475" s="31"/>
      <c r="BD475" s="31"/>
      <c r="BE475" s="31"/>
      <c r="BF475" s="31"/>
      <c r="BG475" s="31"/>
      <c r="BH475" s="31"/>
      <c r="BI475" s="31"/>
      <c r="BJ475" s="31"/>
      <c r="BK475" s="31"/>
      <c r="BL475" s="31"/>
      <c r="BM475" s="31"/>
      <c r="BN475" s="31"/>
      <c r="BO475" s="31"/>
      <c r="BP475" s="31"/>
      <c r="BQ475" s="31"/>
      <c r="BR475" s="31"/>
      <c r="BS475" s="31"/>
      <c r="BT475" s="31"/>
      <c r="BU475" s="31"/>
      <c r="BV475" s="31"/>
      <c r="BW475" s="31"/>
      <c r="BX475" s="31"/>
      <c r="BY475" s="31"/>
      <c r="BZ475" s="31"/>
      <c r="CA475" s="31"/>
      <c r="CB475" s="31"/>
      <c r="CC475" s="31"/>
      <c r="CD475" s="31"/>
      <c r="CE475" s="31"/>
      <c r="CF475" s="31"/>
      <c r="CG475" s="31"/>
      <c r="CH475" s="31"/>
      <c r="CI475" s="31"/>
      <c r="CJ475" s="31"/>
      <c r="CK475" s="31"/>
      <c r="CL475" s="31"/>
      <c r="CM475" s="31"/>
      <c r="CN475" s="31"/>
    </row>
    <row r="476" spans="1:92" ht="38.25">
      <c r="A476" s="8">
        <v>5</v>
      </c>
      <c r="B476" s="29">
        <v>96124</v>
      </c>
      <c r="C476" s="9" t="s">
        <v>19</v>
      </c>
      <c r="D476" s="39" t="s">
        <v>496</v>
      </c>
      <c r="E476" s="40" t="s">
        <v>408</v>
      </c>
      <c r="F476" s="41">
        <v>10</v>
      </c>
      <c r="G476" s="42"/>
      <c r="H476" s="12"/>
      <c r="I476" s="13"/>
      <c r="J476" s="12"/>
      <c r="K476" s="14"/>
      <c r="L476" s="14"/>
    </row>
    <row r="477" spans="1:92" ht="204">
      <c r="A477" s="8">
        <v>6</v>
      </c>
      <c r="B477" s="29">
        <v>423125</v>
      </c>
      <c r="C477" s="9" t="s">
        <v>19</v>
      </c>
      <c r="D477" s="46" t="s">
        <v>550</v>
      </c>
      <c r="E477" s="43" t="s">
        <v>497</v>
      </c>
      <c r="F477" s="41">
        <v>3</v>
      </c>
      <c r="G477" s="42"/>
      <c r="H477" s="12"/>
      <c r="I477" s="13"/>
      <c r="J477" s="12"/>
      <c r="K477" s="14"/>
      <c r="L477" s="14"/>
    </row>
    <row r="478" spans="1:92" s="30" customFormat="1">
      <c r="A478" s="15"/>
      <c r="B478" s="16"/>
      <c r="C478" s="16"/>
      <c r="D478" s="17"/>
      <c r="E478" s="16"/>
      <c r="F478" s="28" t="s">
        <v>11</v>
      </c>
      <c r="G478" s="25" t="s">
        <v>12</v>
      </c>
      <c r="H478" s="26"/>
      <c r="I478" s="27" t="s">
        <v>13</v>
      </c>
      <c r="J478" s="26"/>
      <c r="K478" s="6"/>
      <c r="L478" s="6"/>
      <c r="AG478" s="31"/>
      <c r="AH478" s="31"/>
      <c r="AI478" s="31"/>
      <c r="AJ478" s="31"/>
      <c r="AK478" s="31"/>
      <c r="AL478" s="31"/>
      <c r="AM478" s="31"/>
      <c r="AN478" s="31"/>
      <c r="AO478" s="31"/>
      <c r="AP478" s="31"/>
      <c r="AQ478" s="31"/>
      <c r="AR478" s="31"/>
      <c r="AS478" s="31"/>
      <c r="AT478" s="31"/>
      <c r="AU478" s="31"/>
      <c r="AV478" s="31"/>
      <c r="AW478" s="31"/>
      <c r="AX478" s="31"/>
      <c r="AY478" s="31"/>
      <c r="AZ478" s="31"/>
      <c r="BA478" s="31"/>
      <c r="BB478" s="31"/>
      <c r="BC478" s="31"/>
      <c r="BD478" s="31"/>
      <c r="BE478" s="31"/>
      <c r="BF478" s="31"/>
      <c r="BG478" s="31"/>
      <c r="BH478" s="31"/>
      <c r="BI478" s="31"/>
      <c r="BJ478" s="31"/>
      <c r="BK478" s="31"/>
      <c r="BL478" s="31"/>
      <c r="BM478" s="31"/>
      <c r="BN478" s="31"/>
      <c r="BO478" s="31"/>
      <c r="BP478" s="31"/>
      <c r="BQ478" s="31"/>
      <c r="BR478" s="31"/>
      <c r="BS478" s="31"/>
      <c r="BT478" s="31"/>
      <c r="BU478" s="31"/>
      <c r="BV478" s="31"/>
      <c r="BW478" s="31"/>
      <c r="BX478" s="31"/>
      <c r="BY478" s="31"/>
      <c r="BZ478" s="31"/>
      <c r="CA478" s="31"/>
      <c r="CB478" s="31"/>
      <c r="CC478" s="31"/>
      <c r="CD478" s="31"/>
      <c r="CE478" s="31"/>
      <c r="CF478" s="31"/>
      <c r="CG478" s="31"/>
      <c r="CH478" s="31"/>
      <c r="CI478" s="31"/>
      <c r="CJ478" s="31"/>
      <c r="CK478" s="31"/>
      <c r="CL478" s="31"/>
      <c r="CM478" s="31"/>
      <c r="CN478" s="31"/>
    </row>
    <row r="479" spans="1:92" s="30" customFormat="1">
      <c r="A479" s="2"/>
      <c r="B479" s="7"/>
      <c r="C479" s="2"/>
      <c r="D479" s="36"/>
      <c r="E479" s="2"/>
      <c r="F479" s="2"/>
      <c r="G479" s="2"/>
      <c r="H479" s="3"/>
      <c r="I479" s="4"/>
      <c r="J479" s="4"/>
      <c r="K479" s="5"/>
      <c r="L479" s="5"/>
      <c r="AG479" s="31"/>
      <c r="AH479" s="31"/>
      <c r="AI479" s="31"/>
      <c r="AJ479" s="31"/>
      <c r="AK479" s="31"/>
      <c r="AL479" s="31"/>
      <c r="AM479" s="31"/>
      <c r="AN479" s="31"/>
      <c r="AO479" s="31"/>
      <c r="AP479" s="31"/>
      <c r="AQ479" s="31"/>
      <c r="AR479" s="31"/>
      <c r="AS479" s="31"/>
      <c r="AT479" s="31"/>
      <c r="AU479" s="31"/>
      <c r="AV479" s="31"/>
      <c r="AW479" s="31"/>
      <c r="AX479" s="31"/>
      <c r="AY479" s="31"/>
      <c r="AZ479" s="31"/>
      <c r="BA479" s="31"/>
      <c r="BB479" s="31"/>
      <c r="BC479" s="31"/>
      <c r="BD479" s="31"/>
      <c r="BE479" s="31"/>
      <c r="BF479" s="31"/>
      <c r="BG479" s="31"/>
      <c r="BH479" s="31"/>
      <c r="BI479" s="31"/>
      <c r="BJ479" s="31"/>
      <c r="BK479" s="31"/>
      <c r="BL479" s="31"/>
      <c r="BM479" s="31"/>
      <c r="BN479" s="31"/>
      <c r="BO479" s="31"/>
      <c r="BP479" s="31"/>
      <c r="BQ479" s="31"/>
      <c r="BR479" s="31"/>
      <c r="BS479" s="31"/>
      <c r="BT479" s="31"/>
      <c r="BU479" s="31"/>
      <c r="BV479" s="31"/>
      <c r="BW479" s="31"/>
      <c r="BX479" s="31"/>
      <c r="BY479" s="31"/>
      <c r="BZ479" s="31"/>
      <c r="CA479" s="31"/>
      <c r="CB479" s="31"/>
      <c r="CC479" s="31"/>
      <c r="CD479" s="31"/>
      <c r="CE479" s="31"/>
      <c r="CF479" s="31"/>
      <c r="CG479" s="31"/>
      <c r="CH479" s="31"/>
      <c r="CI479" s="31"/>
      <c r="CJ479" s="31"/>
      <c r="CK479" s="31"/>
      <c r="CL479" s="31"/>
      <c r="CM479" s="31"/>
      <c r="CN479" s="31"/>
    </row>
    <row r="480" spans="1:92" s="30" customFormat="1">
      <c r="A480" s="2"/>
      <c r="B480" s="7"/>
      <c r="C480" s="2"/>
      <c r="D480" s="36"/>
      <c r="E480" s="2"/>
      <c r="F480" s="2"/>
      <c r="G480" s="2"/>
      <c r="H480" s="3"/>
      <c r="I480" s="4"/>
      <c r="J480" s="4"/>
      <c r="K480" s="5"/>
      <c r="L480" s="5"/>
      <c r="AG480" s="31"/>
      <c r="AH480" s="31"/>
      <c r="AI480" s="31"/>
      <c r="AJ480" s="31"/>
      <c r="AK480" s="31"/>
      <c r="AL480" s="31"/>
      <c r="AM480" s="31"/>
      <c r="AN480" s="31"/>
      <c r="AO480" s="31"/>
      <c r="AP480" s="31"/>
      <c r="AQ480" s="31"/>
      <c r="AR480" s="31"/>
      <c r="AS480" s="31"/>
      <c r="AT480" s="31"/>
      <c r="AU480" s="31"/>
      <c r="AV480" s="31"/>
      <c r="AW480" s="31"/>
      <c r="AX480" s="31"/>
      <c r="AY480" s="31"/>
      <c r="AZ480" s="31"/>
      <c r="BA480" s="31"/>
      <c r="BB480" s="31"/>
      <c r="BC480" s="31"/>
      <c r="BD480" s="31"/>
      <c r="BE480" s="31"/>
      <c r="BF480" s="31"/>
      <c r="BG480" s="31"/>
      <c r="BH480" s="31"/>
      <c r="BI480" s="31"/>
      <c r="BJ480" s="31"/>
      <c r="BK480" s="31"/>
      <c r="BL480" s="31"/>
      <c r="BM480" s="31"/>
      <c r="BN480" s="31"/>
      <c r="BO480" s="31"/>
      <c r="BP480" s="31"/>
      <c r="BQ480" s="31"/>
      <c r="BR480" s="31"/>
      <c r="BS480" s="31"/>
      <c r="BT480" s="31"/>
      <c r="BU480" s="31"/>
      <c r="BV480" s="31"/>
      <c r="BW480" s="31"/>
      <c r="BX480" s="31"/>
      <c r="BY480" s="31"/>
      <c r="BZ480" s="31"/>
      <c r="CA480" s="31"/>
      <c r="CB480" s="31"/>
      <c r="CC480" s="31"/>
      <c r="CD480" s="31"/>
      <c r="CE480" s="31"/>
      <c r="CF480" s="31"/>
      <c r="CG480" s="31"/>
      <c r="CH480" s="31"/>
      <c r="CI480" s="31"/>
      <c r="CJ480" s="31"/>
      <c r="CK480" s="31"/>
      <c r="CL480" s="31"/>
      <c r="CM480" s="31"/>
      <c r="CN480" s="31"/>
    </row>
    <row r="481" spans="1:92" s="30" customFormat="1">
      <c r="A481" s="18" t="str">
        <f>CONCATENATE("Moduł ", SUM(COUNTIF(A$1:A480,"Lp."),1), " nie gorszy niż w katalogu ", "Immunolab")</f>
        <v>Moduł 29 nie gorszy niż w katalogu Immunolab</v>
      </c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50"/>
      <c r="AG481" s="31"/>
      <c r="AH481" s="31"/>
      <c r="AI481" s="31"/>
      <c r="AJ481" s="31"/>
      <c r="AK481" s="31"/>
      <c r="AL481" s="31"/>
      <c r="AM481" s="31"/>
      <c r="AN481" s="31"/>
      <c r="AO481" s="31"/>
      <c r="AP481" s="31"/>
      <c r="AQ481" s="31"/>
      <c r="AR481" s="31"/>
      <c r="AS481" s="31"/>
      <c r="AT481" s="31"/>
      <c r="AU481" s="31"/>
      <c r="AV481" s="31"/>
      <c r="AW481" s="31"/>
      <c r="AX481" s="31"/>
      <c r="AY481" s="31"/>
      <c r="AZ481" s="31"/>
      <c r="BA481" s="31"/>
      <c r="BB481" s="31"/>
      <c r="BC481" s="31"/>
      <c r="BD481" s="31"/>
      <c r="BE481" s="31"/>
      <c r="BF481" s="31"/>
      <c r="BG481" s="31"/>
      <c r="BH481" s="31"/>
      <c r="BI481" s="31"/>
      <c r="BJ481" s="31"/>
      <c r="BK481" s="31"/>
      <c r="BL481" s="31"/>
      <c r="BM481" s="31"/>
      <c r="BN481" s="31"/>
      <c r="BO481" s="31"/>
      <c r="BP481" s="31"/>
      <c r="BQ481" s="31"/>
      <c r="BR481" s="31"/>
      <c r="BS481" s="31"/>
      <c r="BT481" s="31"/>
      <c r="BU481" s="31"/>
      <c r="BV481" s="31"/>
      <c r="BW481" s="31"/>
      <c r="BX481" s="31"/>
      <c r="BY481" s="31"/>
      <c r="BZ481" s="31"/>
      <c r="CA481" s="31"/>
      <c r="CB481" s="31"/>
      <c r="CC481" s="31"/>
      <c r="CD481" s="31"/>
      <c r="CE481" s="31"/>
      <c r="CF481" s="31"/>
      <c r="CG481" s="31"/>
      <c r="CH481" s="31"/>
      <c r="CI481" s="31"/>
      <c r="CJ481" s="31"/>
      <c r="CK481" s="31"/>
      <c r="CL481" s="31"/>
      <c r="CM481" s="31"/>
      <c r="CN481" s="31"/>
    </row>
    <row r="482" spans="1:92" s="30" customFormat="1" ht="51" customHeight="1">
      <c r="A482" s="20" t="s">
        <v>0</v>
      </c>
      <c r="B482" s="21" t="s">
        <v>1</v>
      </c>
      <c r="C482" s="22" t="s">
        <v>2</v>
      </c>
      <c r="D482" s="22" t="s">
        <v>3</v>
      </c>
      <c r="E482" s="20" t="s">
        <v>4</v>
      </c>
      <c r="F482" s="22" t="s">
        <v>5</v>
      </c>
      <c r="G482" s="22" t="s">
        <v>6</v>
      </c>
      <c r="H482" s="22" t="s">
        <v>7</v>
      </c>
      <c r="I482" s="22" t="s">
        <v>8</v>
      </c>
      <c r="J482" s="22" t="s">
        <v>9</v>
      </c>
      <c r="K482" s="23" t="s">
        <v>10</v>
      </c>
      <c r="L482" s="23" t="s">
        <v>16</v>
      </c>
      <c r="AG482" s="31"/>
      <c r="AH482" s="31"/>
      <c r="AI482" s="31"/>
      <c r="AJ482" s="31"/>
      <c r="AK482" s="31"/>
      <c r="AL482" s="31"/>
      <c r="AM482" s="31"/>
      <c r="AN482" s="31"/>
      <c r="AO482" s="31"/>
      <c r="AP482" s="31"/>
      <c r="AQ482" s="31"/>
      <c r="AR482" s="31"/>
      <c r="AS482" s="31"/>
      <c r="AT482" s="31"/>
      <c r="AU482" s="31"/>
      <c r="AV482" s="31"/>
      <c r="AW482" s="31"/>
      <c r="AX482" s="31"/>
      <c r="AY482" s="31"/>
      <c r="AZ482" s="31"/>
      <c r="BA482" s="31"/>
      <c r="BB482" s="31"/>
      <c r="BC482" s="31"/>
      <c r="BD482" s="31"/>
      <c r="BE482" s="31"/>
      <c r="BF482" s="31"/>
      <c r="BG482" s="31"/>
      <c r="BH482" s="31"/>
      <c r="BI482" s="31"/>
      <c r="BJ482" s="31"/>
      <c r="BK482" s="31"/>
      <c r="BL482" s="31"/>
      <c r="BM482" s="31"/>
      <c r="BN482" s="31"/>
      <c r="BO482" s="31"/>
      <c r="BP482" s="31"/>
      <c r="BQ482" s="31"/>
      <c r="BR482" s="31"/>
      <c r="BS482" s="31"/>
      <c r="BT482" s="31"/>
      <c r="BU482" s="31"/>
      <c r="BV482" s="31"/>
      <c r="BW482" s="31"/>
      <c r="BX482" s="31"/>
      <c r="BY482" s="31"/>
      <c r="BZ482" s="31"/>
      <c r="CA482" s="31"/>
      <c r="CB482" s="31"/>
      <c r="CC482" s="31"/>
      <c r="CD482" s="31"/>
      <c r="CE482" s="31"/>
      <c r="CF482" s="31"/>
      <c r="CG482" s="31"/>
      <c r="CH482" s="31"/>
      <c r="CI482" s="31"/>
      <c r="CJ482" s="31"/>
      <c r="CK482" s="31"/>
      <c r="CL482" s="31"/>
      <c r="CM482" s="31"/>
      <c r="CN482" s="31"/>
    </row>
    <row r="483" spans="1:92" s="30" customFormat="1">
      <c r="A483" s="23">
        <v>1</v>
      </c>
      <c r="B483" s="23">
        <v>2</v>
      </c>
      <c r="C483" s="24">
        <v>3</v>
      </c>
      <c r="D483" s="23">
        <v>4</v>
      </c>
      <c r="E483" s="23">
        <v>5</v>
      </c>
      <c r="F483" s="23">
        <v>6</v>
      </c>
      <c r="G483" s="23">
        <v>7</v>
      </c>
      <c r="H483" s="23">
        <v>8</v>
      </c>
      <c r="I483" s="23">
        <v>9</v>
      </c>
      <c r="J483" s="24">
        <v>10</v>
      </c>
      <c r="K483" s="24">
        <v>11</v>
      </c>
      <c r="L483" s="24">
        <v>12</v>
      </c>
      <c r="AG483" s="31"/>
      <c r="AH483" s="31"/>
      <c r="AI483" s="31"/>
      <c r="AJ483" s="31"/>
      <c r="AK483" s="31"/>
      <c r="AL483" s="31"/>
      <c r="AM483" s="31"/>
      <c r="AN483" s="31"/>
      <c r="AO483" s="31"/>
      <c r="AP483" s="31"/>
      <c r="AQ483" s="31"/>
      <c r="AR483" s="31"/>
      <c r="AS483" s="31"/>
      <c r="AT483" s="31"/>
      <c r="AU483" s="31"/>
      <c r="AV483" s="31"/>
      <c r="AW483" s="31"/>
      <c r="AX483" s="31"/>
      <c r="AY483" s="31"/>
      <c r="AZ483" s="31"/>
      <c r="BA483" s="31"/>
      <c r="BB483" s="31"/>
      <c r="BC483" s="31"/>
      <c r="BD483" s="31"/>
      <c r="BE483" s="31"/>
      <c r="BF483" s="31"/>
      <c r="BG483" s="31"/>
      <c r="BH483" s="31"/>
      <c r="BI483" s="31"/>
      <c r="BJ483" s="31"/>
      <c r="BK483" s="31"/>
      <c r="BL483" s="31"/>
      <c r="BM483" s="31"/>
      <c r="BN483" s="31"/>
      <c r="BO483" s="31"/>
      <c r="BP483" s="31"/>
      <c r="BQ483" s="31"/>
      <c r="BR483" s="31"/>
      <c r="BS483" s="31"/>
      <c r="BT483" s="31"/>
      <c r="BU483" s="31"/>
      <c r="BV483" s="31"/>
      <c r="BW483" s="31"/>
      <c r="BX483" s="31"/>
      <c r="BY483" s="31"/>
      <c r="BZ483" s="31"/>
      <c r="CA483" s="31"/>
      <c r="CB483" s="31"/>
      <c r="CC483" s="31"/>
      <c r="CD483" s="31"/>
      <c r="CE483" s="31"/>
      <c r="CF483" s="31"/>
      <c r="CG483" s="31"/>
      <c r="CH483" s="31"/>
      <c r="CI483" s="31"/>
      <c r="CJ483" s="31"/>
      <c r="CK483" s="31"/>
      <c r="CL483" s="31"/>
      <c r="CM483" s="31"/>
      <c r="CN483" s="31"/>
    </row>
    <row r="484" spans="1:92" s="30" customFormat="1" ht="63.75">
      <c r="A484" s="8">
        <v>1</v>
      </c>
      <c r="B484" s="29" t="s">
        <v>416</v>
      </c>
      <c r="C484" s="9" t="s">
        <v>414</v>
      </c>
      <c r="D484" s="10" t="s">
        <v>417</v>
      </c>
      <c r="E484" s="9" t="s">
        <v>412</v>
      </c>
      <c r="F484" s="11">
        <v>1</v>
      </c>
      <c r="G484" s="12"/>
      <c r="H484" s="12"/>
      <c r="I484" s="13"/>
      <c r="J484" s="12"/>
      <c r="K484" s="14"/>
      <c r="L484" s="14"/>
      <c r="AG484" s="31"/>
      <c r="AH484" s="31"/>
      <c r="AI484" s="31"/>
      <c r="AJ484" s="31"/>
      <c r="AK484" s="31"/>
      <c r="AL484" s="31"/>
      <c r="AM484" s="31"/>
      <c r="AN484" s="31"/>
      <c r="AO484" s="31"/>
      <c r="AP484" s="31"/>
      <c r="AQ484" s="31"/>
      <c r="AR484" s="31"/>
      <c r="AS484" s="31"/>
      <c r="AT484" s="31"/>
      <c r="AU484" s="31"/>
      <c r="AV484" s="31"/>
      <c r="AW484" s="31"/>
      <c r="AX484" s="31"/>
      <c r="AY484" s="31"/>
      <c r="AZ484" s="31"/>
      <c r="BA484" s="31"/>
      <c r="BB484" s="31"/>
      <c r="BC484" s="31"/>
      <c r="BD484" s="31"/>
      <c r="BE484" s="31"/>
      <c r="BF484" s="31"/>
      <c r="BG484" s="31"/>
      <c r="BH484" s="31"/>
      <c r="BI484" s="31"/>
      <c r="BJ484" s="31"/>
      <c r="BK484" s="31"/>
      <c r="BL484" s="31"/>
      <c r="BM484" s="31"/>
      <c r="BN484" s="31"/>
      <c r="BO484" s="31"/>
      <c r="BP484" s="31"/>
      <c r="BQ484" s="31"/>
      <c r="BR484" s="31"/>
      <c r="BS484" s="31"/>
      <c r="BT484" s="31"/>
      <c r="BU484" s="31"/>
      <c r="BV484" s="31"/>
      <c r="BW484" s="31"/>
      <c r="BX484" s="31"/>
      <c r="BY484" s="31"/>
      <c r="BZ484" s="31"/>
      <c r="CA484" s="31"/>
      <c r="CB484" s="31"/>
      <c r="CC484" s="31"/>
      <c r="CD484" s="31"/>
      <c r="CE484" s="31"/>
      <c r="CF484" s="31"/>
      <c r="CG484" s="31"/>
      <c r="CH484" s="31"/>
      <c r="CI484" s="31"/>
      <c r="CJ484" s="31"/>
      <c r="CK484" s="31"/>
      <c r="CL484" s="31"/>
      <c r="CM484" s="31"/>
      <c r="CN484" s="31"/>
    </row>
    <row r="485" spans="1:92" s="30" customFormat="1" ht="63.75">
      <c r="A485" s="8">
        <v>2</v>
      </c>
      <c r="B485" s="29" t="s">
        <v>409</v>
      </c>
      <c r="C485" s="9" t="s">
        <v>410</v>
      </c>
      <c r="D485" s="10" t="s">
        <v>411</v>
      </c>
      <c r="E485" s="9" t="s">
        <v>412</v>
      </c>
      <c r="F485" s="11">
        <v>1</v>
      </c>
      <c r="G485" s="12"/>
      <c r="H485" s="12"/>
      <c r="I485" s="13"/>
      <c r="J485" s="12"/>
      <c r="K485" s="14"/>
      <c r="L485" s="14"/>
      <c r="AG485" s="31"/>
      <c r="AH485" s="31"/>
      <c r="AI485" s="31"/>
      <c r="AJ485" s="31"/>
      <c r="AK485" s="31"/>
      <c r="AL485" s="31"/>
      <c r="AM485" s="31"/>
      <c r="AN485" s="31"/>
      <c r="AO485" s="31"/>
      <c r="AP485" s="31"/>
      <c r="AQ485" s="31"/>
      <c r="AR485" s="31"/>
      <c r="AS485" s="31"/>
      <c r="AT485" s="31"/>
      <c r="AU485" s="31"/>
      <c r="AV485" s="31"/>
      <c r="AW485" s="31"/>
      <c r="AX485" s="31"/>
      <c r="AY485" s="31"/>
      <c r="AZ485" s="31"/>
      <c r="BA485" s="31"/>
      <c r="BB485" s="31"/>
      <c r="BC485" s="31"/>
      <c r="BD485" s="31"/>
      <c r="BE485" s="31"/>
      <c r="BF485" s="31"/>
      <c r="BG485" s="31"/>
      <c r="BH485" s="31"/>
      <c r="BI485" s="31"/>
      <c r="BJ485" s="31"/>
      <c r="BK485" s="31"/>
      <c r="BL485" s="31"/>
      <c r="BM485" s="31"/>
      <c r="BN485" s="31"/>
      <c r="BO485" s="31"/>
      <c r="BP485" s="31"/>
      <c r="BQ485" s="31"/>
      <c r="BR485" s="31"/>
      <c r="BS485" s="31"/>
      <c r="BT485" s="31"/>
      <c r="BU485" s="31"/>
      <c r="BV485" s="31"/>
      <c r="BW485" s="31"/>
      <c r="BX485" s="31"/>
      <c r="BY485" s="31"/>
      <c r="BZ485" s="31"/>
      <c r="CA485" s="31"/>
      <c r="CB485" s="31"/>
      <c r="CC485" s="31"/>
      <c r="CD485" s="31"/>
      <c r="CE485" s="31"/>
      <c r="CF485" s="31"/>
      <c r="CG485" s="31"/>
      <c r="CH485" s="31"/>
      <c r="CI485" s="31"/>
      <c r="CJ485" s="31"/>
      <c r="CK485" s="31"/>
      <c r="CL485" s="31"/>
      <c r="CM485" s="31"/>
      <c r="CN485" s="31"/>
    </row>
    <row r="486" spans="1:92" s="30" customFormat="1" ht="63.75">
      <c r="A486" s="8">
        <v>3</v>
      </c>
      <c r="B486" s="29" t="s">
        <v>413</v>
      </c>
      <c r="C486" s="9" t="s">
        <v>414</v>
      </c>
      <c r="D486" s="10" t="s">
        <v>415</v>
      </c>
      <c r="E486" s="9" t="s">
        <v>412</v>
      </c>
      <c r="F486" s="11">
        <v>1</v>
      </c>
      <c r="G486" s="12"/>
      <c r="H486" s="12"/>
      <c r="I486" s="13"/>
      <c r="J486" s="12"/>
      <c r="K486" s="14"/>
      <c r="L486" s="14"/>
      <c r="AG486" s="31"/>
      <c r="AH486" s="31"/>
      <c r="AI486" s="31"/>
      <c r="AJ486" s="31"/>
      <c r="AK486" s="31"/>
      <c r="AL486" s="31"/>
      <c r="AM486" s="31"/>
      <c r="AN486" s="31"/>
      <c r="AO486" s="31"/>
      <c r="AP486" s="31"/>
      <c r="AQ486" s="31"/>
      <c r="AR486" s="31"/>
      <c r="AS486" s="31"/>
      <c r="AT486" s="31"/>
      <c r="AU486" s="31"/>
      <c r="AV486" s="31"/>
      <c r="AW486" s="31"/>
      <c r="AX486" s="31"/>
      <c r="AY486" s="31"/>
      <c r="AZ486" s="31"/>
      <c r="BA486" s="31"/>
      <c r="BB486" s="31"/>
      <c r="BC486" s="31"/>
      <c r="BD486" s="31"/>
      <c r="BE486" s="31"/>
      <c r="BF486" s="31"/>
      <c r="BG486" s="31"/>
      <c r="BH486" s="31"/>
      <c r="BI486" s="31"/>
      <c r="BJ486" s="31"/>
      <c r="BK486" s="31"/>
      <c r="BL486" s="31"/>
      <c r="BM486" s="31"/>
      <c r="BN486" s="31"/>
      <c r="BO486" s="31"/>
      <c r="BP486" s="31"/>
      <c r="BQ486" s="31"/>
      <c r="BR486" s="31"/>
      <c r="BS486" s="31"/>
      <c r="BT486" s="31"/>
      <c r="BU486" s="31"/>
      <c r="BV486" s="31"/>
      <c r="BW486" s="31"/>
      <c r="BX486" s="31"/>
      <c r="BY486" s="31"/>
      <c r="BZ486" s="31"/>
      <c r="CA486" s="31"/>
      <c r="CB486" s="31"/>
      <c r="CC486" s="31"/>
      <c r="CD486" s="31"/>
      <c r="CE486" s="31"/>
      <c r="CF486" s="31"/>
      <c r="CG486" s="31"/>
      <c r="CH486" s="31"/>
      <c r="CI486" s="31"/>
      <c r="CJ486" s="31"/>
      <c r="CK486" s="31"/>
      <c r="CL486" s="31"/>
      <c r="CM486" s="31"/>
      <c r="CN486" s="31"/>
    </row>
    <row r="487" spans="1:92" s="30" customFormat="1" ht="63.75">
      <c r="A487" s="8">
        <v>4</v>
      </c>
      <c r="B487" s="29" t="s">
        <v>418</v>
      </c>
      <c r="C487" s="9" t="s">
        <v>414</v>
      </c>
      <c r="D487" s="10" t="s">
        <v>419</v>
      </c>
      <c r="E487" s="9" t="s">
        <v>412</v>
      </c>
      <c r="F487" s="11">
        <v>1</v>
      </c>
      <c r="G487" s="12"/>
      <c r="H487" s="12"/>
      <c r="I487" s="13"/>
      <c r="J487" s="12"/>
      <c r="K487" s="14"/>
      <c r="L487" s="14"/>
      <c r="AG487" s="31"/>
      <c r="AH487" s="31"/>
      <c r="AI487" s="31"/>
      <c r="AJ487" s="31"/>
      <c r="AK487" s="31"/>
      <c r="AL487" s="31"/>
      <c r="AM487" s="31"/>
      <c r="AN487" s="31"/>
      <c r="AO487" s="31"/>
      <c r="AP487" s="31"/>
      <c r="AQ487" s="31"/>
      <c r="AR487" s="31"/>
      <c r="AS487" s="31"/>
      <c r="AT487" s="31"/>
      <c r="AU487" s="31"/>
      <c r="AV487" s="31"/>
      <c r="AW487" s="31"/>
      <c r="AX487" s="31"/>
      <c r="AY487" s="31"/>
      <c r="AZ487" s="31"/>
      <c r="BA487" s="31"/>
      <c r="BB487" s="31"/>
      <c r="BC487" s="31"/>
      <c r="BD487" s="31"/>
      <c r="BE487" s="31"/>
      <c r="BF487" s="31"/>
      <c r="BG487" s="31"/>
      <c r="BH487" s="31"/>
      <c r="BI487" s="31"/>
      <c r="BJ487" s="31"/>
      <c r="BK487" s="31"/>
      <c r="BL487" s="31"/>
      <c r="BM487" s="31"/>
      <c r="BN487" s="31"/>
      <c r="BO487" s="31"/>
      <c r="BP487" s="31"/>
      <c r="BQ487" s="31"/>
      <c r="BR487" s="31"/>
      <c r="BS487" s="31"/>
      <c r="BT487" s="31"/>
      <c r="BU487" s="31"/>
      <c r="BV487" s="31"/>
      <c r="BW487" s="31"/>
      <c r="BX487" s="31"/>
      <c r="BY487" s="31"/>
      <c r="BZ487" s="31"/>
      <c r="CA487" s="31"/>
      <c r="CB487" s="31"/>
      <c r="CC487" s="31"/>
      <c r="CD487" s="31"/>
      <c r="CE487" s="31"/>
      <c r="CF487" s="31"/>
      <c r="CG487" s="31"/>
      <c r="CH487" s="31"/>
      <c r="CI487" s="31"/>
      <c r="CJ487" s="31"/>
      <c r="CK487" s="31"/>
      <c r="CL487" s="31"/>
      <c r="CM487" s="31"/>
      <c r="CN487" s="31"/>
    </row>
    <row r="488" spans="1:92">
      <c r="A488" s="15"/>
      <c r="B488" s="16"/>
      <c r="C488" s="16"/>
      <c r="D488" s="17"/>
      <c r="E488" s="16"/>
      <c r="F488" s="28" t="s">
        <v>11</v>
      </c>
      <c r="G488" s="25" t="s">
        <v>12</v>
      </c>
      <c r="H488" s="26"/>
      <c r="I488" s="27" t="s">
        <v>13</v>
      </c>
      <c r="J488" s="26"/>
      <c r="K488" s="6"/>
      <c r="L488" s="6"/>
    </row>
    <row r="489" spans="1:92">
      <c r="A489" s="2"/>
      <c r="B489" s="7"/>
      <c r="C489" s="2"/>
      <c r="D489" s="36"/>
      <c r="E489" s="2"/>
      <c r="F489" s="2"/>
      <c r="G489" s="2"/>
      <c r="H489" s="3"/>
      <c r="I489" s="4"/>
      <c r="J489" s="4"/>
      <c r="K489" s="5"/>
      <c r="L489" s="5"/>
    </row>
    <row r="490" spans="1:92" s="30" customFormat="1">
      <c r="A490" s="2"/>
      <c r="B490" s="7"/>
      <c r="C490" s="2"/>
      <c r="D490" s="36"/>
      <c r="E490" s="2"/>
      <c r="F490" s="2"/>
      <c r="G490" s="2"/>
      <c r="H490" s="3"/>
      <c r="I490" s="4"/>
      <c r="J490" s="4"/>
      <c r="K490" s="5"/>
      <c r="L490" s="5"/>
      <c r="AG490" s="31"/>
      <c r="AH490" s="31"/>
      <c r="AI490" s="31"/>
      <c r="AJ490" s="31"/>
      <c r="AK490" s="31"/>
      <c r="AL490" s="31"/>
      <c r="AM490" s="31"/>
      <c r="AN490" s="31"/>
      <c r="AO490" s="31"/>
      <c r="AP490" s="31"/>
      <c r="AQ490" s="31"/>
      <c r="AR490" s="31"/>
      <c r="AS490" s="31"/>
      <c r="AT490" s="31"/>
      <c r="AU490" s="31"/>
      <c r="AV490" s="31"/>
      <c r="AW490" s="31"/>
      <c r="AX490" s="31"/>
      <c r="AY490" s="31"/>
      <c r="AZ490" s="31"/>
      <c r="BA490" s="31"/>
      <c r="BB490" s="31"/>
      <c r="BC490" s="31"/>
      <c r="BD490" s="31"/>
      <c r="BE490" s="31"/>
      <c r="BF490" s="31"/>
      <c r="BG490" s="31"/>
      <c r="BH490" s="31"/>
      <c r="BI490" s="31"/>
      <c r="BJ490" s="31"/>
      <c r="BK490" s="31"/>
      <c r="BL490" s="31"/>
      <c r="BM490" s="31"/>
      <c r="BN490" s="31"/>
      <c r="BO490" s="31"/>
      <c r="BP490" s="31"/>
      <c r="BQ490" s="31"/>
      <c r="BR490" s="31"/>
      <c r="BS490" s="31"/>
      <c r="BT490" s="31"/>
      <c r="BU490" s="31"/>
      <c r="BV490" s="31"/>
      <c r="BW490" s="31"/>
      <c r="BX490" s="31"/>
      <c r="BY490" s="31"/>
      <c r="BZ490" s="31"/>
      <c r="CA490" s="31"/>
      <c r="CB490" s="31"/>
      <c r="CC490" s="31"/>
      <c r="CD490" s="31"/>
      <c r="CE490" s="31"/>
      <c r="CF490" s="31"/>
      <c r="CG490" s="31"/>
      <c r="CH490" s="31"/>
      <c r="CI490" s="31"/>
      <c r="CJ490" s="31"/>
      <c r="CK490" s="31"/>
      <c r="CL490" s="31"/>
      <c r="CM490" s="31"/>
      <c r="CN490" s="31"/>
    </row>
    <row r="491" spans="1:92" s="30" customFormat="1">
      <c r="A491" s="18" t="str">
        <f>CONCATENATE("Moduł ", SUM(COUNTIF(A$1:A490,"Lp."),1), " nie gorszy niż w katalogu ", "GUM")</f>
        <v>Moduł 30 nie gorszy niż w katalogu GUM</v>
      </c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50"/>
      <c r="AG491" s="31"/>
      <c r="AH491" s="31"/>
      <c r="AI491" s="31"/>
      <c r="AJ491" s="31"/>
      <c r="AK491" s="31"/>
      <c r="AL491" s="31"/>
      <c r="AM491" s="31"/>
      <c r="AN491" s="31"/>
      <c r="AO491" s="31"/>
      <c r="AP491" s="31"/>
      <c r="AQ491" s="31"/>
      <c r="AR491" s="31"/>
      <c r="AS491" s="31"/>
      <c r="AT491" s="31"/>
      <c r="AU491" s="31"/>
      <c r="AV491" s="31"/>
      <c r="AW491" s="31"/>
      <c r="AX491" s="31"/>
      <c r="AY491" s="31"/>
      <c r="AZ491" s="31"/>
      <c r="BA491" s="31"/>
      <c r="BB491" s="31"/>
      <c r="BC491" s="31"/>
      <c r="BD491" s="31"/>
      <c r="BE491" s="31"/>
      <c r="BF491" s="31"/>
      <c r="BG491" s="31"/>
      <c r="BH491" s="31"/>
      <c r="BI491" s="31"/>
      <c r="BJ491" s="31"/>
      <c r="BK491" s="31"/>
      <c r="BL491" s="31"/>
      <c r="BM491" s="31"/>
      <c r="BN491" s="31"/>
      <c r="BO491" s="31"/>
      <c r="BP491" s="31"/>
      <c r="BQ491" s="31"/>
      <c r="BR491" s="31"/>
      <c r="BS491" s="31"/>
      <c r="BT491" s="31"/>
      <c r="BU491" s="31"/>
      <c r="BV491" s="31"/>
      <c r="BW491" s="31"/>
      <c r="BX491" s="31"/>
      <c r="BY491" s="31"/>
      <c r="BZ491" s="31"/>
      <c r="CA491" s="31"/>
      <c r="CB491" s="31"/>
      <c r="CC491" s="31"/>
      <c r="CD491" s="31"/>
      <c r="CE491" s="31"/>
      <c r="CF491" s="31"/>
      <c r="CG491" s="31"/>
      <c r="CH491" s="31"/>
      <c r="CI491" s="31"/>
      <c r="CJ491" s="31"/>
      <c r="CK491" s="31"/>
      <c r="CL491" s="31"/>
      <c r="CM491" s="31"/>
      <c r="CN491" s="31"/>
    </row>
    <row r="492" spans="1:92" s="30" customFormat="1" ht="51" customHeight="1">
      <c r="A492" s="20" t="s">
        <v>0</v>
      </c>
      <c r="B492" s="21" t="s">
        <v>1</v>
      </c>
      <c r="C492" s="22" t="s">
        <v>2</v>
      </c>
      <c r="D492" s="22" t="s">
        <v>3</v>
      </c>
      <c r="E492" s="20" t="s">
        <v>4</v>
      </c>
      <c r="F492" s="22" t="s">
        <v>5</v>
      </c>
      <c r="G492" s="22" t="s">
        <v>6</v>
      </c>
      <c r="H492" s="22" t="s">
        <v>7</v>
      </c>
      <c r="I492" s="22" t="s">
        <v>8</v>
      </c>
      <c r="J492" s="22" t="s">
        <v>9</v>
      </c>
      <c r="K492" s="23" t="s">
        <v>10</v>
      </c>
      <c r="L492" s="23" t="s">
        <v>16</v>
      </c>
      <c r="AG492" s="31"/>
      <c r="AH492" s="31"/>
      <c r="AI492" s="31"/>
      <c r="AJ492" s="31"/>
      <c r="AK492" s="31"/>
      <c r="AL492" s="31"/>
      <c r="AM492" s="31"/>
      <c r="AN492" s="31"/>
      <c r="AO492" s="31"/>
      <c r="AP492" s="31"/>
      <c r="AQ492" s="31"/>
      <c r="AR492" s="31"/>
      <c r="AS492" s="31"/>
      <c r="AT492" s="31"/>
      <c r="AU492" s="31"/>
      <c r="AV492" s="31"/>
      <c r="AW492" s="31"/>
      <c r="AX492" s="31"/>
      <c r="AY492" s="31"/>
      <c r="AZ492" s="31"/>
      <c r="BA492" s="31"/>
      <c r="BB492" s="31"/>
      <c r="BC492" s="31"/>
      <c r="BD492" s="31"/>
      <c r="BE492" s="31"/>
      <c r="BF492" s="31"/>
      <c r="BG492" s="31"/>
      <c r="BH492" s="31"/>
      <c r="BI492" s="31"/>
      <c r="BJ492" s="31"/>
      <c r="BK492" s="31"/>
      <c r="BL492" s="31"/>
      <c r="BM492" s="31"/>
      <c r="BN492" s="31"/>
      <c r="BO492" s="31"/>
      <c r="BP492" s="31"/>
      <c r="BQ492" s="31"/>
      <c r="BR492" s="31"/>
      <c r="BS492" s="31"/>
      <c r="BT492" s="31"/>
      <c r="BU492" s="31"/>
      <c r="BV492" s="31"/>
      <c r="BW492" s="31"/>
      <c r="BX492" s="31"/>
      <c r="BY492" s="31"/>
      <c r="BZ492" s="31"/>
      <c r="CA492" s="31"/>
      <c r="CB492" s="31"/>
      <c r="CC492" s="31"/>
      <c r="CD492" s="31"/>
      <c r="CE492" s="31"/>
      <c r="CF492" s="31"/>
      <c r="CG492" s="31"/>
      <c r="CH492" s="31"/>
      <c r="CI492" s="31"/>
      <c r="CJ492" s="31"/>
      <c r="CK492" s="31"/>
      <c r="CL492" s="31"/>
      <c r="CM492" s="31"/>
      <c r="CN492" s="31"/>
    </row>
    <row r="493" spans="1:92" s="30" customFormat="1">
      <c r="A493" s="23">
        <v>1</v>
      </c>
      <c r="B493" s="23">
        <v>2</v>
      </c>
      <c r="C493" s="24">
        <v>3</v>
      </c>
      <c r="D493" s="23">
        <v>4</v>
      </c>
      <c r="E493" s="23">
        <v>5</v>
      </c>
      <c r="F493" s="23">
        <v>6</v>
      </c>
      <c r="G493" s="23">
        <v>7</v>
      </c>
      <c r="H493" s="23">
        <v>8</v>
      </c>
      <c r="I493" s="23">
        <v>9</v>
      </c>
      <c r="J493" s="24">
        <v>10</v>
      </c>
      <c r="K493" s="24">
        <v>11</v>
      </c>
      <c r="L493" s="24">
        <v>12</v>
      </c>
      <c r="AG493" s="31"/>
      <c r="AH493" s="31"/>
      <c r="AI493" s="31"/>
      <c r="AJ493" s="31"/>
      <c r="AK493" s="31"/>
      <c r="AL493" s="31"/>
      <c r="AM493" s="31"/>
      <c r="AN493" s="31"/>
      <c r="AO493" s="31"/>
      <c r="AP493" s="31"/>
      <c r="AQ493" s="31"/>
      <c r="AR493" s="31"/>
      <c r="AS493" s="31"/>
      <c r="AT493" s="31"/>
      <c r="AU493" s="31"/>
      <c r="AV493" s="31"/>
      <c r="AW493" s="31"/>
      <c r="AX493" s="31"/>
      <c r="AY493" s="31"/>
      <c r="AZ493" s="31"/>
      <c r="BA493" s="31"/>
      <c r="BB493" s="31"/>
      <c r="BC493" s="31"/>
      <c r="BD493" s="31"/>
      <c r="BE493" s="31"/>
      <c r="BF493" s="31"/>
      <c r="BG493" s="31"/>
      <c r="BH493" s="31"/>
      <c r="BI493" s="31"/>
      <c r="BJ493" s="31"/>
      <c r="BK493" s="31"/>
      <c r="BL493" s="31"/>
      <c r="BM493" s="31"/>
      <c r="BN493" s="31"/>
      <c r="BO493" s="31"/>
      <c r="BP493" s="31"/>
      <c r="BQ493" s="31"/>
      <c r="BR493" s="31"/>
      <c r="BS493" s="31"/>
      <c r="BT493" s="31"/>
      <c r="BU493" s="31"/>
      <c r="BV493" s="31"/>
      <c r="BW493" s="31"/>
      <c r="BX493" s="31"/>
      <c r="BY493" s="31"/>
      <c r="BZ493" s="31"/>
      <c r="CA493" s="31"/>
      <c r="CB493" s="31"/>
      <c r="CC493" s="31"/>
      <c r="CD493" s="31"/>
      <c r="CE493" s="31"/>
      <c r="CF493" s="31"/>
      <c r="CG493" s="31"/>
      <c r="CH493" s="31"/>
      <c r="CI493" s="31"/>
      <c r="CJ493" s="31"/>
      <c r="CK493" s="31"/>
      <c r="CL493" s="31"/>
      <c r="CM493" s="31"/>
      <c r="CN493" s="31"/>
    </row>
    <row r="494" spans="1:92" s="30" customFormat="1" ht="25.5">
      <c r="A494" s="8">
        <v>1</v>
      </c>
      <c r="B494" s="29" t="s">
        <v>421</v>
      </c>
      <c r="C494" s="9" t="s">
        <v>19</v>
      </c>
      <c r="D494" s="10" t="s">
        <v>424</v>
      </c>
      <c r="E494" s="9" t="s">
        <v>162</v>
      </c>
      <c r="F494" s="11">
        <v>2</v>
      </c>
      <c r="G494" s="12"/>
      <c r="H494" s="12"/>
      <c r="I494" s="13"/>
      <c r="J494" s="12"/>
      <c r="K494" s="14"/>
      <c r="L494" s="14"/>
      <c r="AG494" s="31"/>
      <c r="AH494" s="31"/>
      <c r="AI494" s="31"/>
      <c r="AJ494" s="31"/>
      <c r="AK494" s="31"/>
      <c r="AL494" s="31"/>
      <c r="AM494" s="31"/>
      <c r="AN494" s="31"/>
      <c r="AO494" s="31"/>
      <c r="AP494" s="31"/>
      <c r="AQ494" s="31"/>
      <c r="AR494" s="31"/>
      <c r="AS494" s="31"/>
      <c r="AT494" s="31"/>
      <c r="AU494" s="31"/>
      <c r="AV494" s="31"/>
      <c r="AW494" s="31"/>
      <c r="AX494" s="31"/>
      <c r="AY494" s="31"/>
      <c r="AZ494" s="31"/>
      <c r="BA494" s="31"/>
      <c r="BB494" s="31"/>
      <c r="BC494" s="31"/>
      <c r="BD494" s="31"/>
      <c r="BE494" s="31"/>
      <c r="BF494" s="31"/>
      <c r="BG494" s="31"/>
      <c r="BH494" s="31"/>
      <c r="BI494" s="31"/>
      <c r="BJ494" s="31"/>
      <c r="BK494" s="31"/>
      <c r="BL494" s="31"/>
      <c r="BM494" s="31"/>
      <c r="BN494" s="31"/>
      <c r="BO494" s="31"/>
      <c r="BP494" s="31"/>
      <c r="BQ494" s="31"/>
      <c r="BR494" s="31"/>
      <c r="BS494" s="31"/>
      <c r="BT494" s="31"/>
      <c r="BU494" s="31"/>
      <c r="BV494" s="31"/>
      <c r="BW494" s="31"/>
      <c r="BX494" s="31"/>
      <c r="BY494" s="31"/>
      <c r="BZ494" s="31"/>
      <c r="CA494" s="31"/>
      <c r="CB494" s="31"/>
      <c r="CC494" s="31"/>
      <c r="CD494" s="31"/>
      <c r="CE494" s="31"/>
      <c r="CF494" s="31"/>
      <c r="CG494" s="31"/>
      <c r="CH494" s="31"/>
      <c r="CI494" s="31"/>
      <c r="CJ494" s="31"/>
      <c r="CK494" s="31"/>
      <c r="CL494" s="31"/>
      <c r="CM494" s="31"/>
      <c r="CN494" s="31"/>
    </row>
    <row r="495" spans="1:92">
      <c r="A495" s="15"/>
      <c r="B495" s="16"/>
      <c r="C495" s="16"/>
      <c r="D495" s="17"/>
      <c r="E495" s="16"/>
      <c r="F495" s="28" t="s">
        <v>11</v>
      </c>
      <c r="G495" s="25" t="s">
        <v>12</v>
      </c>
      <c r="H495" s="26"/>
      <c r="I495" s="27" t="s">
        <v>13</v>
      </c>
      <c r="J495" s="26"/>
      <c r="K495" s="6"/>
      <c r="L495" s="6"/>
    </row>
    <row r="496" spans="1:92">
      <c r="A496" s="2"/>
      <c r="B496" s="7"/>
      <c r="C496" s="2"/>
      <c r="D496" s="36"/>
      <c r="E496" s="2"/>
      <c r="F496" s="2"/>
      <c r="G496" s="2"/>
      <c r="H496" s="3"/>
      <c r="I496" s="4"/>
      <c r="J496" s="4"/>
      <c r="K496" s="5"/>
      <c r="L496" s="5"/>
    </row>
    <row r="497" spans="1:92" s="30" customFormat="1">
      <c r="A497" s="2"/>
      <c r="B497" s="7"/>
      <c r="C497" s="2"/>
      <c r="D497" s="36"/>
      <c r="E497" s="2"/>
      <c r="F497" s="2"/>
      <c r="G497" s="2"/>
      <c r="H497" s="3"/>
      <c r="I497" s="4"/>
      <c r="J497" s="4"/>
      <c r="K497" s="5"/>
      <c r="L497" s="5"/>
      <c r="AG497" s="31"/>
      <c r="AH497" s="31"/>
      <c r="AI497" s="31"/>
      <c r="AJ497" s="31"/>
      <c r="AK497" s="31"/>
      <c r="AL497" s="31"/>
      <c r="AM497" s="31"/>
      <c r="AN497" s="31"/>
      <c r="AO497" s="31"/>
      <c r="AP497" s="31"/>
      <c r="AQ497" s="31"/>
      <c r="AR497" s="31"/>
      <c r="AS497" s="31"/>
      <c r="AT497" s="31"/>
      <c r="AU497" s="31"/>
      <c r="AV497" s="31"/>
      <c r="AW497" s="31"/>
      <c r="AX497" s="31"/>
      <c r="AY497" s="31"/>
      <c r="AZ497" s="31"/>
      <c r="BA497" s="31"/>
      <c r="BB497" s="31"/>
      <c r="BC497" s="31"/>
      <c r="BD497" s="31"/>
      <c r="BE497" s="31"/>
      <c r="BF497" s="31"/>
      <c r="BG497" s="31"/>
      <c r="BH497" s="31"/>
      <c r="BI497" s="31"/>
      <c r="BJ497" s="31"/>
      <c r="BK497" s="31"/>
      <c r="BL497" s="31"/>
      <c r="BM497" s="31"/>
      <c r="BN497" s="31"/>
      <c r="BO497" s="31"/>
      <c r="BP497" s="31"/>
      <c r="BQ497" s="31"/>
      <c r="BR497" s="31"/>
      <c r="BS497" s="31"/>
      <c r="BT497" s="31"/>
      <c r="BU497" s="31"/>
      <c r="BV497" s="31"/>
      <c r="BW497" s="31"/>
      <c r="BX497" s="31"/>
      <c r="BY497" s="31"/>
      <c r="BZ497" s="31"/>
      <c r="CA497" s="31"/>
      <c r="CB497" s="31"/>
      <c r="CC497" s="31"/>
      <c r="CD497" s="31"/>
      <c r="CE497" s="31"/>
      <c r="CF497" s="31"/>
      <c r="CG497" s="31"/>
      <c r="CH497" s="31"/>
      <c r="CI497" s="31"/>
      <c r="CJ497" s="31"/>
      <c r="CK497" s="31"/>
      <c r="CL497" s="31"/>
      <c r="CM497" s="31"/>
      <c r="CN497" s="31"/>
    </row>
    <row r="498" spans="1:92" s="30" customFormat="1">
      <c r="A498" s="18" t="str">
        <f>CONCATENATE("Moduł ", SUM(COUNTIF(A$1:A497,"Lp."),1), " nie gorszy niż w katalogu ", "Sterbios Sp. z o. o.")</f>
        <v>Moduł 31 nie gorszy niż w katalogu Sterbios Sp. z o. o.</v>
      </c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50"/>
      <c r="AG498" s="31"/>
      <c r="AH498" s="31"/>
      <c r="AI498" s="31"/>
      <c r="AJ498" s="31"/>
      <c r="AK498" s="31"/>
      <c r="AL498" s="31"/>
      <c r="AM498" s="31"/>
      <c r="AN498" s="31"/>
      <c r="AO498" s="31"/>
      <c r="AP498" s="31"/>
      <c r="AQ498" s="31"/>
      <c r="AR498" s="31"/>
      <c r="AS498" s="31"/>
      <c r="AT498" s="31"/>
      <c r="AU498" s="31"/>
      <c r="AV498" s="31"/>
      <c r="AW498" s="31"/>
      <c r="AX498" s="31"/>
      <c r="AY498" s="31"/>
      <c r="AZ498" s="31"/>
      <c r="BA498" s="31"/>
      <c r="BB498" s="31"/>
      <c r="BC498" s="31"/>
      <c r="BD498" s="31"/>
      <c r="BE498" s="31"/>
      <c r="BF498" s="31"/>
      <c r="BG498" s="31"/>
      <c r="BH498" s="31"/>
      <c r="BI498" s="31"/>
      <c r="BJ498" s="31"/>
      <c r="BK498" s="31"/>
      <c r="BL498" s="31"/>
      <c r="BM498" s="31"/>
      <c r="BN498" s="31"/>
      <c r="BO498" s="31"/>
      <c r="BP498" s="31"/>
      <c r="BQ498" s="31"/>
      <c r="BR498" s="31"/>
      <c r="BS498" s="31"/>
      <c r="BT498" s="31"/>
      <c r="BU498" s="31"/>
      <c r="BV498" s="31"/>
      <c r="BW498" s="31"/>
      <c r="BX498" s="31"/>
      <c r="BY498" s="31"/>
      <c r="BZ498" s="31"/>
      <c r="CA498" s="31"/>
      <c r="CB498" s="31"/>
      <c r="CC498" s="31"/>
      <c r="CD498" s="31"/>
      <c r="CE498" s="31"/>
      <c r="CF498" s="31"/>
      <c r="CG498" s="31"/>
      <c r="CH498" s="31"/>
      <c r="CI498" s="31"/>
      <c r="CJ498" s="31"/>
      <c r="CK498" s="31"/>
      <c r="CL498" s="31"/>
      <c r="CM498" s="31"/>
      <c r="CN498" s="31"/>
    </row>
    <row r="499" spans="1:92" s="30" customFormat="1" ht="51" customHeight="1">
      <c r="A499" s="20" t="s">
        <v>0</v>
      </c>
      <c r="B499" s="21" t="s">
        <v>1</v>
      </c>
      <c r="C499" s="22" t="s">
        <v>2</v>
      </c>
      <c r="D499" s="22" t="s">
        <v>3</v>
      </c>
      <c r="E499" s="20" t="s">
        <v>4</v>
      </c>
      <c r="F499" s="22" t="s">
        <v>5</v>
      </c>
      <c r="G499" s="22" t="s">
        <v>6</v>
      </c>
      <c r="H499" s="22" t="s">
        <v>7</v>
      </c>
      <c r="I499" s="22" t="s">
        <v>8</v>
      </c>
      <c r="J499" s="22" t="s">
        <v>9</v>
      </c>
      <c r="K499" s="23" t="s">
        <v>10</v>
      </c>
      <c r="L499" s="23" t="s">
        <v>16</v>
      </c>
      <c r="AG499" s="31"/>
      <c r="AH499" s="31"/>
      <c r="AI499" s="31"/>
      <c r="AJ499" s="31"/>
      <c r="AK499" s="31"/>
      <c r="AL499" s="31"/>
      <c r="AM499" s="31"/>
      <c r="AN499" s="31"/>
      <c r="AO499" s="31"/>
      <c r="AP499" s="31"/>
      <c r="AQ499" s="31"/>
      <c r="AR499" s="31"/>
      <c r="AS499" s="31"/>
      <c r="AT499" s="31"/>
      <c r="AU499" s="31"/>
      <c r="AV499" s="31"/>
      <c r="AW499" s="31"/>
      <c r="AX499" s="31"/>
      <c r="AY499" s="31"/>
      <c r="AZ499" s="31"/>
      <c r="BA499" s="31"/>
      <c r="BB499" s="31"/>
      <c r="BC499" s="31"/>
      <c r="BD499" s="31"/>
      <c r="BE499" s="31"/>
      <c r="BF499" s="31"/>
      <c r="BG499" s="31"/>
      <c r="BH499" s="31"/>
      <c r="BI499" s="31"/>
      <c r="BJ499" s="31"/>
      <c r="BK499" s="31"/>
      <c r="BL499" s="31"/>
      <c r="BM499" s="31"/>
      <c r="BN499" s="31"/>
      <c r="BO499" s="31"/>
      <c r="BP499" s="31"/>
      <c r="BQ499" s="31"/>
      <c r="BR499" s="31"/>
      <c r="BS499" s="31"/>
      <c r="BT499" s="31"/>
      <c r="BU499" s="31"/>
      <c r="BV499" s="31"/>
      <c r="BW499" s="31"/>
      <c r="BX499" s="31"/>
      <c r="BY499" s="31"/>
      <c r="BZ499" s="31"/>
      <c r="CA499" s="31"/>
      <c r="CB499" s="31"/>
      <c r="CC499" s="31"/>
      <c r="CD499" s="31"/>
      <c r="CE499" s="31"/>
      <c r="CF499" s="31"/>
      <c r="CG499" s="31"/>
      <c r="CH499" s="31"/>
      <c r="CI499" s="31"/>
      <c r="CJ499" s="31"/>
      <c r="CK499" s="31"/>
      <c r="CL499" s="31"/>
      <c r="CM499" s="31"/>
      <c r="CN499" s="31"/>
    </row>
    <row r="500" spans="1:92" s="30" customFormat="1">
      <c r="A500" s="23">
        <v>1</v>
      </c>
      <c r="B500" s="23">
        <v>2</v>
      </c>
      <c r="C500" s="24">
        <v>3</v>
      </c>
      <c r="D500" s="23">
        <v>4</v>
      </c>
      <c r="E500" s="23">
        <v>5</v>
      </c>
      <c r="F500" s="23">
        <v>6</v>
      </c>
      <c r="G500" s="23">
        <v>7</v>
      </c>
      <c r="H500" s="23">
        <v>8</v>
      </c>
      <c r="I500" s="23">
        <v>9</v>
      </c>
      <c r="J500" s="24">
        <v>10</v>
      </c>
      <c r="K500" s="24">
        <v>11</v>
      </c>
      <c r="L500" s="24">
        <v>12</v>
      </c>
      <c r="AG500" s="31"/>
      <c r="AH500" s="31"/>
      <c r="AI500" s="31"/>
      <c r="AJ500" s="31"/>
      <c r="AK500" s="31"/>
      <c r="AL500" s="31"/>
      <c r="AM500" s="31"/>
      <c r="AN500" s="31"/>
      <c r="AO500" s="31"/>
      <c r="AP500" s="31"/>
      <c r="AQ500" s="31"/>
      <c r="AR500" s="31"/>
      <c r="AS500" s="31"/>
      <c r="AT500" s="31"/>
      <c r="AU500" s="31"/>
      <c r="AV500" s="31"/>
      <c r="AW500" s="31"/>
      <c r="AX500" s="31"/>
      <c r="AY500" s="31"/>
      <c r="AZ500" s="31"/>
      <c r="BA500" s="31"/>
      <c r="BB500" s="31"/>
      <c r="BC500" s="31"/>
      <c r="BD500" s="31"/>
      <c r="BE500" s="31"/>
      <c r="BF500" s="31"/>
      <c r="BG500" s="31"/>
      <c r="BH500" s="31"/>
      <c r="BI500" s="31"/>
      <c r="BJ500" s="31"/>
      <c r="BK500" s="31"/>
      <c r="BL500" s="31"/>
      <c r="BM500" s="31"/>
      <c r="BN500" s="31"/>
      <c r="BO500" s="31"/>
      <c r="BP500" s="31"/>
      <c r="BQ500" s="31"/>
      <c r="BR500" s="31"/>
      <c r="BS500" s="31"/>
      <c r="BT500" s="31"/>
      <c r="BU500" s="31"/>
      <c r="BV500" s="31"/>
      <c r="BW500" s="31"/>
      <c r="BX500" s="31"/>
      <c r="BY500" s="31"/>
      <c r="BZ500" s="31"/>
      <c r="CA500" s="31"/>
      <c r="CB500" s="31"/>
      <c r="CC500" s="31"/>
      <c r="CD500" s="31"/>
      <c r="CE500" s="31"/>
      <c r="CF500" s="31"/>
      <c r="CG500" s="31"/>
      <c r="CH500" s="31"/>
      <c r="CI500" s="31"/>
      <c r="CJ500" s="31"/>
      <c r="CK500" s="31"/>
      <c r="CL500" s="31"/>
      <c r="CM500" s="31"/>
      <c r="CN500" s="31"/>
    </row>
    <row r="501" spans="1:92" s="30" customFormat="1" ht="127.5">
      <c r="A501" s="8">
        <v>1</v>
      </c>
      <c r="B501" s="29" t="s">
        <v>425</v>
      </c>
      <c r="C501" s="9" t="s">
        <v>19</v>
      </c>
      <c r="D501" s="10" t="s">
        <v>499</v>
      </c>
      <c r="E501" s="9" t="s">
        <v>426</v>
      </c>
      <c r="F501" s="11">
        <v>2</v>
      </c>
      <c r="G501" s="12"/>
      <c r="H501" s="12"/>
      <c r="I501" s="13"/>
      <c r="J501" s="12"/>
      <c r="K501" s="14"/>
      <c r="L501" s="14"/>
      <c r="AG501" s="31"/>
      <c r="AH501" s="31"/>
      <c r="AI501" s="31"/>
      <c r="AJ501" s="31"/>
      <c r="AK501" s="31"/>
      <c r="AL501" s="31"/>
      <c r="AM501" s="31"/>
      <c r="AN501" s="31"/>
      <c r="AO501" s="31"/>
      <c r="AP501" s="31"/>
      <c r="AQ501" s="31"/>
      <c r="AR501" s="31"/>
      <c r="AS501" s="31"/>
      <c r="AT501" s="31"/>
      <c r="AU501" s="31"/>
      <c r="AV501" s="31"/>
      <c r="AW501" s="31"/>
      <c r="AX501" s="31"/>
      <c r="AY501" s="31"/>
      <c r="AZ501" s="31"/>
      <c r="BA501" s="31"/>
      <c r="BB501" s="31"/>
      <c r="BC501" s="31"/>
      <c r="BD501" s="31"/>
      <c r="BE501" s="31"/>
      <c r="BF501" s="31"/>
      <c r="BG501" s="31"/>
      <c r="BH501" s="31"/>
      <c r="BI501" s="31"/>
      <c r="BJ501" s="31"/>
      <c r="BK501" s="31"/>
      <c r="BL501" s="31"/>
      <c r="BM501" s="31"/>
      <c r="BN501" s="31"/>
      <c r="BO501" s="31"/>
      <c r="BP501" s="31"/>
      <c r="BQ501" s="31"/>
      <c r="BR501" s="31"/>
      <c r="BS501" s="31"/>
      <c r="BT501" s="31"/>
      <c r="BU501" s="31"/>
      <c r="BV501" s="31"/>
      <c r="BW501" s="31"/>
      <c r="BX501" s="31"/>
      <c r="BY501" s="31"/>
      <c r="BZ501" s="31"/>
      <c r="CA501" s="31"/>
      <c r="CB501" s="31"/>
      <c r="CC501" s="31"/>
      <c r="CD501" s="31"/>
      <c r="CE501" s="31"/>
      <c r="CF501" s="31"/>
      <c r="CG501" s="31"/>
      <c r="CH501" s="31"/>
      <c r="CI501" s="31"/>
      <c r="CJ501" s="31"/>
      <c r="CK501" s="31"/>
      <c r="CL501" s="31"/>
      <c r="CM501" s="31"/>
      <c r="CN501" s="31"/>
    </row>
    <row r="502" spans="1:92" s="30" customFormat="1">
      <c r="A502" s="15"/>
      <c r="B502" s="16"/>
      <c r="C502" s="16"/>
      <c r="D502" s="17"/>
      <c r="E502" s="16"/>
      <c r="F502" s="28" t="s">
        <v>11</v>
      </c>
      <c r="G502" s="25" t="s">
        <v>12</v>
      </c>
      <c r="H502" s="26"/>
      <c r="I502" s="27" t="s">
        <v>13</v>
      </c>
      <c r="J502" s="26"/>
      <c r="K502" s="6"/>
      <c r="L502" s="6"/>
      <c r="AG502" s="31"/>
      <c r="AH502" s="31"/>
      <c r="AI502" s="31"/>
      <c r="AJ502" s="31"/>
      <c r="AK502" s="31"/>
      <c r="AL502" s="31"/>
      <c r="AM502" s="31"/>
      <c r="AN502" s="31"/>
      <c r="AO502" s="31"/>
      <c r="AP502" s="31"/>
      <c r="AQ502" s="31"/>
      <c r="AR502" s="31"/>
      <c r="AS502" s="31"/>
      <c r="AT502" s="31"/>
      <c r="AU502" s="31"/>
      <c r="AV502" s="31"/>
      <c r="AW502" s="31"/>
      <c r="AX502" s="31"/>
      <c r="AY502" s="31"/>
      <c r="AZ502" s="31"/>
      <c r="BA502" s="31"/>
      <c r="BB502" s="31"/>
      <c r="BC502" s="31"/>
      <c r="BD502" s="31"/>
      <c r="BE502" s="31"/>
      <c r="BF502" s="31"/>
      <c r="BG502" s="31"/>
      <c r="BH502" s="31"/>
      <c r="BI502" s="31"/>
      <c r="BJ502" s="31"/>
      <c r="BK502" s="31"/>
      <c r="BL502" s="31"/>
      <c r="BM502" s="31"/>
      <c r="BN502" s="31"/>
      <c r="BO502" s="31"/>
      <c r="BP502" s="31"/>
      <c r="BQ502" s="31"/>
      <c r="BR502" s="31"/>
      <c r="BS502" s="31"/>
      <c r="BT502" s="31"/>
      <c r="BU502" s="31"/>
      <c r="BV502" s="31"/>
      <c r="BW502" s="31"/>
      <c r="BX502" s="31"/>
      <c r="BY502" s="31"/>
      <c r="BZ502" s="31"/>
      <c r="CA502" s="31"/>
      <c r="CB502" s="31"/>
      <c r="CC502" s="31"/>
      <c r="CD502" s="31"/>
      <c r="CE502" s="31"/>
      <c r="CF502" s="31"/>
      <c r="CG502" s="31"/>
      <c r="CH502" s="31"/>
      <c r="CI502" s="31"/>
      <c r="CJ502" s="31"/>
      <c r="CK502" s="31"/>
      <c r="CL502" s="31"/>
      <c r="CM502" s="31"/>
      <c r="CN502" s="31"/>
    </row>
    <row r="503" spans="1:92" s="30" customFormat="1">
      <c r="A503" s="2"/>
      <c r="B503" s="7"/>
      <c r="C503" s="2"/>
      <c r="D503" s="36"/>
      <c r="E503" s="2"/>
      <c r="F503" s="2"/>
      <c r="G503" s="2"/>
      <c r="H503" s="3"/>
      <c r="I503" s="4"/>
      <c r="J503" s="4"/>
      <c r="K503" s="5"/>
      <c r="L503" s="5"/>
      <c r="AG503" s="31"/>
      <c r="AH503" s="31"/>
      <c r="AI503" s="31"/>
      <c r="AJ503" s="31"/>
      <c r="AK503" s="31"/>
      <c r="AL503" s="31"/>
      <c r="AM503" s="31"/>
      <c r="AN503" s="31"/>
      <c r="AO503" s="31"/>
      <c r="AP503" s="31"/>
      <c r="AQ503" s="31"/>
      <c r="AR503" s="31"/>
      <c r="AS503" s="31"/>
      <c r="AT503" s="31"/>
      <c r="AU503" s="31"/>
      <c r="AV503" s="31"/>
      <c r="AW503" s="31"/>
      <c r="AX503" s="31"/>
      <c r="AY503" s="31"/>
      <c r="AZ503" s="31"/>
      <c r="BA503" s="31"/>
      <c r="BB503" s="31"/>
      <c r="BC503" s="31"/>
      <c r="BD503" s="31"/>
      <c r="BE503" s="31"/>
      <c r="BF503" s="31"/>
      <c r="BG503" s="31"/>
      <c r="BH503" s="31"/>
      <c r="BI503" s="31"/>
      <c r="BJ503" s="31"/>
      <c r="BK503" s="31"/>
      <c r="BL503" s="31"/>
      <c r="BM503" s="31"/>
      <c r="BN503" s="31"/>
      <c r="BO503" s="31"/>
      <c r="BP503" s="31"/>
      <c r="BQ503" s="31"/>
      <c r="BR503" s="31"/>
      <c r="BS503" s="31"/>
      <c r="BT503" s="31"/>
      <c r="BU503" s="31"/>
      <c r="BV503" s="31"/>
      <c r="BW503" s="31"/>
      <c r="BX503" s="31"/>
      <c r="BY503" s="31"/>
      <c r="BZ503" s="31"/>
      <c r="CA503" s="31"/>
      <c r="CB503" s="31"/>
      <c r="CC503" s="31"/>
      <c r="CD503" s="31"/>
      <c r="CE503" s="31"/>
      <c r="CF503" s="31"/>
      <c r="CG503" s="31"/>
      <c r="CH503" s="31"/>
      <c r="CI503" s="31"/>
      <c r="CJ503" s="31"/>
      <c r="CK503" s="31"/>
      <c r="CL503" s="31"/>
      <c r="CM503" s="31"/>
      <c r="CN503" s="31"/>
    </row>
    <row r="505" spans="1:92" s="30" customFormat="1">
      <c r="A505"/>
      <c r="B505"/>
      <c r="C505"/>
      <c r="D505"/>
      <c r="E505" s="78" t="s">
        <v>560</v>
      </c>
      <c r="F505" s="79"/>
      <c r="G505" s="37" t="s">
        <v>12</v>
      </c>
      <c r="H505" s="33"/>
      <c r="I505" s="32" t="s">
        <v>13</v>
      </c>
      <c r="J505" s="33"/>
      <c r="K505"/>
      <c r="L505"/>
      <c r="AG505" s="31"/>
      <c r="AH505" s="31"/>
      <c r="AI505" s="31"/>
      <c r="AJ505" s="31"/>
      <c r="AK505" s="31"/>
      <c r="AL505" s="31"/>
      <c r="AM505" s="31"/>
      <c r="AN505" s="31"/>
      <c r="AO505" s="31"/>
      <c r="AP505" s="31"/>
      <c r="AQ505" s="31"/>
      <c r="AR505" s="31"/>
      <c r="AS505" s="31"/>
      <c r="AT505" s="31"/>
      <c r="AU505" s="31"/>
      <c r="AV505" s="31"/>
      <c r="AW505" s="31"/>
      <c r="AX505" s="31"/>
      <c r="AY505" s="31"/>
      <c r="AZ505" s="31"/>
      <c r="BA505" s="31"/>
      <c r="BB505" s="31"/>
      <c r="BC505" s="31"/>
      <c r="BD505" s="31"/>
      <c r="BE505" s="31"/>
      <c r="BF505" s="31"/>
      <c r="BG505" s="31"/>
      <c r="BH505" s="31"/>
      <c r="BI505" s="31"/>
      <c r="BJ505" s="31"/>
      <c r="BK505" s="31"/>
      <c r="BL505" s="31"/>
      <c r="BM505" s="31"/>
      <c r="BN505" s="31"/>
      <c r="BO505" s="31"/>
      <c r="BP505" s="31"/>
      <c r="BQ505" s="31"/>
      <c r="BR505" s="31"/>
      <c r="BS505" s="31"/>
      <c r="BT505" s="31"/>
      <c r="BU505" s="31"/>
      <c r="BV505" s="31"/>
      <c r="BW505" s="31"/>
      <c r="BX505" s="31"/>
      <c r="BY505" s="31"/>
      <c r="BZ505" s="31"/>
      <c r="CA505" s="31"/>
      <c r="CB505" s="31"/>
      <c r="CC505" s="31"/>
      <c r="CD505" s="31"/>
      <c r="CE505" s="31"/>
      <c r="CF505" s="31"/>
      <c r="CG505" s="31"/>
      <c r="CH505" s="31"/>
      <c r="CI505" s="31"/>
      <c r="CJ505" s="31"/>
      <c r="CK505" s="31"/>
      <c r="CL505" s="31"/>
      <c r="CM505" s="31"/>
      <c r="CN505" s="31"/>
    </row>
    <row r="506" spans="1:92">
      <c r="H506" s="54"/>
      <c r="I506" s="54"/>
      <c r="J506" s="54"/>
    </row>
    <row r="508" spans="1:92" s="30" customFormat="1">
      <c r="A508"/>
      <c r="B508"/>
      <c r="C508"/>
      <c r="D508" s="74" t="s">
        <v>15</v>
      </c>
      <c r="E508" s="74"/>
      <c r="F508" s="74"/>
      <c r="G508" s="74"/>
      <c r="H508" s="74"/>
      <c r="I508" s="74"/>
      <c r="J508" s="74"/>
      <c r="K508" s="74"/>
      <c r="L508" s="74"/>
      <c r="AG508" s="31"/>
      <c r="AH508" s="31"/>
      <c r="AI508" s="31"/>
      <c r="AJ508" s="31"/>
      <c r="AK508" s="31"/>
      <c r="AL508" s="31"/>
      <c r="AM508" s="31"/>
      <c r="AN508" s="31"/>
      <c r="AO508" s="31"/>
      <c r="AP508" s="31"/>
      <c r="AQ508" s="31"/>
      <c r="AR508" s="31"/>
      <c r="AS508" s="31"/>
      <c r="AT508" s="31"/>
      <c r="AU508" s="31"/>
      <c r="AV508" s="31"/>
      <c r="AW508" s="31"/>
      <c r="AX508" s="31"/>
      <c r="AY508" s="31"/>
      <c r="AZ508" s="31"/>
      <c r="BA508" s="31"/>
      <c r="BB508" s="31"/>
      <c r="BC508" s="31"/>
      <c r="BD508" s="31"/>
      <c r="BE508" s="31"/>
      <c r="BF508" s="31"/>
      <c r="BG508" s="31"/>
      <c r="BH508" s="31"/>
      <c r="BI508" s="31"/>
      <c r="BJ508" s="31"/>
      <c r="BK508" s="31"/>
      <c r="BL508" s="31"/>
      <c r="BM508" s="31"/>
      <c r="BN508" s="31"/>
      <c r="BO508" s="31"/>
      <c r="BP508" s="31"/>
      <c r="BQ508" s="31"/>
      <c r="BR508" s="31"/>
      <c r="BS508" s="31"/>
      <c r="BT508" s="31"/>
      <c r="BU508" s="31"/>
      <c r="BV508" s="31"/>
      <c r="BW508" s="31"/>
      <c r="BX508" s="31"/>
      <c r="BY508" s="31"/>
      <c r="BZ508" s="31"/>
      <c r="CA508" s="31"/>
      <c r="CB508" s="31"/>
      <c r="CC508" s="31"/>
      <c r="CD508" s="31"/>
      <c r="CE508" s="31"/>
      <c r="CF508" s="31"/>
      <c r="CG508" s="31"/>
      <c r="CH508" s="31"/>
      <c r="CI508" s="31"/>
      <c r="CJ508" s="31"/>
      <c r="CK508" s="31"/>
      <c r="CL508" s="31"/>
      <c r="CM508" s="31"/>
      <c r="CN508" s="31"/>
    </row>
  </sheetData>
  <sortState ref="B481:O484">
    <sortCondition ref="B481"/>
  </sortState>
  <mergeCells count="7">
    <mergeCell ref="D508:L508"/>
    <mergeCell ref="K1:L1"/>
    <mergeCell ref="A5:B5"/>
    <mergeCell ref="A6:D6"/>
    <mergeCell ref="A7:D7"/>
    <mergeCell ref="A8:G8"/>
    <mergeCell ref="E505:F505"/>
  </mergeCells>
  <hyperlinks>
    <hyperlink ref="D70" r:id="rId1" display="callto:60 (0,063-0,200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71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Lab. Poznań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2020-06-16T10:59:08Z</dcterms:modified>
</cp:coreProperties>
</file>