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epelowski\Desktop\"/>
    </mc:Choice>
  </mc:AlternateContent>
  <xr:revisionPtr revIDLastSave="0" documentId="13_ncr:1_{4F33BA06-6BA9-4584-BCB4-009A2EBCDC1C}" xr6:coauthVersionLast="36" xr6:coauthVersionMax="47" xr10:uidLastSave="{00000000-0000-0000-0000-000000000000}"/>
  <bookViews>
    <workbookView xWindow="-120" yWindow="-120" windowWidth="29040" windowHeight="15840" xr2:uid="{746EC419-CBB8-4F3E-B973-04EB5B44C61B}"/>
  </bookViews>
  <sheets>
    <sheet name="Podział - WSZYSCY" sheetId="1" r:id="rId1"/>
    <sheet name="Podział - GMINY" sheetId="2" r:id="rId2"/>
    <sheet name="Podział - POWIATY" sheetId="3" r:id="rId3"/>
    <sheet name="Podział - m. npr. powiatu" sheetId="4" r:id="rId4"/>
    <sheet name="Podział - m.st. Warszawa" sheetId="5" r:id="rId5"/>
    <sheet name="Podział - Marsz. Woj. Maz." sheetId="6" r:id="rId6"/>
    <sheet name="Podział - MUW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7" l="1"/>
  <c r="R3" i="7"/>
  <c r="Q3" i="7"/>
  <c r="O3" i="7"/>
  <c r="N3" i="7"/>
  <c r="G16" i="3"/>
  <c r="G4" i="3"/>
  <c r="R3" i="6"/>
  <c r="Q3" i="6"/>
  <c r="T3" i="6" s="1"/>
  <c r="O3" i="6"/>
  <c r="N3" i="6"/>
  <c r="R3" i="5"/>
  <c r="Q3" i="5"/>
  <c r="O3" i="5"/>
  <c r="N3" i="5"/>
  <c r="T3" i="5" s="1"/>
  <c r="B4" i="5"/>
  <c r="A4" i="5"/>
  <c r="R3" i="4"/>
  <c r="Q3" i="4"/>
  <c r="O3" i="4"/>
  <c r="N3" i="4"/>
  <c r="T3" i="4" s="1"/>
  <c r="B5" i="4"/>
  <c r="B6" i="4"/>
  <c r="B7" i="4"/>
  <c r="B4" i="4"/>
  <c r="R3" i="3"/>
  <c r="Q3" i="3"/>
  <c r="O3" i="3"/>
  <c r="F37" i="3" s="1"/>
  <c r="N3" i="3"/>
  <c r="T3" i="3" s="1"/>
  <c r="H40" i="3"/>
  <c r="I39" i="3"/>
  <c r="J38" i="3"/>
  <c r="E37" i="3"/>
  <c r="D37" i="3"/>
  <c r="J37" i="3"/>
  <c r="E36" i="3"/>
  <c r="D36" i="3"/>
  <c r="J36" i="3"/>
  <c r="D35" i="3"/>
  <c r="E34" i="3"/>
  <c r="J33" i="3"/>
  <c r="I33" i="3"/>
  <c r="H33" i="3"/>
  <c r="F33" i="3"/>
  <c r="H32" i="3"/>
  <c r="J31" i="3"/>
  <c r="I31" i="3"/>
  <c r="H31" i="3"/>
  <c r="J30" i="3"/>
  <c r="F29" i="3"/>
  <c r="D29" i="3"/>
  <c r="J29" i="3"/>
  <c r="I28" i="3"/>
  <c r="H27" i="3"/>
  <c r="E27" i="3"/>
  <c r="D27" i="3"/>
  <c r="I26" i="3"/>
  <c r="H26" i="3"/>
  <c r="G26" i="3"/>
  <c r="F26" i="3"/>
  <c r="J26" i="3"/>
  <c r="J25" i="3"/>
  <c r="I25" i="3"/>
  <c r="H25" i="3"/>
  <c r="G25" i="3"/>
  <c r="F25" i="3"/>
  <c r="D25" i="3"/>
  <c r="H24" i="3"/>
  <c r="J23" i="3"/>
  <c r="I23" i="3"/>
  <c r="G23" i="3"/>
  <c r="D23" i="3"/>
  <c r="H23" i="3"/>
  <c r="J22" i="3"/>
  <c r="J21" i="3"/>
  <c r="G20" i="3"/>
  <c r="F20" i="3"/>
  <c r="D20" i="3"/>
  <c r="I20" i="3"/>
  <c r="D19" i="3"/>
  <c r="I18" i="3"/>
  <c r="H18" i="3"/>
  <c r="G18" i="3"/>
  <c r="F18" i="3"/>
  <c r="D18" i="3"/>
  <c r="E18" i="3"/>
  <c r="J17" i="3"/>
  <c r="I17" i="3"/>
  <c r="F17" i="3"/>
  <c r="H16" i="3"/>
  <c r="H15" i="3"/>
  <c r="J14" i="3"/>
  <c r="J13" i="3"/>
  <c r="J12" i="3"/>
  <c r="G12" i="3"/>
  <c r="F12" i="3"/>
  <c r="D12" i="3"/>
  <c r="I12" i="3"/>
  <c r="E11" i="3"/>
  <c r="D11" i="3"/>
  <c r="I10" i="3"/>
  <c r="E10" i="3"/>
  <c r="J9" i="3"/>
  <c r="I9" i="3"/>
  <c r="F9" i="3"/>
  <c r="I8" i="3"/>
  <c r="H8" i="3"/>
  <c r="J7" i="3"/>
  <c r="D7" i="3"/>
  <c r="H7" i="3"/>
  <c r="J6" i="3"/>
  <c r="F5" i="3"/>
  <c r="D5" i="3"/>
  <c r="J5" i="3"/>
  <c r="I4" i="3"/>
  <c r="S3" i="2"/>
  <c r="R3" i="2"/>
  <c r="U3" i="2" s="1"/>
  <c r="P3" i="2"/>
  <c r="O3" i="2"/>
  <c r="D28" i="3" l="1"/>
  <c r="I16" i="3"/>
  <c r="I24" i="3"/>
  <c r="F28" i="3"/>
  <c r="I32" i="3"/>
  <c r="E35" i="3"/>
  <c r="F36" i="3"/>
  <c r="E19" i="3"/>
  <c r="J20" i="3"/>
  <c r="G28" i="3"/>
  <c r="D34" i="3"/>
  <c r="F35" i="3"/>
  <c r="G36" i="3"/>
  <c r="J4" i="3"/>
  <c r="D10" i="3"/>
  <c r="F11" i="3"/>
  <c r="D15" i="3"/>
  <c r="F19" i="3"/>
  <c r="J28" i="3"/>
  <c r="F34" i="3"/>
  <c r="G35" i="3"/>
  <c r="D39" i="3"/>
  <c r="F10" i="3"/>
  <c r="H11" i="3"/>
  <c r="G15" i="3"/>
  <c r="E17" i="3"/>
  <c r="H19" i="3"/>
  <c r="E25" i="3"/>
  <c r="D26" i="3"/>
  <c r="F27" i="3"/>
  <c r="D31" i="3"/>
  <c r="G33" i="3"/>
  <c r="G34" i="3"/>
  <c r="H35" i="3"/>
  <c r="J39" i="3"/>
  <c r="D4" i="3"/>
  <c r="G7" i="3"/>
  <c r="G9" i="3"/>
  <c r="G10" i="3"/>
  <c r="D13" i="3"/>
  <c r="I15" i="3"/>
  <c r="G17" i="3"/>
  <c r="D21" i="3"/>
  <c r="H34" i="3"/>
  <c r="F4" i="3"/>
  <c r="I7" i="3"/>
  <c r="H9" i="3"/>
  <c r="H10" i="3"/>
  <c r="F13" i="3"/>
  <c r="J15" i="3"/>
  <c r="H17" i="3"/>
  <c r="F21" i="3"/>
  <c r="I34" i="3"/>
  <c r="E20" i="3"/>
  <c r="E9" i="3"/>
  <c r="E28" i="3"/>
  <c r="E4" i="3"/>
  <c r="E26" i="3"/>
  <c r="E38" i="3"/>
  <c r="E12" i="3"/>
  <c r="E33" i="3"/>
  <c r="I40" i="3"/>
  <c r="E5" i="3"/>
  <c r="D6" i="3"/>
  <c r="J8" i="3"/>
  <c r="G11" i="3"/>
  <c r="E13" i="3"/>
  <c r="D14" i="3"/>
  <c r="J16" i="3"/>
  <c r="G19" i="3"/>
  <c r="E21" i="3"/>
  <c r="D22" i="3"/>
  <c r="J24" i="3"/>
  <c r="G27" i="3"/>
  <c r="E29" i="3"/>
  <c r="D30" i="3"/>
  <c r="J32" i="3"/>
  <c r="D38" i="3"/>
  <c r="J40" i="3"/>
  <c r="E22" i="3"/>
  <c r="C41" i="3"/>
  <c r="H4" i="3"/>
  <c r="G5" i="3"/>
  <c r="F6" i="3"/>
  <c r="E7" i="3"/>
  <c r="D8" i="3"/>
  <c r="J10" i="3"/>
  <c r="I11" i="3"/>
  <c r="H12" i="3"/>
  <c r="G13" i="3"/>
  <c r="F14" i="3"/>
  <c r="E15" i="3"/>
  <c r="D16" i="3"/>
  <c r="J18" i="3"/>
  <c r="I19" i="3"/>
  <c r="H20" i="3"/>
  <c r="G21" i="3"/>
  <c r="F22" i="3"/>
  <c r="E23" i="3"/>
  <c r="D24" i="3"/>
  <c r="I27" i="3"/>
  <c r="H28" i="3"/>
  <c r="G29" i="3"/>
  <c r="F30" i="3"/>
  <c r="E31" i="3"/>
  <c r="D32" i="3"/>
  <c r="J34" i="3"/>
  <c r="I35" i="3"/>
  <c r="H36" i="3"/>
  <c r="G37" i="3"/>
  <c r="F38" i="3"/>
  <c r="E39" i="3"/>
  <c r="D40" i="3"/>
  <c r="E14" i="3"/>
  <c r="H5" i="3"/>
  <c r="G6" i="3"/>
  <c r="F7" i="3"/>
  <c r="E8" i="3"/>
  <c r="D9" i="3"/>
  <c r="J11" i="3"/>
  <c r="H13" i="3"/>
  <c r="G14" i="3"/>
  <c r="F15" i="3"/>
  <c r="E16" i="3"/>
  <c r="D17" i="3"/>
  <c r="J19" i="3"/>
  <c r="H21" i="3"/>
  <c r="G22" i="3"/>
  <c r="F23" i="3"/>
  <c r="E24" i="3"/>
  <c r="J27" i="3"/>
  <c r="H29" i="3"/>
  <c r="G30" i="3"/>
  <c r="F31" i="3"/>
  <c r="E32" i="3"/>
  <c r="D33" i="3"/>
  <c r="J35" i="3"/>
  <c r="I36" i="3"/>
  <c r="H37" i="3"/>
  <c r="G38" i="3"/>
  <c r="F39" i="3"/>
  <c r="E40" i="3"/>
  <c r="I5" i="3"/>
  <c r="H6" i="3"/>
  <c r="F8" i="3"/>
  <c r="I13" i="3"/>
  <c r="H14" i="3"/>
  <c r="F16" i="3"/>
  <c r="I21" i="3"/>
  <c r="H22" i="3"/>
  <c r="F24" i="3"/>
  <c r="I29" i="3"/>
  <c r="H30" i="3"/>
  <c r="G31" i="3"/>
  <c r="F32" i="3"/>
  <c r="I37" i="3"/>
  <c r="H38" i="3"/>
  <c r="G39" i="3"/>
  <c r="F40" i="3"/>
  <c r="E6" i="3"/>
  <c r="E41" i="3" s="1"/>
  <c r="E30" i="3"/>
  <c r="I6" i="3"/>
  <c r="G8" i="3"/>
  <c r="I14" i="3"/>
  <c r="I22" i="3"/>
  <c r="G24" i="3"/>
  <c r="I30" i="3"/>
  <c r="G32" i="3"/>
  <c r="I38" i="3"/>
  <c r="H39" i="3"/>
  <c r="G40" i="3"/>
  <c r="J41" i="3" l="1"/>
  <c r="H41" i="3"/>
  <c r="F41" i="3"/>
  <c r="I41" i="3"/>
  <c r="E316" i="1" l="1"/>
  <c r="F315" i="1"/>
  <c r="H315" i="1" s="1"/>
  <c r="B17" i="1"/>
  <c r="B8" i="1"/>
  <c r="B2" i="1"/>
  <c r="R2" i="1"/>
  <c r="Q2" i="1"/>
  <c r="B302" i="1"/>
  <c r="B297" i="1"/>
  <c r="B291" i="1"/>
  <c r="B286" i="1"/>
  <c r="B280" i="1"/>
  <c r="B268" i="1"/>
  <c r="B261" i="1"/>
  <c r="B256" i="1"/>
  <c r="B247" i="1"/>
  <c r="B239" i="1"/>
  <c r="B232" i="1"/>
  <c r="B219" i="1"/>
  <c r="B206" i="1"/>
  <c r="B199" i="1"/>
  <c r="B191" i="1"/>
  <c r="B184" i="1"/>
  <c r="B178" i="1"/>
  <c r="B166" i="1"/>
  <c r="B151" i="1"/>
  <c r="B145" i="1"/>
  <c r="B137" i="1"/>
  <c r="B126" i="1"/>
  <c r="B115" i="1"/>
  <c r="B109" i="1"/>
  <c r="B99" i="1"/>
  <c r="B86" i="1"/>
  <c r="B76" i="1"/>
  <c r="B70" i="1"/>
  <c r="B64" i="1"/>
  <c r="B59" i="1"/>
  <c r="B52" i="1"/>
  <c r="B42" i="1"/>
  <c r="B36" i="1"/>
  <c r="B31" i="1"/>
  <c r="Q5" i="1" l="1"/>
  <c r="Q8" i="1" s="1"/>
  <c r="S2" i="1"/>
  <c r="G315" i="1"/>
  <c r="L315" i="1"/>
  <c r="C8" i="1"/>
  <c r="F19" i="1"/>
  <c r="G19" i="1" s="1"/>
  <c r="L316" i="1" l="1"/>
  <c r="C4" i="5"/>
  <c r="F199" i="1"/>
  <c r="G199" i="1" s="1"/>
  <c r="F92" i="1"/>
  <c r="G92" i="1" s="1"/>
  <c r="I19" i="1"/>
  <c r="J19" i="1"/>
  <c r="C21" i="2" s="1"/>
  <c r="H19" i="1"/>
  <c r="C184" i="1"/>
  <c r="F95" i="1"/>
  <c r="G95" i="1" s="1"/>
  <c r="F42" i="1"/>
  <c r="G42" i="1" s="1"/>
  <c r="F203" i="1"/>
  <c r="G203" i="1" s="1"/>
  <c r="F236" i="1"/>
  <c r="G236" i="1" s="1"/>
  <c r="F30" i="1"/>
  <c r="G30" i="1" s="1"/>
  <c r="F204" i="1"/>
  <c r="G204" i="1" s="1"/>
  <c r="F269" i="1"/>
  <c r="G269" i="1" s="1"/>
  <c r="C109" i="1"/>
  <c r="F228" i="1"/>
  <c r="G228" i="1" s="1"/>
  <c r="F215" i="1"/>
  <c r="G215" i="1" s="1"/>
  <c r="F116" i="1"/>
  <c r="G116" i="1" s="1"/>
  <c r="F219" i="1"/>
  <c r="G219" i="1" s="1"/>
  <c r="F242" i="1"/>
  <c r="G242" i="1" s="1"/>
  <c r="F289" i="1"/>
  <c r="G289" i="1" s="1"/>
  <c r="F33" i="1"/>
  <c r="G33" i="1" s="1"/>
  <c r="F56" i="1"/>
  <c r="G56" i="1" s="1"/>
  <c r="F205" i="1"/>
  <c r="G205" i="1" s="1"/>
  <c r="F267" i="1"/>
  <c r="G267" i="1" s="1"/>
  <c r="F102" i="1"/>
  <c r="G102" i="1" s="1"/>
  <c r="F60" i="1"/>
  <c r="G60" i="1" s="1"/>
  <c r="F34" i="1"/>
  <c r="G34" i="1" s="1"/>
  <c r="C256" i="1"/>
  <c r="F258" i="1"/>
  <c r="G258" i="1" s="1"/>
  <c r="F297" i="1"/>
  <c r="G297" i="1" s="1"/>
  <c r="C42" i="1"/>
  <c r="F196" i="1"/>
  <c r="G196" i="1" s="1"/>
  <c r="F151" i="1"/>
  <c r="G151" i="1" s="1"/>
  <c r="F84" i="1"/>
  <c r="G84" i="1" s="1"/>
  <c r="F195" i="1"/>
  <c r="G195" i="1" s="1"/>
  <c r="F146" i="1"/>
  <c r="G146" i="1" s="1"/>
  <c r="F281" i="1"/>
  <c r="G281" i="1" s="1"/>
  <c r="F155" i="1"/>
  <c r="G155" i="1" s="1"/>
  <c r="F39" i="1"/>
  <c r="G39" i="1" s="1"/>
  <c r="F141" i="1"/>
  <c r="G141" i="1" s="1"/>
  <c r="F311" i="1"/>
  <c r="C99" i="1"/>
  <c r="C297" i="1"/>
  <c r="C261" i="1"/>
  <c r="F2" i="1"/>
  <c r="G2" i="1" s="1"/>
  <c r="F119" i="1"/>
  <c r="G119" i="1" s="1"/>
  <c r="F239" i="1"/>
  <c r="G239" i="1" s="1"/>
  <c r="F179" i="1"/>
  <c r="G179" i="1" s="1"/>
  <c r="F130" i="1"/>
  <c r="G130" i="1" s="1"/>
  <c r="F225" i="1"/>
  <c r="G225" i="1" s="1"/>
  <c r="C145" i="1"/>
  <c r="F246" i="1"/>
  <c r="G246" i="1" s="1"/>
  <c r="F77" i="1"/>
  <c r="G77" i="1" s="1"/>
  <c r="F153" i="1"/>
  <c r="G153" i="1" s="1"/>
  <c r="C126" i="1"/>
  <c r="F310" i="1"/>
  <c r="G310" i="1" s="1"/>
  <c r="F97" i="1"/>
  <c r="G97" i="1" s="1"/>
  <c r="F260" i="1"/>
  <c r="G260" i="1" s="1"/>
  <c r="F120" i="1"/>
  <c r="G120" i="1" s="1"/>
  <c r="C239" i="1"/>
  <c r="C191" i="1"/>
  <c r="F299" i="1"/>
  <c r="G299" i="1" s="1"/>
  <c r="F87" i="1"/>
  <c r="G87" i="1" s="1"/>
  <c r="F207" i="1"/>
  <c r="G207" i="1" s="1"/>
  <c r="F51" i="1"/>
  <c r="G51" i="1" s="1"/>
  <c r="F114" i="1"/>
  <c r="G114" i="1" s="1"/>
  <c r="F217" i="1"/>
  <c r="G217" i="1" s="1"/>
  <c r="F202" i="1"/>
  <c r="G202" i="1" s="1"/>
  <c r="F6" i="1"/>
  <c r="G6" i="1" s="1"/>
  <c r="F13" i="1"/>
  <c r="G13" i="1" s="1"/>
  <c r="F248" i="1"/>
  <c r="G248" i="1" s="1"/>
  <c r="F167" i="1"/>
  <c r="G167" i="1" s="1"/>
  <c r="F274" i="1"/>
  <c r="G274" i="1" s="1"/>
  <c r="F184" i="1"/>
  <c r="G184" i="1" s="1"/>
  <c r="F148" i="1"/>
  <c r="G148" i="1" s="1"/>
  <c r="F89" i="1"/>
  <c r="G89" i="1" s="1"/>
  <c r="C166" i="1"/>
  <c r="F231" i="1"/>
  <c r="G231" i="1" s="1"/>
  <c r="F276" i="1"/>
  <c r="G276" i="1" s="1"/>
  <c r="F159" i="1"/>
  <c r="G159" i="1" s="1"/>
  <c r="F175" i="1"/>
  <c r="G175" i="1" s="1"/>
  <c r="F35" i="1"/>
  <c r="G35" i="1" s="1"/>
  <c r="F50" i="1"/>
  <c r="G50" i="1" s="1"/>
  <c r="F161" i="1"/>
  <c r="G161" i="1" s="1"/>
  <c r="F312" i="1"/>
  <c r="G312" i="1" s="1"/>
  <c r="F198" i="1"/>
  <c r="G198" i="1" s="1"/>
  <c r="F4" i="1"/>
  <c r="G4" i="1" s="1"/>
  <c r="F131" i="1"/>
  <c r="G131" i="1" s="1"/>
  <c r="F186" i="1"/>
  <c r="G186" i="1" s="1"/>
  <c r="F240" i="1"/>
  <c r="G240" i="1" s="1"/>
  <c r="F112" i="1"/>
  <c r="G112" i="1" s="1"/>
  <c r="F31" i="1"/>
  <c r="G31" i="1" s="1"/>
  <c r="F190" i="1"/>
  <c r="G190" i="1" s="1"/>
  <c r="F22" i="1"/>
  <c r="G22" i="1" s="1"/>
  <c r="F261" i="1"/>
  <c r="G261" i="1" s="1"/>
  <c r="F133" i="1"/>
  <c r="G133" i="1" s="1"/>
  <c r="F5" i="1"/>
  <c r="G5" i="1" s="1"/>
  <c r="F171" i="1"/>
  <c r="G171" i="1" s="1"/>
  <c r="C302" i="1"/>
  <c r="C206" i="1"/>
  <c r="F135" i="1"/>
  <c r="G135" i="1" s="1"/>
  <c r="F252" i="1"/>
  <c r="G252" i="1" s="1"/>
  <c r="F55" i="1"/>
  <c r="G55" i="1" s="1"/>
  <c r="F255" i="1"/>
  <c r="G255" i="1" s="1"/>
  <c r="F143" i="1"/>
  <c r="G143" i="1" s="1"/>
  <c r="F3" i="1"/>
  <c r="G3" i="1" s="1"/>
  <c r="F98" i="1"/>
  <c r="G98" i="1" s="1"/>
  <c r="F273" i="1"/>
  <c r="G273" i="1" s="1"/>
  <c r="F209" i="1"/>
  <c r="G209" i="1" s="1"/>
  <c r="F81" i="1"/>
  <c r="G81" i="1" s="1"/>
  <c r="F107" i="1"/>
  <c r="G107" i="1" s="1"/>
  <c r="F296" i="1"/>
  <c r="G296" i="1" s="1"/>
  <c r="F168" i="1"/>
  <c r="G168" i="1" s="1"/>
  <c r="F40" i="1"/>
  <c r="G40" i="1" s="1"/>
  <c r="F206" i="1"/>
  <c r="G206" i="1" s="1"/>
  <c r="F174" i="1"/>
  <c r="G174" i="1" s="1"/>
  <c r="F14" i="1"/>
  <c r="G14" i="1" s="1"/>
  <c r="F189" i="1"/>
  <c r="G189" i="1" s="1"/>
  <c r="F61" i="1"/>
  <c r="G61" i="1" s="1"/>
  <c r="F147" i="1"/>
  <c r="G147" i="1" s="1"/>
  <c r="C247" i="1"/>
  <c r="C31" i="1"/>
  <c r="C280" i="1"/>
  <c r="C52" i="1"/>
  <c r="F103" i="1"/>
  <c r="G103" i="1" s="1"/>
  <c r="F132" i="1"/>
  <c r="G132" i="1" s="1"/>
  <c r="F220" i="1"/>
  <c r="G220" i="1" s="1"/>
  <c r="F275" i="1"/>
  <c r="G275" i="1" s="1"/>
  <c r="F300" i="1"/>
  <c r="G300" i="1" s="1"/>
  <c r="F271" i="1"/>
  <c r="G271" i="1" s="1"/>
  <c r="F63" i="1"/>
  <c r="G63" i="1" s="1"/>
  <c r="F111" i="1"/>
  <c r="G111" i="1" s="1"/>
  <c r="F140" i="1"/>
  <c r="G140" i="1" s="1"/>
  <c r="F139" i="1"/>
  <c r="G139" i="1" s="1"/>
  <c r="C219" i="1"/>
  <c r="F210" i="1"/>
  <c r="G210" i="1" s="1"/>
  <c r="F90" i="1"/>
  <c r="G90" i="1" s="1"/>
  <c r="F18" i="1"/>
  <c r="G18" i="1" s="1"/>
  <c r="F265" i="1"/>
  <c r="G265" i="1" s="1"/>
  <c r="F201" i="1"/>
  <c r="G201" i="1" s="1"/>
  <c r="F137" i="1"/>
  <c r="G137" i="1" s="1"/>
  <c r="F73" i="1"/>
  <c r="G73" i="1" s="1"/>
  <c r="F9" i="1"/>
  <c r="G9" i="1" s="1"/>
  <c r="F83" i="1"/>
  <c r="G83" i="1" s="1"/>
  <c r="F282" i="1"/>
  <c r="G282" i="1" s="1"/>
  <c r="F154" i="1"/>
  <c r="G154" i="1" s="1"/>
  <c r="F288" i="1"/>
  <c r="G288" i="1" s="1"/>
  <c r="F224" i="1"/>
  <c r="G224" i="1" s="1"/>
  <c r="F160" i="1"/>
  <c r="G160" i="1" s="1"/>
  <c r="F96" i="1"/>
  <c r="G96" i="1" s="1"/>
  <c r="F32" i="1"/>
  <c r="G32" i="1" s="1"/>
  <c r="F15" i="1"/>
  <c r="G15" i="1" s="1"/>
  <c r="F182" i="1"/>
  <c r="G182" i="1" s="1"/>
  <c r="F270" i="1"/>
  <c r="G270" i="1" s="1"/>
  <c r="F158" i="1"/>
  <c r="G158" i="1" s="1"/>
  <c r="F70" i="1"/>
  <c r="G70" i="1" s="1"/>
  <c r="F309" i="1"/>
  <c r="G309" i="1" s="1"/>
  <c r="F245" i="1"/>
  <c r="G245" i="1" s="1"/>
  <c r="F181" i="1"/>
  <c r="G181" i="1" s="1"/>
  <c r="F117" i="1"/>
  <c r="G117" i="1" s="1"/>
  <c r="F53" i="1"/>
  <c r="G53" i="1" s="1"/>
  <c r="F44" i="1"/>
  <c r="G44" i="1" s="1"/>
  <c r="C151" i="1"/>
  <c r="F123" i="1"/>
  <c r="G123" i="1" s="1"/>
  <c r="F25" i="1"/>
  <c r="G25" i="1" s="1"/>
  <c r="F314" i="1"/>
  <c r="G314" i="1" s="1"/>
  <c r="F304" i="1"/>
  <c r="G304" i="1" s="1"/>
  <c r="F176" i="1"/>
  <c r="G176" i="1" s="1"/>
  <c r="F48" i="1"/>
  <c r="G48" i="1" s="1"/>
  <c r="F230" i="1"/>
  <c r="G230" i="1" s="1"/>
  <c r="F294" i="1"/>
  <c r="G294" i="1" s="1"/>
  <c r="F94" i="1"/>
  <c r="G94" i="1" s="1"/>
  <c r="F197" i="1"/>
  <c r="G197" i="1" s="1"/>
  <c r="F69" i="1"/>
  <c r="G69" i="1" s="1"/>
  <c r="C291" i="1"/>
  <c r="C86" i="1"/>
  <c r="C115" i="1"/>
  <c r="F164" i="1"/>
  <c r="G164" i="1" s="1"/>
  <c r="F295" i="1"/>
  <c r="G295" i="1" s="1"/>
  <c r="F292" i="1"/>
  <c r="G292" i="1" s="1"/>
  <c r="F172" i="1"/>
  <c r="G172" i="1" s="1"/>
  <c r="F163" i="1"/>
  <c r="G163" i="1" s="1"/>
  <c r="F226" i="1"/>
  <c r="G226" i="1" s="1"/>
  <c r="F26" i="1"/>
  <c r="G26" i="1" s="1"/>
  <c r="F145" i="1"/>
  <c r="G145" i="1" s="1"/>
  <c r="F17" i="1"/>
  <c r="G17" i="1" s="1"/>
  <c r="F298" i="1"/>
  <c r="G298" i="1" s="1"/>
  <c r="F170" i="1"/>
  <c r="G170" i="1" s="1"/>
  <c r="F232" i="1"/>
  <c r="G232" i="1" s="1"/>
  <c r="F104" i="1"/>
  <c r="G104" i="1" s="1"/>
  <c r="F23" i="1"/>
  <c r="G23" i="1" s="1"/>
  <c r="F278" i="1"/>
  <c r="G278" i="1" s="1"/>
  <c r="F78" i="1"/>
  <c r="G78" i="1" s="1"/>
  <c r="F253" i="1"/>
  <c r="G253" i="1" s="1"/>
  <c r="F125" i="1"/>
  <c r="G125" i="1" s="1"/>
  <c r="F52" i="1"/>
  <c r="G52" i="1" s="1"/>
  <c r="C232" i="1"/>
  <c r="C178" i="1"/>
  <c r="C268" i="1"/>
  <c r="C64" i="1"/>
  <c r="F303" i="1"/>
  <c r="G303" i="1" s="1"/>
  <c r="F71" i="1"/>
  <c r="G71" i="1" s="1"/>
  <c r="F100" i="1"/>
  <c r="G100" i="1" s="1"/>
  <c r="F188" i="1"/>
  <c r="G188" i="1" s="1"/>
  <c r="F247" i="1"/>
  <c r="G247" i="1" s="1"/>
  <c r="F279" i="1"/>
  <c r="G279" i="1" s="1"/>
  <c r="F244" i="1"/>
  <c r="G244" i="1" s="1"/>
  <c r="F308" i="1"/>
  <c r="G308" i="1" s="1"/>
  <c r="F79" i="1"/>
  <c r="G79" i="1" s="1"/>
  <c r="F108" i="1"/>
  <c r="G108" i="1" s="1"/>
  <c r="F115" i="1"/>
  <c r="G115" i="1" s="1"/>
  <c r="C70" i="1"/>
  <c r="F194" i="1"/>
  <c r="G194" i="1" s="1"/>
  <c r="F82" i="1"/>
  <c r="G82" i="1" s="1"/>
  <c r="F10" i="1"/>
  <c r="G10" i="1" s="1"/>
  <c r="F257" i="1"/>
  <c r="G257" i="1" s="1"/>
  <c r="F193" i="1"/>
  <c r="G193" i="1" s="1"/>
  <c r="F129" i="1"/>
  <c r="G129" i="1" s="1"/>
  <c r="F65" i="1"/>
  <c r="G65" i="1" s="1"/>
  <c r="F251" i="1"/>
  <c r="G251" i="1" s="1"/>
  <c r="F67" i="1"/>
  <c r="G67" i="1" s="1"/>
  <c r="F266" i="1"/>
  <c r="G266" i="1" s="1"/>
  <c r="F138" i="1"/>
  <c r="G138" i="1" s="1"/>
  <c r="F280" i="1"/>
  <c r="G280" i="1" s="1"/>
  <c r="F216" i="1"/>
  <c r="G216" i="1" s="1"/>
  <c r="F152" i="1"/>
  <c r="G152" i="1" s="1"/>
  <c r="F88" i="1"/>
  <c r="G88" i="1" s="1"/>
  <c r="F24" i="1"/>
  <c r="G24" i="1" s="1"/>
  <c r="F7" i="1"/>
  <c r="G7" i="1" s="1"/>
  <c r="F166" i="1"/>
  <c r="G166" i="1" s="1"/>
  <c r="F254" i="1"/>
  <c r="G254" i="1" s="1"/>
  <c r="F150" i="1"/>
  <c r="G150" i="1" s="1"/>
  <c r="F62" i="1"/>
  <c r="G62" i="1" s="1"/>
  <c r="F301" i="1"/>
  <c r="G301" i="1" s="1"/>
  <c r="F237" i="1"/>
  <c r="G237" i="1" s="1"/>
  <c r="F173" i="1"/>
  <c r="G173" i="1" s="1"/>
  <c r="F109" i="1"/>
  <c r="G109" i="1" s="1"/>
  <c r="F45" i="1"/>
  <c r="G45" i="1" s="1"/>
  <c r="F36" i="1"/>
  <c r="G36" i="1" s="1"/>
  <c r="C76" i="1"/>
  <c r="F91" i="1"/>
  <c r="G91" i="1" s="1"/>
  <c r="C199" i="1"/>
  <c r="F284" i="1"/>
  <c r="G284" i="1" s="1"/>
  <c r="F302" i="1"/>
  <c r="G302" i="1" s="1"/>
  <c r="F68" i="1"/>
  <c r="G68" i="1" s="1"/>
  <c r="F156" i="1"/>
  <c r="G156" i="1" s="1"/>
  <c r="F223" i="1"/>
  <c r="G223" i="1" s="1"/>
  <c r="F212" i="1"/>
  <c r="G212" i="1" s="1"/>
  <c r="F291" i="1"/>
  <c r="G291" i="1" s="1"/>
  <c r="F307" i="1"/>
  <c r="G307" i="1" s="1"/>
  <c r="F76" i="1"/>
  <c r="G76" i="1" s="1"/>
  <c r="F99" i="1"/>
  <c r="G99" i="1" s="1"/>
  <c r="F306" i="1"/>
  <c r="G306" i="1" s="1"/>
  <c r="F178" i="1"/>
  <c r="G178" i="1" s="1"/>
  <c r="F66" i="1"/>
  <c r="G66" i="1" s="1"/>
  <c r="F313" i="1"/>
  <c r="G313" i="1" s="1"/>
  <c r="F249" i="1"/>
  <c r="G249" i="1" s="1"/>
  <c r="F185" i="1"/>
  <c r="G185" i="1" s="1"/>
  <c r="F121" i="1"/>
  <c r="G121" i="1" s="1"/>
  <c r="F57" i="1"/>
  <c r="G57" i="1" s="1"/>
  <c r="F235" i="1"/>
  <c r="G235" i="1" s="1"/>
  <c r="F43" i="1"/>
  <c r="G43" i="1" s="1"/>
  <c r="F250" i="1"/>
  <c r="G250" i="1" s="1"/>
  <c r="F122" i="1"/>
  <c r="G122" i="1" s="1"/>
  <c r="F272" i="1"/>
  <c r="G272" i="1" s="1"/>
  <c r="F208" i="1"/>
  <c r="G208" i="1" s="1"/>
  <c r="F144" i="1"/>
  <c r="G144" i="1" s="1"/>
  <c r="F80" i="1"/>
  <c r="G80" i="1" s="1"/>
  <c r="F16" i="1"/>
  <c r="G16" i="1" s="1"/>
  <c r="C2" i="1"/>
  <c r="F142" i="1"/>
  <c r="G142" i="1" s="1"/>
  <c r="F238" i="1"/>
  <c r="G238" i="1" s="1"/>
  <c r="F134" i="1"/>
  <c r="G134" i="1" s="1"/>
  <c r="F54" i="1"/>
  <c r="G54" i="1" s="1"/>
  <c r="F293" i="1"/>
  <c r="G293" i="1" s="1"/>
  <c r="F229" i="1"/>
  <c r="G229" i="1" s="1"/>
  <c r="F165" i="1"/>
  <c r="G165" i="1" s="1"/>
  <c r="F101" i="1"/>
  <c r="G101" i="1" s="1"/>
  <c r="F37" i="1"/>
  <c r="G37" i="1" s="1"/>
  <c r="F28" i="1"/>
  <c r="G28" i="1" s="1"/>
  <c r="C17" i="1"/>
  <c r="F59" i="1"/>
  <c r="G59" i="1" s="1"/>
  <c r="C36" i="1"/>
  <c r="C137" i="1"/>
  <c r="C59" i="1"/>
  <c r="F263" i="1"/>
  <c r="G263" i="1" s="1"/>
  <c r="F283" i="1"/>
  <c r="G283" i="1" s="1"/>
  <c r="F127" i="1"/>
  <c r="G127" i="1" s="1"/>
  <c r="F124" i="1"/>
  <c r="G124" i="1" s="1"/>
  <c r="F183" i="1"/>
  <c r="G183" i="1" s="1"/>
  <c r="F191" i="1"/>
  <c r="G191" i="1" s="1"/>
  <c r="F180" i="1"/>
  <c r="G180" i="1" s="1"/>
  <c r="F268" i="1"/>
  <c r="G268" i="1" s="1"/>
  <c r="F287" i="1"/>
  <c r="G287" i="1" s="1"/>
  <c r="F243" i="1"/>
  <c r="G243" i="1" s="1"/>
  <c r="F75" i="1"/>
  <c r="G75" i="1" s="1"/>
  <c r="F290" i="1"/>
  <c r="G290" i="1" s="1"/>
  <c r="F162" i="1"/>
  <c r="G162" i="1" s="1"/>
  <c r="F58" i="1"/>
  <c r="G58" i="1" s="1"/>
  <c r="F305" i="1"/>
  <c r="G305" i="1" s="1"/>
  <c r="F241" i="1"/>
  <c r="G241" i="1" s="1"/>
  <c r="F177" i="1"/>
  <c r="G177" i="1" s="1"/>
  <c r="F113" i="1"/>
  <c r="G113" i="1" s="1"/>
  <c r="F49" i="1"/>
  <c r="G49" i="1" s="1"/>
  <c r="F211" i="1"/>
  <c r="G211" i="1" s="1"/>
  <c r="F27" i="1"/>
  <c r="G27" i="1" s="1"/>
  <c r="F234" i="1"/>
  <c r="G234" i="1" s="1"/>
  <c r="F106" i="1"/>
  <c r="G106" i="1" s="1"/>
  <c r="F264" i="1"/>
  <c r="G264" i="1" s="1"/>
  <c r="F200" i="1"/>
  <c r="G200" i="1" s="1"/>
  <c r="F136" i="1"/>
  <c r="G136" i="1" s="1"/>
  <c r="F72" i="1"/>
  <c r="G72" i="1" s="1"/>
  <c r="F8" i="1"/>
  <c r="G8" i="1" s="1"/>
  <c r="F286" i="1"/>
  <c r="G286" i="1" s="1"/>
  <c r="F118" i="1"/>
  <c r="G118" i="1" s="1"/>
  <c r="F222" i="1"/>
  <c r="G222" i="1" s="1"/>
  <c r="F126" i="1"/>
  <c r="G126" i="1" s="1"/>
  <c r="F46" i="1"/>
  <c r="G46" i="1" s="1"/>
  <c r="F285" i="1"/>
  <c r="G285" i="1" s="1"/>
  <c r="F221" i="1"/>
  <c r="G221" i="1" s="1"/>
  <c r="F157" i="1"/>
  <c r="G157" i="1" s="1"/>
  <c r="F93" i="1"/>
  <c r="G93" i="1" s="1"/>
  <c r="F29" i="1"/>
  <c r="G29" i="1" s="1"/>
  <c r="F20" i="1"/>
  <c r="G20" i="1" s="1"/>
  <c r="F259" i="1"/>
  <c r="G259" i="1" s="1"/>
  <c r="F11" i="1"/>
  <c r="G11" i="1" s="1"/>
  <c r="F233" i="1"/>
  <c r="G233" i="1" s="1"/>
  <c r="F169" i="1"/>
  <c r="G169" i="1" s="1"/>
  <c r="F105" i="1"/>
  <c r="G105" i="1" s="1"/>
  <c r="F41" i="1"/>
  <c r="G41" i="1" s="1"/>
  <c r="F187" i="1"/>
  <c r="G187" i="1" s="1"/>
  <c r="C286" i="1"/>
  <c r="F218" i="1"/>
  <c r="G218" i="1" s="1"/>
  <c r="F74" i="1"/>
  <c r="G74" i="1" s="1"/>
  <c r="F256" i="1"/>
  <c r="G256" i="1" s="1"/>
  <c r="F192" i="1"/>
  <c r="G192" i="1" s="1"/>
  <c r="F128" i="1"/>
  <c r="G128" i="1" s="1"/>
  <c r="F64" i="1"/>
  <c r="G64" i="1" s="1"/>
  <c r="F47" i="1"/>
  <c r="G47" i="1" s="1"/>
  <c r="F262" i="1"/>
  <c r="G262" i="1" s="1"/>
  <c r="F86" i="1"/>
  <c r="G86" i="1" s="1"/>
  <c r="F214" i="1"/>
  <c r="G214" i="1" s="1"/>
  <c r="F110" i="1"/>
  <c r="G110" i="1" s="1"/>
  <c r="F38" i="1"/>
  <c r="G38" i="1" s="1"/>
  <c r="F277" i="1"/>
  <c r="G277" i="1" s="1"/>
  <c r="F213" i="1"/>
  <c r="G213" i="1" s="1"/>
  <c r="F149" i="1"/>
  <c r="G149" i="1" s="1"/>
  <c r="F85" i="1"/>
  <c r="G85" i="1" s="1"/>
  <c r="F21" i="1"/>
  <c r="G21" i="1" s="1"/>
  <c r="F12" i="1"/>
  <c r="G12" i="1" s="1"/>
  <c r="F227" i="1"/>
  <c r="G227" i="1" s="1"/>
  <c r="H4" i="5" l="1"/>
  <c r="I4" i="5"/>
  <c r="G4" i="5"/>
  <c r="J4" i="5"/>
  <c r="D4" i="5"/>
  <c r="F4" i="5"/>
  <c r="E4" i="5"/>
  <c r="G316" i="1"/>
  <c r="F21" i="2"/>
  <c r="E21" i="2"/>
  <c r="I21" i="2"/>
  <c r="J21" i="2"/>
  <c r="D21" i="2"/>
  <c r="G21" i="2"/>
  <c r="H21" i="2"/>
  <c r="K311" i="1"/>
  <c r="C4" i="4" s="1"/>
  <c r="G311" i="1"/>
  <c r="J64" i="1"/>
  <c r="C66" i="2" s="1"/>
  <c r="I64" i="1"/>
  <c r="H64" i="1"/>
  <c r="I27" i="1"/>
  <c r="J27" i="1"/>
  <c r="C29" i="2" s="1"/>
  <c r="H27" i="1"/>
  <c r="I54" i="1"/>
  <c r="J54" i="1"/>
  <c r="C56" i="2" s="1"/>
  <c r="H54" i="1"/>
  <c r="I108" i="1"/>
  <c r="J108" i="1"/>
  <c r="C110" i="2" s="1"/>
  <c r="H108" i="1"/>
  <c r="J17" i="1"/>
  <c r="C19" i="2" s="1"/>
  <c r="I17" i="1"/>
  <c r="H17" i="1"/>
  <c r="I44" i="1"/>
  <c r="J44" i="1"/>
  <c r="C46" i="2" s="1"/>
  <c r="H44" i="1"/>
  <c r="J271" i="1"/>
  <c r="C273" i="2" s="1"/>
  <c r="H271" i="1"/>
  <c r="I271" i="1"/>
  <c r="I171" i="1"/>
  <c r="J171" i="1"/>
  <c r="C173" i="2" s="1"/>
  <c r="H171" i="1"/>
  <c r="I35" i="1"/>
  <c r="H35" i="1"/>
  <c r="J35" i="1"/>
  <c r="C37" i="2" s="1"/>
  <c r="I84" i="1"/>
  <c r="J84" i="1"/>
  <c r="C86" i="2" s="1"/>
  <c r="H84" i="1"/>
  <c r="I236" i="1"/>
  <c r="J236" i="1"/>
  <c r="C238" i="2" s="1"/>
  <c r="H236" i="1"/>
  <c r="J105" i="1"/>
  <c r="C107" i="2" s="1"/>
  <c r="I105" i="1"/>
  <c r="H105" i="1"/>
  <c r="J8" i="1"/>
  <c r="C10" i="2" s="1"/>
  <c r="I8" i="1"/>
  <c r="H8" i="1"/>
  <c r="J272" i="1"/>
  <c r="C274" i="2" s="1"/>
  <c r="H272" i="1"/>
  <c r="I272" i="1"/>
  <c r="I291" i="1"/>
  <c r="J291" i="1"/>
  <c r="C293" i="2" s="1"/>
  <c r="H291" i="1"/>
  <c r="I62" i="1"/>
  <c r="J62" i="1"/>
  <c r="C64" i="2" s="1"/>
  <c r="H62" i="1"/>
  <c r="J193" i="1"/>
  <c r="C195" i="2" s="1"/>
  <c r="I193" i="1"/>
  <c r="H193" i="1"/>
  <c r="J303" i="1"/>
  <c r="C305" i="2" s="1"/>
  <c r="I303" i="1"/>
  <c r="H303" i="1"/>
  <c r="I78" i="1"/>
  <c r="H78" i="1"/>
  <c r="J78" i="1"/>
  <c r="C80" i="2" s="1"/>
  <c r="J48" i="1"/>
  <c r="C50" i="2" s="1"/>
  <c r="H48" i="1"/>
  <c r="I48" i="1"/>
  <c r="I53" i="1"/>
  <c r="H53" i="1"/>
  <c r="J53" i="1"/>
  <c r="C55" i="2" s="1"/>
  <c r="I182" i="1"/>
  <c r="J182" i="1"/>
  <c r="C184" i="2" s="1"/>
  <c r="H182" i="1"/>
  <c r="I90" i="1"/>
  <c r="J90" i="1"/>
  <c r="C92" i="2" s="1"/>
  <c r="H90" i="1"/>
  <c r="J300" i="1"/>
  <c r="C302" i="2" s="1"/>
  <c r="I300" i="1"/>
  <c r="H300" i="1"/>
  <c r="J168" i="1"/>
  <c r="C170" i="2" s="1"/>
  <c r="I168" i="1"/>
  <c r="H168" i="1"/>
  <c r="H5" i="1"/>
  <c r="I5" i="1"/>
  <c r="J5" i="1"/>
  <c r="C7" i="2" s="1"/>
  <c r="J175" i="1"/>
  <c r="C177" i="2" s="1"/>
  <c r="H175" i="1"/>
  <c r="I175" i="1"/>
  <c r="I51" i="1"/>
  <c r="H51" i="1"/>
  <c r="J51" i="1"/>
  <c r="C53" i="2" s="1"/>
  <c r="I130" i="1"/>
  <c r="J130" i="1"/>
  <c r="C132" i="2" s="1"/>
  <c r="H130" i="1"/>
  <c r="H311" i="1"/>
  <c r="I102" i="1"/>
  <c r="H102" i="1"/>
  <c r="J102" i="1"/>
  <c r="C104" i="2" s="1"/>
  <c r="I203" i="1"/>
  <c r="J203" i="1"/>
  <c r="C205" i="2" s="1"/>
  <c r="H203" i="1"/>
  <c r="I38" i="1"/>
  <c r="J38" i="1"/>
  <c r="C40" i="2" s="1"/>
  <c r="H38" i="1"/>
  <c r="H221" i="1"/>
  <c r="I221" i="1"/>
  <c r="J221" i="1"/>
  <c r="C223" i="2" s="1"/>
  <c r="I75" i="1"/>
  <c r="H75" i="1"/>
  <c r="J75" i="1"/>
  <c r="C77" i="2" s="1"/>
  <c r="I28" i="1"/>
  <c r="J28" i="1"/>
  <c r="C30" i="2" s="1"/>
  <c r="H28" i="1"/>
  <c r="H313" i="1"/>
  <c r="K313" i="1"/>
  <c r="C6" i="4" s="1"/>
  <c r="I150" i="1"/>
  <c r="J150" i="1"/>
  <c r="C152" i="2" s="1"/>
  <c r="H150" i="1"/>
  <c r="H308" i="1"/>
  <c r="I308" i="1"/>
  <c r="J308" i="1"/>
  <c r="C310" i="2" s="1"/>
  <c r="H117" i="1"/>
  <c r="I117" i="1"/>
  <c r="J117" i="1"/>
  <c r="C119" i="2" s="1"/>
  <c r="I83" i="1"/>
  <c r="H83" i="1"/>
  <c r="J83" i="1"/>
  <c r="C85" i="2" s="1"/>
  <c r="I12" i="1"/>
  <c r="J12" i="1"/>
  <c r="C14" i="2" s="1"/>
  <c r="H12" i="1"/>
  <c r="I74" i="1"/>
  <c r="J74" i="1"/>
  <c r="C76" i="2" s="1"/>
  <c r="H74" i="1"/>
  <c r="J200" i="1"/>
  <c r="C202" i="2" s="1"/>
  <c r="I200" i="1"/>
  <c r="H200" i="1"/>
  <c r="J263" i="1"/>
  <c r="C265" i="2" s="1"/>
  <c r="H263" i="1"/>
  <c r="I263" i="1"/>
  <c r="I43" i="1"/>
  <c r="H43" i="1"/>
  <c r="J43" i="1"/>
  <c r="C45" i="2" s="1"/>
  <c r="I45" i="1"/>
  <c r="H45" i="1"/>
  <c r="J45" i="1"/>
  <c r="C47" i="2" s="1"/>
  <c r="I82" i="1"/>
  <c r="J82" i="1"/>
  <c r="C84" i="2" s="1"/>
  <c r="H82" i="1"/>
  <c r="I69" i="1"/>
  <c r="J69" i="1"/>
  <c r="C71" i="2" s="1"/>
  <c r="H69" i="1"/>
  <c r="H245" i="1"/>
  <c r="I245" i="1"/>
  <c r="J245" i="1"/>
  <c r="C247" i="2" s="1"/>
  <c r="J73" i="1"/>
  <c r="C75" i="2" s="1"/>
  <c r="H73" i="1"/>
  <c r="I73" i="1"/>
  <c r="I189" i="1"/>
  <c r="H189" i="1"/>
  <c r="J189" i="1"/>
  <c r="C191" i="2" s="1"/>
  <c r="J252" i="1"/>
  <c r="C254" i="2" s="1"/>
  <c r="I252" i="1"/>
  <c r="H252" i="1"/>
  <c r="H198" i="1"/>
  <c r="J198" i="1"/>
  <c r="C200" i="2" s="1"/>
  <c r="I198" i="1"/>
  <c r="J13" i="1"/>
  <c r="C15" i="2" s="1"/>
  <c r="I13" i="1"/>
  <c r="H13" i="1"/>
  <c r="J153" i="1"/>
  <c r="C155" i="2" s="1"/>
  <c r="I153" i="1"/>
  <c r="H153" i="1"/>
  <c r="I155" i="1"/>
  <c r="J155" i="1"/>
  <c r="C157" i="2" s="1"/>
  <c r="H155" i="1"/>
  <c r="J95" i="1"/>
  <c r="C97" i="2" s="1"/>
  <c r="H95" i="1"/>
  <c r="I95" i="1"/>
  <c r="J21" i="1"/>
  <c r="C23" i="2" s="1"/>
  <c r="H21" i="1"/>
  <c r="I21" i="1"/>
  <c r="I86" i="1"/>
  <c r="J86" i="1"/>
  <c r="C88" i="2" s="1"/>
  <c r="H86" i="1"/>
  <c r="I218" i="1"/>
  <c r="J218" i="1"/>
  <c r="C220" i="2" s="1"/>
  <c r="H218" i="1"/>
  <c r="I259" i="1"/>
  <c r="J259" i="1"/>
  <c r="C261" i="2" s="1"/>
  <c r="H259" i="1"/>
  <c r="I126" i="1"/>
  <c r="J126" i="1"/>
  <c r="C128" i="2" s="1"/>
  <c r="H126" i="1"/>
  <c r="J264" i="1"/>
  <c r="C266" i="2" s="1"/>
  <c r="I264" i="1"/>
  <c r="H264" i="1"/>
  <c r="J241" i="1"/>
  <c r="C243" i="2" s="1"/>
  <c r="H241" i="1"/>
  <c r="I241" i="1"/>
  <c r="J268" i="1"/>
  <c r="C270" i="2" s="1"/>
  <c r="I268" i="1"/>
  <c r="H268" i="1"/>
  <c r="H165" i="1"/>
  <c r="I165" i="1"/>
  <c r="J165" i="1"/>
  <c r="C167" i="2" s="1"/>
  <c r="J16" i="1"/>
  <c r="C18" i="2" s="1"/>
  <c r="H16" i="1"/>
  <c r="I16" i="1"/>
  <c r="I235" i="1"/>
  <c r="J235" i="1"/>
  <c r="C237" i="2" s="1"/>
  <c r="H235" i="1"/>
  <c r="J306" i="1"/>
  <c r="C308" i="2" s="1"/>
  <c r="I306" i="1"/>
  <c r="H306" i="1"/>
  <c r="I68" i="1"/>
  <c r="J68" i="1"/>
  <c r="C70" i="2" s="1"/>
  <c r="H68" i="1"/>
  <c r="I109" i="1"/>
  <c r="H109" i="1"/>
  <c r="J109" i="1"/>
  <c r="C111" i="2" s="1"/>
  <c r="J7" i="1"/>
  <c r="C9" i="2" s="1"/>
  <c r="I7" i="1"/>
  <c r="H7" i="1"/>
  <c r="I67" i="1"/>
  <c r="H67" i="1"/>
  <c r="J67" i="1"/>
  <c r="C69" i="2" s="1"/>
  <c r="I194" i="1"/>
  <c r="J194" i="1"/>
  <c r="C196" i="2" s="1"/>
  <c r="H194" i="1"/>
  <c r="J247" i="1"/>
  <c r="C249" i="2" s="1"/>
  <c r="H247" i="1"/>
  <c r="I247" i="1"/>
  <c r="J232" i="1"/>
  <c r="C234" i="2" s="1"/>
  <c r="I232" i="1"/>
  <c r="H232" i="1"/>
  <c r="I172" i="1"/>
  <c r="J172" i="1"/>
  <c r="C174" i="2" s="1"/>
  <c r="H172" i="1"/>
  <c r="H197" i="1"/>
  <c r="J197" i="1"/>
  <c r="C199" i="2" s="1"/>
  <c r="I197" i="1"/>
  <c r="J25" i="1"/>
  <c r="C27" i="2" s="1"/>
  <c r="I25" i="1"/>
  <c r="H25" i="1"/>
  <c r="H309" i="1"/>
  <c r="I309" i="1"/>
  <c r="J309" i="1"/>
  <c r="C311" i="2" s="1"/>
  <c r="J160" i="1"/>
  <c r="C162" i="2" s="1"/>
  <c r="H160" i="1"/>
  <c r="I160" i="1"/>
  <c r="J137" i="1"/>
  <c r="C139" i="2" s="1"/>
  <c r="I137" i="1"/>
  <c r="H137" i="1"/>
  <c r="I140" i="1"/>
  <c r="J140" i="1"/>
  <c r="C142" i="2" s="1"/>
  <c r="H140" i="1"/>
  <c r="J103" i="1"/>
  <c r="C105" i="2" s="1"/>
  <c r="I103" i="1"/>
  <c r="H103" i="1"/>
  <c r="I14" i="1"/>
  <c r="H14" i="1"/>
  <c r="J14" i="1"/>
  <c r="C16" i="2" s="1"/>
  <c r="J209" i="1"/>
  <c r="C211" i="2" s="1"/>
  <c r="I209" i="1"/>
  <c r="H209" i="1"/>
  <c r="J135" i="1"/>
  <c r="C137" i="2" s="1"/>
  <c r="I135" i="1"/>
  <c r="H135" i="1"/>
  <c r="J190" i="1"/>
  <c r="C192" i="2" s="1"/>
  <c r="H190" i="1"/>
  <c r="I190" i="1"/>
  <c r="K312" i="1"/>
  <c r="C5" i="4" s="1"/>
  <c r="H312" i="1"/>
  <c r="I6" i="1"/>
  <c r="H6" i="1"/>
  <c r="J6" i="1"/>
  <c r="C8" i="2" s="1"/>
  <c r="J77" i="1"/>
  <c r="C79" i="2" s="1"/>
  <c r="I77" i="1"/>
  <c r="H77" i="1"/>
  <c r="J2" i="1"/>
  <c r="C4" i="2" s="1"/>
  <c r="F316" i="1"/>
  <c r="I2" i="1"/>
  <c r="H2" i="1"/>
  <c r="J281" i="1"/>
  <c r="C283" i="2" s="1"/>
  <c r="I281" i="1"/>
  <c r="H281" i="1"/>
  <c r="I258" i="1"/>
  <c r="J258" i="1"/>
  <c r="C260" i="2" s="1"/>
  <c r="H258" i="1"/>
  <c r="J33" i="1"/>
  <c r="C35" i="2" s="1"/>
  <c r="I33" i="1"/>
  <c r="H33" i="1"/>
  <c r="H269" i="1"/>
  <c r="J269" i="1"/>
  <c r="C271" i="2" s="1"/>
  <c r="I269" i="1"/>
  <c r="J213" i="1"/>
  <c r="C215" i="2" s="1"/>
  <c r="H213" i="1"/>
  <c r="I213" i="1"/>
  <c r="H286" i="1"/>
  <c r="I286" i="1"/>
  <c r="J286" i="1"/>
  <c r="C288" i="2" s="1"/>
  <c r="I59" i="1"/>
  <c r="H59" i="1"/>
  <c r="J59" i="1"/>
  <c r="C61" i="2" s="1"/>
  <c r="I307" i="1"/>
  <c r="J307" i="1"/>
  <c r="C309" i="2" s="1"/>
  <c r="H307" i="1"/>
  <c r="J152" i="1"/>
  <c r="C154" i="2" s="1"/>
  <c r="I152" i="1"/>
  <c r="H152" i="1"/>
  <c r="H253" i="1"/>
  <c r="J253" i="1"/>
  <c r="C255" i="2" s="1"/>
  <c r="I253" i="1"/>
  <c r="I270" i="1"/>
  <c r="H270" i="1"/>
  <c r="J270" i="1"/>
  <c r="C272" i="2" s="1"/>
  <c r="J240" i="1"/>
  <c r="C242" i="2" s="1"/>
  <c r="H240" i="1"/>
  <c r="I240" i="1"/>
  <c r="H260" i="1"/>
  <c r="I260" i="1"/>
  <c r="J260" i="1"/>
  <c r="C262" i="2" s="1"/>
  <c r="I60" i="1"/>
  <c r="H60" i="1"/>
  <c r="J60" i="1"/>
  <c r="C62" i="2" s="1"/>
  <c r="H277" i="1"/>
  <c r="I277" i="1"/>
  <c r="J277" i="1"/>
  <c r="C279" i="2" s="1"/>
  <c r="H282" i="1"/>
  <c r="I282" i="1"/>
  <c r="J282" i="1"/>
  <c r="C284" i="2" s="1"/>
  <c r="J143" i="1"/>
  <c r="C145" i="2" s="1"/>
  <c r="H143" i="1"/>
  <c r="I143" i="1"/>
  <c r="I186" i="1"/>
  <c r="J186" i="1"/>
  <c r="C188" i="2" s="1"/>
  <c r="H186" i="1"/>
  <c r="J274" i="1"/>
  <c r="C276" i="2" s="1"/>
  <c r="H274" i="1"/>
  <c r="I274" i="1"/>
  <c r="J97" i="1"/>
  <c r="C99" i="2" s="1"/>
  <c r="I97" i="1"/>
  <c r="H97" i="1"/>
  <c r="J151" i="1"/>
  <c r="C153" i="2" s="1"/>
  <c r="I151" i="1"/>
  <c r="H151" i="1"/>
  <c r="J169" i="1"/>
  <c r="C171" i="2" s="1"/>
  <c r="I169" i="1"/>
  <c r="H169" i="1"/>
  <c r="J49" i="1"/>
  <c r="C51" i="2" s="1"/>
  <c r="I49" i="1"/>
  <c r="H49" i="1"/>
  <c r="H238" i="1"/>
  <c r="J238" i="1"/>
  <c r="C240" i="2" s="1"/>
  <c r="I238" i="1"/>
  <c r="J257" i="1"/>
  <c r="C259" i="2" s="1"/>
  <c r="I257" i="1"/>
  <c r="H257" i="1"/>
  <c r="J278" i="1"/>
  <c r="C280" i="2" s="1"/>
  <c r="H278" i="1"/>
  <c r="I278" i="1"/>
  <c r="J15" i="1"/>
  <c r="C17" i="2" s="1"/>
  <c r="H15" i="1"/>
  <c r="I15" i="1"/>
  <c r="I214" i="1"/>
  <c r="J214" i="1"/>
  <c r="C216" i="2" s="1"/>
  <c r="H214" i="1"/>
  <c r="I46" i="1"/>
  <c r="J46" i="1"/>
  <c r="C48" i="2" s="1"/>
  <c r="H46" i="1"/>
  <c r="J287" i="1"/>
  <c r="C289" i="2" s="1"/>
  <c r="H287" i="1"/>
  <c r="I287" i="1"/>
  <c r="H101" i="1"/>
  <c r="I101" i="1"/>
  <c r="J101" i="1"/>
  <c r="C103" i="2" s="1"/>
  <c r="I178" i="1"/>
  <c r="J178" i="1"/>
  <c r="C180" i="2" s="1"/>
  <c r="H178" i="1"/>
  <c r="H266" i="1"/>
  <c r="J266" i="1"/>
  <c r="C268" i="2" s="1"/>
  <c r="I266" i="1"/>
  <c r="I163" i="1"/>
  <c r="J163" i="1"/>
  <c r="C165" i="2" s="1"/>
  <c r="H163" i="1"/>
  <c r="I132" i="1"/>
  <c r="J132" i="1"/>
  <c r="C134" i="2" s="1"/>
  <c r="H132" i="1"/>
  <c r="J56" i="1"/>
  <c r="C58" i="2" s="1"/>
  <c r="I56" i="1"/>
  <c r="H56" i="1"/>
  <c r="J85" i="1"/>
  <c r="C87" i="2" s="1"/>
  <c r="H85" i="1"/>
  <c r="I85" i="1"/>
  <c r="H222" i="1"/>
  <c r="I222" i="1"/>
  <c r="J222" i="1"/>
  <c r="C224" i="2" s="1"/>
  <c r="J305" i="1"/>
  <c r="C307" i="2" s="1"/>
  <c r="H305" i="1"/>
  <c r="I305" i="1"/>
  <c r="H229" i="1"/>
  <c r="J229" i="1"/>
  <c r="C231" i="2" s="1"/>
  <c r="I229" i="1"/>
  <c r="J80" i="1"/>
  <c r="C82" i="2" s="1"/>
  <c r="H80" i="1"/>
  <c r="I80" i="1"/>
  <c r="J57" i="1"/>
  <c r="C59" i="2" s="1"/>
  <c r="H57" i="1"/>
  <c r="I57" i="1"/>
  <c r="I99" i="1"/>
  <c r="J99" i="1"/>
  <c r="C101" i="2" s="1"/>
  <c r="H99" i="1"/>
  <c r="I302" i="1"/>
  <c r="H302" i="1"/>
  <c r="J302" i="1"/>
  <c r="C304" i="2" s="1"/>
  <c r="I173" i="1"/>
  <c r="H173" i="1"/>
  <c r="J173" i="1"/>
  <c r="C175" i="2" s="1"/>
  <c r="J24" i="1"/>
  <c r="C26" i="2" s="1"/>
  <c r="I24" i="1"/>
  <c r="H24" i="1"/>
  <c r="I251" i="1"/>
  <c r="J251" i="1"/>
  <c r="C253" i="2" s="1"/>
  <c r="H251" i="1"/>
  <c r="I188" i="1"/>
  <c r="J188" i="1"/>
  <c r="C190" i="2" s="1"/>
  <c r="H188" i="1"/>
  <c r="I52" i="1"/>
  <c r="J52" i="1"/>
  <c r="C54" i="2" s="1"/>
  <c r="H52" i="1"/>
  <c r="I170" i="1"/>
  <c r="J170" i="1"/>
  <c r="C172" i="2" s="1"/>
  <c r="H170" i="1"/>
  <c r="I292" i="1"/>
  <c r="J292" i="1"/>
  <c r="C294" i="2" s="1"/>
  <c r="H292" i="1"/>
  <c r="I94" i="1"/>
  <c r="H94" i="1"/>
  <c r="J94" i="1"/>
  <c r="C96" i="2" s="1"/>
  <c r="I123" i="1"/>
  <c r="J123" i="1"/>
  <c r="C125" i="2" s="1"/>
  <c r="H123" i="1"/>
  <c r="I70" i="1"/>
  <c r="J70" i="1"/>
  <c r="C72" i="2" s="1"/>
  <c r="H70" i="1"/>
  <c r="J224" i="1"/>
  <c r="C226" i="2" s="1"/>
  <c r="H224" i="1"/>
  <c r="I224" i="1"/>
  <c r="J201" i="1"/>
  <c r="C203" i="2" s="1"/>
  <c r="I201" i="1"/>
  <c r="H201" i="1"/>
  <c r="J111" i="1"/>
  <c r="C113" i="2" s="1"/>
  <c r="H111" i="1"/>
  <c r="I111" i="1"/>
  <c r="I174" i="1"/>
  <c r="H174" i="1"/>
  <c r="J174" i="1"/>
  <c r="C176" i="2" s="1"/>
  <c r="J273" i="1"/>
  <c r="C275" i="2" s="1"/>
  <c r="I273" i="1"/>
  <c r="H273" i="1"/>
  <c r="J31" i="1"/>
  <c r="C33" i="2" s="1"/>
  <c r="H31" i="1"/>
  <c r="I31" i="1"/>
  <c r="J161" i="1"/>
  <c r="C163" i="2" s="1"/>
  <c r="I161" i="1"/>
  <c r="H161" i="1"/>
  <c r="J89" i="1"/>
  <c r="C91" i="2" s="1"/>
  <c r="H89" i="1"/>
  <c r="I89" i="1"/>
  <c r="I202" i="1"/>
  <c r="J202" i="1"/>
  <c r="C204" i="2" s="1"/>
  <c r="H202" i="1"/>
  <c r="J246" i="1"/>
  <c r="C248" i="2" s="1"/>
  <c r="H246" i="1"/>
  <c r="I246" i="1"/>
  <c r="I146" i="1"/>
  <c r="J146" i="1"/>
  <c r="C148" i="2" s="1"/>
  <c r="H146" i="1"/>
  <c r="J289" i="1"/>
  <c r="C291" i="2" s="1"/>
  <c r="H289" i="1"/>
  <c r="I289" i="1"/>
  <c r="I204" i="1"/>
  <c r="J204" i="1"/>
  <c r="C206" i="2" s="1"/>
  <c r="H204" i="1"/>
  <c r="J41" i="1"/>
  <c r="C43" i="2" s="1"/>
  <c r="H41" i="1"/>
  <c r="I41" i="1"/>
  <c r="I162" i="1"/>
  <c r="J162" i="1"/>
  <c r="C164" i="2" s="1"/>
  <c r="H162" i="1"/>
  <c r="J208" i="1"/>
  <c r="C210" i="2" s="1"/>
  <c r="I208" i="1"/>
  <c r="H208" i="1"/>
  <c r="I301" i="1"/>
  <c r="H301" i="1"/>
  <c r="J301" i="1"/>
  <c r="C303" i="2" s="1"/>
  <c r="J71" i="1"/>
  <c r="C73" i="2" s="1"/>
  <c r="I71" i="1"/>
  <c r="H71" i="1"/>
  <c r="J230" i="1"/>
  <c r="C232" i="2" s="1"/>
  <c r="H230" i="1"/>
  <c r="I230" i="1"/>
  <c r="I18" i="1"/>
  <c r="J18" i="1"/>
  <c r="C20" i="2" s="1"/>
  <c r="H18" i="1"/>
  <c r="I3" i="1"/>
  <c r="J3" i="1"/>
  <c r="C5" i="2" s="1"/>
  <c r="H3" i="1"/>
  <c r="J184" i="1"/>
  <c r="C186" i="2" s="1"/>
  <c r="I184" i="1"/>
  <c r="H184" i="1"/>
  <c r="J225" i="1"/>
  <c r="C227" i="2" s="1"/>
  <c r="I225" i="1"/>
  <c r="H225" i="1"/>
  <c r="I219" i="1"/>
  <c r="J219" i="1"/>
  <c r="C221" i="2" s="1"/>
  <c r="H219" i="1"/>
  <c r="I124" i="1"/>
  <c r="J124" i="1"/>
  <c r="C126" i="2" s="1"/>
  <c r="H124" i="1"/>
  <c r="I116" i="1"/>
  <c r="J116" i="1"/>
  <c r="C118" i="2" s="1"/>
  <c r="H116" i="1"/>
  <c r="J192" i="1"/>
  <c r="C194" i="2" s="1"/>
  <c r="I192" i="1"/>
  <c r="H192" i="1"/>
  <c r="J72" i="1"/>
  <c r="C74" i="2" s="1"/>
  <c r="H72" i="1"/>
  <c r="I72" i="1"/>
  <c r="J127" i="1"/>
  <c r="C129" i="2" s="1"/>
  <c r="H127" i="1"/>
  <c r="I127" i="1"/>
  <c r="I122" i="1"/>
  <c r="J122" i="1"/>
  <c r="C124" i="2" s="1"/>
  <c r="H122" i="1"/>
  <c r="I212" i="1"/>
  <c r="H212" i="1"/>
  <c r="J212" i="1"/>
  <c r="C214" i="2" s="1"/>
  <c r="J280" i="1"/>
  <c r="C282" i="2" s="1"/>
  <c r="H280" i="1"/>
  <c r="I280" i="1"/>
  <c r="I26" i="1"/>
  <c r="J26" i="1"/>
  <c r="C28" i="2" s="1"/>
  <c r="H26" i="1"/>
  <c r="J176" i="1"/>
  <c r="C178" i="2" s="1"/>
  <c r="H176" i="1"/>
  <c r="I176" i="1"/>
  <c r="I210" i="1"/>
  <c r="J210" i="1"/>
  <c r="C212" i="2" s="1"/>
  <c r="H210" i="1"/>
  <c r="I11" i="1"/>
  <c r="J11" i="1"/>
  <c r="C13" i="2" s="1"/>
  <c r="H11" i="1"/>
  <c r="J177" i="1"/>
  <c r="C179" i="2" s="1"/>
  <c r="I177" i="1"/>
  <c r="H177" i="1"/>
  <c r="I156" i="1"/>
  <c r="J156" i="1"/>
  <c r="C158" i="2" s="1"/>
  <c r="H156" i="1"/>
  <c r="I166" i="1"/>
  <c r="H166" i="1"/>
  <c r="J166" i="1"/>
  <c r="C168" i="2" s="1"/>
  <c r="J279" i="1"/>
  <c r="C281" i="2" s="1"/>
  <c r="I279" i="1"/>
  <c r="H279" i="1"/>
  <c r="J104" i="1"/>
  <c r="C106" i="2" s="1"/>
  <c r="I104" i="1"/>
  <c r="H104" i="1"/>
  <c r="K314" i="1"/>
  <c r="C7" i="4" s="1"/>
  <c r="H314" i="1"/>
  <c r="J96" i="1"/>
  <c r="C98" i="2" s="1"/>
  <c r="H96" i="1"/>
  <c r="I96" i="1"/>
  <c r="I139" i="1"/>
  <c r="J139" i="1"/>
  <c r="C141" i="2" s="1"/>
  <c r="H139" i="1"/>
  <c r="J81" i="1"/>
  <c r="C83" i="2" s="1"/>
  <c r="H81" i="1"/>
  <c r="I81" i="1"/>
  <c r="I22" i="1"/>
  <c r="J22" i="1"/>
  <c r="C24" i="2" s="1"/>
  <c r="H22" i="1"/>
  <c r="J231" i="1"/>
  <c r="C233" i="2" s="1"/>
  <c r="I231" i="1"/>
  <c r="H231" i="1"/>
  <c r="I299" i="1"/>
  <c r="J299" i="1"/>
  <c r="C301" i="2" s="1"/>
  <c r="H299" i="1"/>
  <c r="J119" i="1"/>
  <c r="C121" i="2" s="1"/>
  <c r="I119" i="1"/>
  <c r="H119" i="1"/>
  <c r="J297" i="1"/>
  <c r="C299" i="2" s="1"/>
  <c r="I297" i="1"/>
  <c r="H297" i="1"/>
  <c r="J262" i="1"/>
  <c r="C264" i="2" s="1"/>
  <c r="H262" i="1"/>
  <c r="I262" i="1"/>
  <c r="I20" i="1"/>
  <c r="J20" i="1"/>
  <c r="C22" i="2" s="1"/>
  <c r="H20" i="1"/>
  <c r="I106" i="1"/>
  <c r="J106" i="1"/>
  <c r="C108" i="2" s="1"/>
  <c r="H106" i="1"/>
  <c r="I180" i="1"/>
  <c r="J180" i="1"/>
  <c r="C182" i="2" s="1"/>
  <c r="H180" i="1"/>
  <c r="J149" i="1"/>
  <c r="C151" i="2" s="1"/>
  <c r="H149" i="1"/>
  <c r="I149" i="1"/>
  <c r="J47" i="1"/>
  <c r="C49" i="2" s="1"/>
  <c r="H47" i="1"/>
  <c r="I47" i="1"/>
  <c r="I187" i="1"/>
  <c r="J187" i="1"/>
  <c r="C189" i="2" s="1"/>
  <c r="H187" i="1"/>
  <c r="I29" i="1"/>
  <c r="H29" i="1"/>
  <c r="J29" i="1"/>
  <c r="C31" i="2" s="1"/>
  <c r="I118" i="1"/>
  <c r="J118" i="1"/>
  <c r="C120" i="2" s="1"/>
  <c r="H118" i="1"/>
  <c r="I234" i="1"/>
  <c r="H234" i="1"/>
  <c r="J234" i="1"/>
  <c r="C236" i="2" s="1"/>
  <c r="I58" i="1"/>
  <c r="J58" i="1"/>
  <c r="C60" i="2" s="1"/>
  <c r="H58" i="1"/>
  <c r="J191" i="1"/>
  <c r="C193" i="2" s="1"/>
  <c r="H191" i="1"/>
  <c r="I191" i="1"/>
  <c r="H293" i="1"/>
  <c r="I293" i="1"/>
  <c r="J293" i="1"/>
  <c r="C295" i="2" s="1"/>
  <c r="J144" i="1"/>
  <c r="C146" i="2" s="1"/>
  <c r="H144" i="1"/>
  <c r="I144" i="1"/>
  <c r="J121" i="1"/>
  <c r="C123" i="2" s="1"/>
  <c r="H121" i="1"/>
  <c r="I121" i="1"/>
  <c r="I76" i="1"/>
  <c r="H76" i="1"/>
  <c r="J76" i="1"/>
  <c r="C78" i="2" s="1"/>
  <c r="I284" i="1"/>
  <c r="J284" i="1"/>
  <c r="C286" i="2" s="1"/>
  <c r="H284" i="1"/>
  <c r="H237" i="1"/>
  <c r="J237" i="1"/>
  <c r="C239" i="2" s="1"/>
  <c r="I237" i="1"/>
  <c r="J88" i="1"/>
  <c r="C90" i="2" s="1"/>
  <c r="I88" i="1"/>
  <c r="H88" i="1"/>
  <c r="J65" i="1"/>
  <c r="C67" i="2" s="1"/>
  <c r="I65" i="1"/>
  <c r="H65" i="1"/>
  <c r="I115" i="1"/>
  <c r="J115" i="1"/>
  <c r="C117" i="2" s="1"/>
  <c r="H115" i="1"/>
  <c r="I100" i="1"/>
  <c r="J100" i="1"/>
  <c r="C102" i="2" s="1"/>
  <c r="H100" i="1"/>
  <c r="I125" i="1"/>
  <c r="H125" i="1"/>
  <c r="J125" i="1"/>
  <c r="C127" i="2" s="1"/>
  <c r="H298" i="1"/>
  <c r="J298" i="1"/>
  <c r="C300" i="2" s="1"/>
  <c r="I298" i="1"/>
  <c r="J295" i="1"/>
  <c r="C297" i="2" s="1"/>
  <c r="H295" i="1"/>
  <c r="I295" i="1"/>
  <c r="J294" i="1"/>
  <c r="C296" i="2" s="1"/>
  <c r="H294" i="1"/>
  <c r="I294" i="1"/>
  <c r="I158" i="1"/>
  <c r="H158" i="1"/>
  <c r="J158" i="1"/>
  <c r="C160" i="2" s="1"/>
  <c r="J288" i="1"/>
  <c r="C290" i="2" s="1"/>
  <c r="I288" i="1"/>
  <c r="H288" i="1"/>
  <c r="J265" i="1"/>
  <c r="C267" i="2" s="1"/>
  <c r="I265" i="1"/>
  <c r="H265" i="1"/>
  <c r="J63" i="1"/>
  <c r="C65" i="2" s="1"/>
  <c r="H63" i="1"/>
  <c r="I63" i="1"/>
  <c r="I206" i="1"/>
  <c r="H206" i="1"/>
  <c r="J206" i="1"/>
  <c r="C208" i="2" s="1"/>
  <c r="I98" i="1"/>
  <c r="J98" i="1"/>
  <c r="C100" i="2" s="1"/>
  <c r="H98" i="1"/>
  <c r="J112" i="1"/>
  <c r="C114" i="2" s="1"/>
  <c r="H112" i="1"/>
  <c r="I112" i="1"/>
  <c r="I50" i="1"/>
  <c r="J50" i="1"/>
  <c r="C52" i="2" s="1"/>
  <c r="H50" i="1"/>
  <c r="I148" i="1"/>
  <c r="J148" i="1"/>
  <c r="C150" i="2" s="1"/>
  <c r="H148" i="1"/>
  <c r="J217" i="1"/>
  <c r="C219" i="2" s="1"/>
  <c r="I217" i="1"/>
  <c r="H217" i="1"/>
  <c r="J120" i="1"/>
  <c r="C122" i="2" s="1"/>
  <c r="I120" i="1"/>
  <c r="H120" i="1"/>
  <c r="I195" i="1"/>
  <c r="J195" i="1"/>
  <c r="C197" i="2" s="1"/>
  <c r="H195" i="1"/>
  <c r="I34" i="1"/>
  <c r="J34" i="1"/>
  <c r="C36" i="2" s="1"/>
  <c r="H34" i="1"/>
  <c r="I242" i="1"/>
  <c r="J242" i="1"/>
  <c r="C244" i="2" s="1"/>
  <c r="H242" i="1"/>
  <c r="I30" i="1"/>
  <c r="H30" i="1"/>
  <c r="J30" i="1"/>
  <c r="C32" i="2" s="1"/>
  <c r="I93" i="1"/>
  <c r="H93" i="1"/>
  <c r="J93" i="1"/>
  <c r="C95" i="2" s="1"/>
  <c r="J183" i="1"/>
  <c r="C185" i="2" s="1"/>
  <c r="I183" i="1"/>
  <c r="H183" i="1"/>
  <c r="J185" i="1"/>
  <c r="C187" i="2" s="1"/>
  <c r="I185" i="1"/>
  <c r="H185" i="1"/>
  <c r="J129" i="1"/>
  <c r="C131" i="2" s="1"/>
  <c r="I129" i="1"/>
  <c r="H129" i="1"/>
  <c r="I164" i="1"/>
  <c r="J164" i="1"/>
  <c r="C166" i="2" s="1"/>
  <c r="H164" i="1"/>
  <c r="I154" i="1"/>
  <c r="J154" i="1"/>
  <c r="C156" i="2" s="1"/>
  <c r="H154" i="1"/>
  <c r="J40" i="1"/>
  <c r="C42" i="2" s="1"/>
  <c r="H40" i="1"/>
  <c r="I40" i="1"/>
  <c r="I114" i="1"/>
  <c r="J114" i="1"/>
  <c r="C116" i="2" s="1"/>
  <c r="H114" i="1"/>
  <c r="J128" i="1"/>
  <c r="C130" i="2" s="1"/>
  <c r="H128" i="1"/>
  <c r="I128" i="1"/>
  <c r="I157" i="1"/>
  <c r="H157" i="1"/>
  <c r="J157" i="1"/>
  <c r="C159" i="2" s="1"/>
  <c r="I211" i="1"/>
  <c r="J211" i="1"/>
  <c r="C213" i="2" s="1"/>
  <c r="H211" i="1"/>
  <c r="J290" i="1"/>
  <c r="C292" i="2" s="1"/>
  <c r="H290" i="1"/>
  <c r="I290" i="1"/>
  <c r="I134" i="1"/>
  <c r="H134" i="1"/>
  <c r="J134" i="1"/>
  <c r="C136" i="2" s="1"/>
  <c r="J249" i="1"/>
  <c r="C251" i="2" s="1"/>
  <c r="I249" i="1"/>
  <c r="H249" i="1"/>
  <c r="I91" i="1"/>
  <c r="J91" i="1"/>
  <c r="C93" i="2" s="1"/>
  <c r="H91" i="1"/>
  <c r="J216" i="1"/>
  <c r="C218" i="2" s="1"/>
  <c r="H216" i="1"/>
  <c r="I216" i="1"/>
  <c r="J79" i="1"/>
  <c r="C81" i="2" s="1"/>
  <c r="H79" i="1"/>
  <c r="I79" i="1"/>
  <c r="J145" i="1"/>
  <c r="C147" i="2" s="1"/>
  <c r="I145" i="1"/>
  <c r="H145" i="1"/>
  <c r="I275" i="1"/>
  <c r="J275" i="1"/>
  <c r="C277" i="2" s="1"/>
  <c r="H275" i="1"/>
  <c r="I147" i="1"/>
  <c r="J147" i="1"/>
  <c r="C149" i="2" s="1"/>
  <c r="H147" i="1"/>
  <c r="J296" i="1"/>
  <c r="C298" i="2" s="1"/>
  <c r="H296" i="1"/>
  <c r="I296" i="1"/>
  <c r="J255" i="1"/>
  <c r="C257" i="2" s="1"/>
  <c r="I255" i="1"/>
  <c r="H255" i="1"/>
  <c r="H133" i="1"/>
  <c r="I133" i="1"/>
  <c r="J133" i="1"/>
  <c r="C135" i="2" s="1"/>
  <c r="I131" i="1"/>
  <c r="J131" i="1"/>
  <c r="C133" i="2" s="1"/>
  <c r="H131" i="1"/>
  <c r="J159" i="1"/>
  <c r="C161" i="2" s="1"/>
  <c r="H159" i="1"/>
  <c r="I159" i="1"/>
  <c r="J167" i="1"/>
  <c r="C169" i="2" s="1"/>
  <c r="I167" i="1"/>
  <c r="H167" i="1"/>
  <c r="J207" i="1"/>
  <c r="C209" i="2" s="1"/>
  <c r="I207" i="1"/>
  <c r="H207" i="1"/>
  <c r="J310" i="1"/>
  <c r="C312" i="2" s="1"/>
  <c r="I310" i="1"/>
  <c r="H310" i="1"/>
  <c r="I179" i="1"/>
  <c r="J179" i="1"/>
  <c r="C181" i="2" s="1"/>
  <c r="H179" i="1"/>
  <c r="J141" i="1"/>
  <c r="C143" i="2" s="1"/>
  <c r="I141" i="1"/>
  <c r="H141" i="1"/>
  <c r="I196" i="1"/>
  <c r="J196" i="1"/>
  <c r="C198" i="2" s="1"/>
  <c r="H196" i="1"/>
  <c r="I267" i="1"/>
  <c r="J267" i="1"/>
  <c r="C269" i="2" s="1"/>
  <c r="H267" i="1"/>
  <c r="J215" i="1"/>
  <c r="C217" i="2" s="1"/>
  <c r="H215" i="1"/>
  <c r="I215" i="1"/>
  <c r="I42" i="1"/>
  <c r="J42" i="1"/>
  <c r="C44" i="2" s="1"/>
  <c r="H42" i="1"/>
  <c r="I92" i="1"/>
  <c r="J92" i="1"/>
  <c r="C94" i="2" s="1"/>
  <c r="H92" i="1"/>
  <c r="I227" i="1"/>
  <c r="J227" i="1"/>
  <c r="C229" i="2" s="1"/>
  <c r="H227" i="1"/>
  <c r="I110" i="1"/>
  <c r="H110" i="1"/>
  <c r="J110" i="1"/>
  <c r="C112" i="2" s="1"/>
  <c r="J256" i="1"/>
  <c r="C258" i="2" s="1"/>
  <c r="I256" i="1"/>
  <c r="H256" i="1"/>
  <c r="J233" i="1"/>
  <c r="C235" i="2" s="1"/>
  <c r="I233" i="1"/>
  <c r="H233" i="1"/>
  <c r="H285" i="1"/>
  <c r="I285" i="1"/>
  <c r="J285" i="1"/>
  <c r="C287" i="2" s="1"/>
  <c r="J136" i="1"/>
  <c r="C138" i="2" s="1"/>
  <c r="I136" i="1"/>
  <c r="H136" i="1"/>
  <c r="J113" i="1"/>
  <c r="C115" i="2" s="1"/>
  <c r="I113" i="1"/>
  <c r="H113" i="1"/>
  <c r="I243" i="1"/>
  <c r="J243" i="1"/>
  <c r="C245" i="2" s="1"/>
  <c r="H243" i="1"/>
  <c r="I283" i="1"/>
  <c r="J283" i="1"/>
  <c r="C285" i="2" s="1"/>
  <c r="H283" i="1"/>
  <c r="I37" i="1"/>
  <c r="J37" i="1"/>
  <c r="C39" i="2" s="1"/>
  <c r="H37" i="1"/>
  <c r="I142" i="1"/>
  <c r="H142" i="1"/>
  <c r="J142" i="1"/>
  <c r="C144" i="2" s="1"/>
  <c r="I250" i="1"/>
  <c r="H250" i="1"/>
  <c r="J250" i="1"/>
  <c r="C252" i="2" s="1"/>
  <c r="I66" i="1"/>
  <c r="J66" i="1"/>
  <c r="C68" i="2" s="1"/>
  <c r="H66" i="1"/>
  <c r="J223" i="1"/>
  <c r="C225" i="2" s="1"/>
  <c r="H223" i="1"/>
  <c r="I223" i="1"/>
  <c r="I36" i="1"/>
  <c r="J36" i="1"/>
  <c r="C38" i="2" s="1"/>
  <c r="H36" i="1"/>
  <c r="I254" i="1"/>
  <c r="H254" i="1"/>
  <c r="J254" i="1"/>
  <c r="C256" i="2" s="1"/>
  <c r="I138" i="1"/>
  <c r="J138" i="1"/>
  <c r="C140" i="2" s="1"/>
  <c r="H138" i="1"/>
  <c r="I10" i="1"/>
  <c r="J10" i="1"/>
  <c r="C12" i="2" s="1"/>
  <c r="H10" i="1"/>
  <c r="I244" i="1"/>
  <c r="J244" i="1"/>
  <c r="C246" i="2" s="1"/>
  <c r="H244" i="1"/>
  <c r="J23" i="1"/>
  <c r="C25" i="2" s="1"/>
  <c r="I23" i="1"/>
  <c r="H23" i="1"/>
  <c r="I226" i="1"/>
  <c r="J226" i="1"/>
  <c r="C228" i="2" s="1"/>
  <c r="H226" i="1"/>
  <c r="J304" i="1"/>
  <c r="C306" i="2" s="1"/>
  <c r="I304" i="1"/>
  <c r="H304" i="1"/>
  <c r="H181" i="1"/>
  <c r="I181" i="1"/>
  <c r="J181" i="1"/>
  <c r="C183" i="2" s="1"/>
  <c r="J32" i="1"/>
  <c r="C34" i="2" s="1"/>
  <c r="H32" i="1"/>
  <c r="I32" i="1"/>
  <c r="J9" i="1"/>
  <c r="C11" i="2" s="1"/>
  <c r="I9" i="1"/>
  <c r="H9" i="1"/>
  <c r="I220" i="1"/>
  <c r="J220" i="1"/>
  <c r="C222" i="2" s="1"/>
  <c r="H220" i="1"/>
  <c r="I61" i="1"/>
  <c r="H61" i="1"/>
  <c r="J61" i="1"/>
  <c r="C63" i="2" s="1"/>
  <c r="I107" i="1"/>
  <c r="J107" i="1"/>
  <c r="C109" i="2" s="1"/>
  <c r="H107" i="1"/>
  <c r="J55" i="1"/>
  <c r="C57" i="2" s="1"/>
  <c r="I55" i="1"/>
  <c r="H55" i="1"/>
  <c r="I261" i="1"/>
  <c r="H261" i="1"/>
  <c r="J261" i="1"/>
  <c r="C263" i="2" s="1"/>
  <c r="I4" i="1"/>
  <c r="J4" i="1"/>
  <c r="C6" i="2" s="1"/>
  <c r="H4" i="1"/>
  <c r="I276" i="1"/>
  <c r="J276" i="1"/>
  <c r="C278" i="2" s="1"/>
  <c r="H276" i="1"/>
  <c r="J248" i="1"/>
  <c r="C250" i="2" s="1"/>
  <c r="H248" i="1"/>
  <c r="I248" i="1"/>
  <c r="J87" i="1"/>
  <c r="C89" i="2" s="1"/>
  <c r="I87" i="1"/>
  <c r="H87" i="1"/>
  <c r="J239" i="1"/>
  <c r="C241" i="2" s="1"/>
  <c r="I239" i="1"/>
  <c r="H239" i="1"/>
  <c r="J39" i="1"/>
  <c r="C41" i="2" s="1"/>
  <c r="H39" i="1"/>
  <c r="I39" i="1"/>
  <c r="J205" i="1"/>
  <c r="C207" i="2" s="1"/>
  <c r="H205" i="1"/>
  <c r="I205" i="1"/>
  <c r="I228" i="1"/>
  <c r="H228" i="1"/>
  <c r="J228" i="1"/>
  <c r="C230" i="2" s="1"/>
  <c r="J199" i="1"/>
  <c r="C201" i="2" s="1"/>
  <c r="H199" i="1"/>
  <c r="I199" i="1"/>
  <c r="J4" i="4" l="1"/>
  <c r="C8" i="4"/>
  <c r="D4" i="4"/>
  <c r="I4" i="4"/>
  <c r="E4" i="4"/>
  <c r="F4" i="4"/>
  <c r="G4" i="4"/>
  <c r="H4" i="4"/>
  <c r="H8" i="4" s="1"/>
  <c r="I6" i="4"/>
  <c r="H6" i="4"/>
  <c r="E6" i="4"/>
  <c r="D6" i="4"/>
  <c r="J6" i="4"/>
  <c r="G6" i="4"/>
  <c r="F6" i="4"/>
  <c r="B4" i="7"/>
  <c r="H7" i="4"/>
  <c r="J7" i="4"/>
  <c r="G7" i="4"/>
  <c r="I7" i="4"/>
  <c r="F7" i="4"/>
  <c r="D7" i="4"/>
  <c r="E7" i="4"/>
  <c r="J5" i="4"/>
  <c r="D5" i="4"/>
  <c r="E5" i="4"/>
  <c r="H5" i="4"/>
  <c r="I5" i="4"/>
  <c r="F5" i="4"/>
  <c r="G5" i="4"/>
  <c r="J258" i="2"/>
  <c r="F258" i="2"/>
  <c r="E258" i="2"/>
  <c r="G258" i="2"/>
  <c r="D258" i="2"/>
  <c r="I258" i="2"/>
  <c r="H258" i="2"/>
  <c r="F32" i="2"/>
  <c r="J32" i="2"/>
  <c r="E32" i="2"/>
  <c r="I32" i="2"/>
  <c r="D32" i="2"/>
  <c r="H32" i="2"/>
  <c r="G32" i="2"/>
  <c r="H182" i="2"/>
  <c r="F182" i="2"/>
  <c r="G182" i="2"/>
  <c r="E182" i="2"/>
  <c r="J182" i="2"/>
  <c r="D182" i="2"/>
  <c r="I182" i="2"/>
  <c r="J224" i="2"/>
  <c r="F224" i="2"/>
  <c r="I224" i="2"/>
  <c r="H224" i="2"/>
  <c r="G224" i="2"/>
  <c r="E224" i="2"/>
  <c r="D224" i="2"/>
  <c r="E288" i="2"/>
  <c r="H288" i="2"/>
  <c r="G288" i="2"/>
  <c r="J288" i="2"/>
  <c r="I288" i="2"/>
  <c r="F288" i="2"/>
  <c r="D288" i="2"/>
  <c r="J302" i="2"/>
  <c r="D302" i="2"/>
  <c r="H302" i="2"/>
  <c r="G302" i="2"/>
  <c r="F302" i="2"/>
  <c r="E302" i="2"/>
  <c r="I302" i="2"/>
  <c r="I34" i="2"/>
  <c r="H34" i="2"/>
  <c r="J34" i="2"/>
  <c r="D34" i="2"/>
  <c r="F34" i="2"/>
  <c r="G34" i="2"/>
  <c r="E34" i="2"/>
  <c r="H228" i="2"/>
  <c r="E228" i="2"/>
  <c r="F228" i="2"/>
  <c r="G228" i="2"/>
  <c r="D228" i="2"/>
  <c r="I228" i="2"/>
  <c r="J228" i="2"/>
  <c r="G68" i="2"/>
  <c r="F68" i="2"/>
  <c r="E68" i="2"/>
  <c r="I68" i="2"/>
  <c r="J68" i="2"/>
  <c r="H68" i="2"/>
  <c r="D68" i="2"/>
  <c r="I112" i="2"/>
  <c r="F112" i="2"/>
  <c r="E112" i="2"/>
  <c r="D112" i="2"/>
  <c r="G112" i="2"/>
  <c r="H112" i="2"/>
  <c r="J112" i="2"/>
  <c r="F269" i="2"/>
  <c r="E269" i="2"/>
  <c r="D269" i="2"/>
  <c r="I269" i="2"/>
  <c r="J269" i="2"/>
  <c r="H269" i="2"/>
  <c r="G269" i="2"/>
  <c r="J209" i="2"/>
  <c r="I209" i="2"/>
  <c r="H209" i="2"/>
  <c r="F209" i="2"/>
  <c r="D209" i="2"/>
  <c r="G209" i="2"/>
  <c r="E209" i="2"/>
  <c r="I133" i="2"/>
  <c r="D133" i="2"/>
  <c r="H133" i="2"/>
  <c r="F133" i="2"/>
  <c r="E133" i="2"/>
  <c r="J133" i="2"/>
  <c r="G133" i="2"/>
  <c r="D136" i="2"/>
  <c r="I136" i="2"/>
  <c r="F136" i="2"/>
  <c r="E136" i="2"/>
  <c r="H136" i="2"/>
  <c r="G136" i="2"/>
  <c r="J136" i="2"/>
  <c r="I116" i="2"/>
  <c r="D116" i="2"/>
  <c r="F116" i="2"/>
  <c r="G116" i="2"/>
  <c r="E116" i="2"/>
  <c r="J116" i="2"/>
  <c r="H116" i="2"/>
  <c r="J187" i="2"/>
  <c r="I187" i="2"/>
  <c r="H187" i="2"/>
  <c r="F187" i="2"/>
  <c r="D187" i="2"/>
  <c r="G187" i="2"/>
  <c r="E187" i="2"/>
  <c r="J219" i="2"/>
  <c r="I219" i="2"/>
  <c r="H219" i="2"/>
  <c r="F219" i="2"/>
  <c r="D219" i="2"/>
  <c r="G219" i="2"/>
  <c r="E219" i="2"/>
  <c r="H290" i="2"/>
  <c r="J290" i="2"/>
  <c r="I290" i="2"/>
  <c r="F290" i="2"/>
  <c r="E290" i="2"/>
  <c r="D290" i="2"/>
  <c r="G290" i="2"/>
  <c r="I67" i="2"/>
  <c r="F67" i="2"/>
  <c r="E67" i="2"/>
  <c r="D67" i="2"/>
  <c r="G67" i="2"/>
  <c r="J67" i="2"/>
  <c r="H67" i="2"/>
  <c r="G286" i="2"/>
  <c r="J286" i="2"/>
  <c r="I286" i="2"/>
  <c r="F286" i="2"/>
  <c r="E286" i="2"/>
  <c r="D286" i="2"/>
  <c r="H286" i="2"/>
  <c r="F193" i="2"/>
  <c r="D193" i="2"/>
  <c r="G193" i="2"/>
  <c r="J193" i="2"/>
  <c r="H193" i="2"/>
  <c r="I193" i="2"/>
  <c r="E193" i="2"/>
  <c r="F120" i="2"/>
  <c r="D120" i="2"/>
  <c r="H120" i="2"/>
  <c r="E120" i="2"/>
  <c r="I120" i="2"/>
  <c r="G120" i="2"/>
  <c r="J120" i="2"/>
  <c r="D194" i="2"/>
  <c r="H194" i="2"/>
  <c r="E194" i="2"/>
  <c r="G194" i="2"/>
  <c r="J194" i="2"/>
  <c r="I194" i="2"/>
  <c r="F194" i="2"/>
  <c r="D221" i="2"/>
  <c r="I221" i="2"/>
  <c r="H221" i="2"/>
  <c r="G221" i="2"/>
  <c r="E221" i="2"/>
  <c r="F221" i="2"/>
  <c r="J221" i="2"/>
  <c r="F232" i="2"/>
  <c r="E232" i="2"/>
  <c r="J232" i="2"/>
  <c r="H232" i="2"/>
  <c r="G232" i="2"/>
  <c r="I232" i="2"/>
  <c r="D232" i="2"/>
  <c r="D113" i="2"/>
  <c r="I113" i="2"/>
  <c r="G113" i="2"/>
  <c r="F113" i="2"/>
  <c r="E113" i="2"/>
  <c r="H113" i="2"/>
  <c r="J113" i="2"/>
  <c r="G72" i="2"/>
  <c r="D72" i="2"/>
  <c r="F72" i="2"/>
  <c r="E72" i="2"/>
  <c r="I72" i="2"/>
  <c r="H72" i="2"/>
  <c r="J72" i="2"/>
  <c r="G82" i="2"/>
  <c r="I82" i="2"/>
  <c r="H82" i="2"/>
  <c r="J82" i="2"/>
  <c r="D82" i="2"/>
  <c r="F82" i="2"/>
  <c r="E82" i="2"/>
  <c r="J259" i="2"/>
  <c r="F259" i="2"/>
  <c r="E259" i="2"/>
  <c r="D259" i="2"/>
  <c r="H259" i="2"/>
  <c r="G259" i="2"/>
  <c r="I259" i="2"/>
  <c r="D145" i="2"/>
  <c r="I145" i="2"/>
  <c r="F145" i="2"/>
  <c r="H145" i="2"/>
  <c r="E145" i="2"/>
  <c r="J145" i="2"/>
  <c r="G145" i="2"/>
  <c r="G272" i="2"/>
  <c r="I272" i="2"/>
  <c r="F272" i="2"/>
  <c r="E272" i="2"/>
  <c r="D272" i="2"/>
  <c r="H272" i="2"/>
  <c r="J272" i="2"/>
  <c r="I154" i="2"/>
  <c r="D154" i="2"/>
  <c r="F154" i="2"/>
  <c r="E154" i="2"/>
  <c r="H154" i="2"/>
  <c r="G154" i="2"/>
  <c r="J154" i="2"/>
  <c r="F283" i="2"/>
  <c r="D283" i="2"/>
  <c r="E283" i="2"/>
  <c r="H283" i="2"/>
  <c r="G283" i="2"/>
  <c r="J283" i="2"/>
  <c r="I283" i="2"/>
  <c r="G8" i="2"/>
  <c r="I8" i="2"/>
  <c r="F8" i="2"/>
  <c r="J8" i="2"/>
  <c r="H8" i="2"/>
  <c r="D8" i="2"/>
  <c r="E8" i="2"/>
  <c r="F196" i="2"/>
  <c r="D196" i="2"/>
  <c r="I196" i="2"/>
  <c r="E196" i="2"/>
  <c r="J196" i="2"/>
  <c r="G196" i="2"/>
  <c r="H196" i="2"/>
  <c r="I111" i="2"/>
  <c r="F111" i="2"/>
  <c r="D111" i="2"/>
  <c r="H111" i="2"/>
  <c r="E111" i="2"/>
  <c r="G111" i="2"/>
  <c r="J111" i="2"/>
  <c r="I308" i="2"/>
  <c r="H308" i="2"/>
  <c r="G308" i="2"/>
  <c r="D308" i="2"/>
  <c r="F308" i="2"/>
  <c r="J308" i="2"/>
  <c r="E308" i="2"/>
  <c r="G76" i="2"/>
  <c r="J76" i="2"/>
  <c r="F76" i="2"/>
  <c r="D76" i="2"/>
  <c r="E76" i="2"/>
  <c r="I76" i="2"/>
  <c r="H76" i="2"/>
  <c r="I119" i="2"/>
  <c r="F119" i="2"/>
  <c r="D119" i="2"/>
  <c r="H119" i="2"/>
  <c r="E119" i="2"/>
  <c r="J119" i="2"/>
  <c r="G119" i="2"/>
  <c r="E205" i="2"/>
  <c r="D205" i="2"/>
  <c r="G205" i="2"/>
  <c r="J205" i="2"/>
  <c r="I205" i="2"/>
  <c r="F205" i="2"/>
  <c r="H205" i="2"/>
  <c r="G10" i="2"/>
  <c r="I10" i="2"/>
  <c r="F10" i="2"/>
  <c r="J10" i="2"/>
  <c r="H10" i="2"/>
  <c r="D10" i="2"/>
  <c r="E10" i="2"/>
  <c r="G86" i="2"/>
  <c r="I86" i="2"/>
  <c r="H86" i="2"/>
  <c r="J86" i="2"/>
  <c r="F86" i="2"/>
  <c r="D86" i="2"/>
  <c r="E86" i="2"/>
  <c r="F19" i="2"/>
  <c r="E19" i="2"/>
  <c r="I19" i="2"/>
  <c r="H19" i="2"/>
  <c r="J19" i="2"/>
  <c r="D19" i="2"/>
  <c r="G19" i="2"/>
  <c r="G29" i="2"/>
  <c r="F29" i="2"/>
  <c r="E29" i="2"/>
  <c r="I29" i="2"/>
  <c r="H29" i="2"/>
  <c r="D29" i="2"/>
  <c r="J29" i="2"/>
  <c r="G213" i="2"/>
  <c r="I213" i="2"/>
  <c r="H213" i="2"/>
  <c r="F213" i="2"/>
  <c r="D213" i="2"/>
  <c r="E213" i="2"/>
  <c r="J213" i="2"/>
  <c r="J186" i="2"/>
  <c r="D186" i="2"/>
  <c r="H186" i="2"/>
  <c r="I186" i="2"/>
  <c r="F186" i="2"/>
  <c r="E186" i="2"/>
  <c r="G186" i="2"/>
  <c r="H167" i="2"/>
  <c r="I167" i="2"/>
  <c r="F167" i="2"/>
  <c r="D167" i="2"/>
  <c r="E167" i="2"/>
  <c r="J167" i="2"/>
  <c r="G167" i="2"/>
  <c r="J207" i="2"/>
  <c r="H207" i="2"/>
  <c r="D207" i="2"/>
  <c r="G207" i="2"/>
  <c r="I207" i="2"/>
  <c r="E207" i="2"/>
  <c r="F207" i="2"/>
  <c r="I12" i="2"/>
  <c r="G12" i="2"/>
  <c r="F12" i="2"/>
  <c r="J12" i="2"/>
  <c r="H12" i="2"/>
  <c r="D12" i="2"/>
  <c r="E12" i="2"/>
  <c r="F39" i="2"/>
  <c r="E39" i="2"/>
  <c r="I39" i="2"/>
  <c r="H39" i="2"/>
  <c r="D39" i="2"/>
  <c r="G39" i="2"/>
  <c r="J39" i="2"/>
  <c r="D181" i="2"/>
  <c r="G181" i="2"/>
  <c r="F181" i="2"/>
  <c r="J181" i="2"/>
  <c r="E181" i="2"/>
  <c r="I181" i="2"/>
  <c r="H181" i="2"/>
  <c r="G218" i="2"/>
  <c r="D218" i="2"/>
  <c r="F218" i="2"/>
  <c r="H218" i="2"/>
  <c r="I218" i="2"/>
  <c r="E218" i="2"/>
  <c r="J218" i="2"/>
  <c r="H159" i="2"/>
  <c r="I159" i="2"/>
  <c r="F159" i="2"/>
  <c r="E159" i="2"/>
  <c r="D159" i="2"/>
  <c r="J159" i="2"/>
  <c r="G159" i="2"/>
  <c r="I166" i="2"/>
  <c r="F166" i="2"/>
  <c r="D166" i="2"/>
  <c r="H166" i="2"/>
  <c r="J166" i="2"/>
  <c r="G166" i="2"/>
  <c r="E166" i="2"/>
  <c r="H197" i="2"/>
  <c r="F197" i="2"/>
  <c r="D197" i="2"/>
  <c r="G197" i="2"/>
  <c r="I197" i="2"/>
  <c r="J197" i="2"/>
  <c r="E197" i="2"/>
  <c r="I114" i="2"/>
  <c r="D114" i="2"/>
  <c r="F114" i="2"/>
  <c r="H114" i="2"/>
  <c r="G114" i="2"/>
  <c r="E114" i="2"/>
  <c r="J114" i="2"/>
  <c r="I160" i="2"/>
  <c r="F160" i="2"/>
  <c r="D160" i="2"/>
  <c r="H160" i="2"/>
  <c r="E160" i="2"/>
  <c r="G160" i="2"/>
  <c r="J160" i="2"/>
  <c r="H297" i="2"/>
  <c r="G297" i="2"/>
  <c r="F297" i="2"/>
  <c r="E297" i="2"/>
  <c r="D297" i="2"/>
  <c r="J297" i="2"/>
  <c r="I297" i="2"/>
  <c r="G102" i="2"/>
  <c r="I102" i="2"/>
  <c r="H102" i="2"/>
  <c r="J102" i="2"/>
  <c r="F102" i="2"/>
  <c r="E102" i="2"/>
  <c r="D102" i="2"/>
  <c r="G264" i="2"/>
  <c r="J264" i="2"/>
  <c r="I264" i="2"/>
  <c r="F264" i="2"/>
  <c r="E264" i="2"/>
  <c r="H264" i="2"/>
  <c r="D264" i="2"/>
  <c r="H301" i="2"/>
  <c r="F301" i="2"/>
  <c r="J301" i="2"/>
  <c r="E301" i="2"/>
  <c r="I301" i="2"/>
  <c r="D301" i="2"/>
  <c r="G301" i="2"/>
  <c r="G98" i="2"/>
  <c r="I98" i="2"/>
  <c r="H98" i="2"/>
  <c r="J98" i="2"/>
  <c r="D98" i="2"/>
  <c r="F98" i="2"/>
  <c r="E98" i="2"/>
  <c r="F281" i="2"/>
  <c r="D281" i="2"/>
  <c r="E281" i="2"/>
  <c r="I281" i="2"/>
  <c r="J281" i="2"/>
  <c r="H281" i="2"/>
  <c r="G281" i="2"/>
  <c r="D282" i="2"/>
  <c r="H282" i="2"/>
  <c r="G282" i="2"/>
  <c r="J282" i="2"/>
  <c r="I282" i="2"/>
  <c r="F282" i="2"/>
  <c r="E282" i="2"/>
  <c r="I5" i="2"/>
  <c r="F5" i="2"/>
  <c r="G5" i="2"/>
  <c r="H5" i="2"/>
  <c r="J5" i="2"/>
  <c r="D5" i="2"/>
  <c r="E5" i="2"/>
  <c r="G210" i="2"/>
  <c r="D210" i="2"/>
  <c r="F210" i="2"/>
  <c r="H210" i="2"/>
  <c r="I210" i="2"/>
  <c r="E210" i="2"/>
  <c r="J210" i="2"/>
  <c r="D206" i="2"/>
  <c r="I206" i="2"/>
  <c r="H206" i="2"/>
  <c r="F206" i="2"/>
  <c r="G206" i="2"/>
  <c r="J206" i="2"/>
  <c r="E206" i="2"/>
  <c r="I91" i="2"/>
  <c r="H91" i="2"/>
  <c r="F91" i="2"/>
  <c r="D91" i="2"/>
  <c r="G91" i="2"/>
  <c r="J91" i="2"/>
  <c r="E91" i="2"/>
  <c r="G294" i="2"/>
  <c r="I294" i="2"/>
  <c r="F294" i="2"/>
  <c r="E294" i="2"/>
  <c r="H294" i="2"/>
  <c r="J294" i="2"/>
  <c r="D294" i="2"/>
  <c r="I26" i="2"/>
  <c r="H26" i="2"/>
  <c r="D26" i="2"/>
  <c r="G26" i="2"/>
  <c r="F26" i="2"/>
  <c r="J26" i="2"/>
  <c r="E26" i="2"/>
  <c r="F101" i="2"/>
  <c r="E101" i="2"/>
  <c r="D101" i="2"/>
  <c r="G101" i="2"/>
  <c r="J101" i="2"/>
  <c r="I101" i="2"/>
  <c r="H101" i="2"/>
  <c r="D134" i="2"/>
  <c r="I134" i="2"/>
  <c r="F134" i="2"/>
  <c r="E134" i="2"/>
  <c r="H134" i="2"/>
  <c r="J134" i="2"/>
  <c r="G134" i="2"/>
  <c r="F289" i="2"/>
  <c r="D289" i="2"/>
  <c r="E289" i="2"/>
  <c r="I289" i="2"/>
  <c r="J289" i="2"/>
  <c r="H289" i="2"/>
  <c r="G289" i="2"/>
  <c r="I171" i="2"/>
  <c r="F171" i="2"/>
  <c r="D171" i="2"/>
  <c r="H171" i="2"/>
  <c r="E171" i="2"/>
  <c r="J171" i="2"/>
  <c r="G171" i="2"/>
  <c r="F284" i="2"/>
  <c r="D284" i="2"/>
  <c r="H284" i="2"/>
  <c r="G284" i="2"/>
  <c r="J284" i="2"/>
  <c r="I284" i="2"/>
  <c r="E284" i="2"/>
  <c r="I139" i="2"/>
  <c r="E139" i="2"/>
  <c r="D139" i="2"/>
  <c r="H139" i="2"/>
  <c r="F139" i="2"/>
  <c r="J139" i="2"/>
  <c r="G139" i="2"/>
  <c r="D23" i="2"/>
  <c r="F23" i="2"/>
  <c r="E23" i="2"/>
  <c r="J23" i="2"/>
  <c r="I23" i="2"/>
  <c r="G23" i="2"/>
  <c r="H23" i="2"/>
  <c r="I75" i="2"/>
  <c r="E75" i="2"/>
  <c r="H75" i="2"/>
  <c r="D75" i="2"/>
  <c r="G75" i="2"/>
  <c r="J75" i="2"/>
  <c r="F75" i="2"/>
  <c r="G84" i="2"/>
  <c r="F84" i="2"/>
  <c r="E84" i="2"/>
  <c r="I84" i="2"/>
  <c r="J84" i="2"/>
  <c r="H84" i="2"/>
  <c r="D84" i="2"/>
  <c r="J223" i="2"/>
  <c r="H223" i="2"/>
  <c r="D223" i="2"/>
  <c r="E223" i="2"/>
  <c r="I223" i="2"/>
  <c r="F223" i="2"/>
  <c r="G223" i="2"/>
  <c r="F53" i="2"/>
  <c r="E53" i="2"/>
  <c r="I53" i="2"/>
  <c r="H53" i="2"/>
  <c r="D53" i="2"/>
  <c r="G53" i="2"/>
  <c r="J53" i="2"/>
  <c r="G92" i="2"/>
  <c r="J92" i="2"/>
  <c r="F92" i="2"/>
  <c r="D92" i="2"/>
  <c r="E92" i="2"/>
  <c r="I92" i="2"/>
  <c r="H92" i="2"/>
  <c r="F305" i="2"/>
  <c r="J305" i="2"/>
  <c r="G305" i="2"/>
  <c r="E305" i="2"/>
  <c r="I305" i="2"/>
  <c r="H305" i="2"/>
  <c r="D305" i="2"/>
  <c r="F293" i="2"/>
  <c r="D293" i="2"/>
  <c r="E293" i="2"/>
  <c r="I293" i="2"/>
  <c r="H293" i="2"/>
  <c r="J293" i="2"/>
  <c r="G293" i="2"/>
  <c r="E278" i="2"/>
  <c r="H278" i="2"/>
  <c r="G278" i="2"/>
  <c r="J278" i="2"/>
  <c r="I278" i="2"/>
  <c r="F278" i="2"/>
  <c r="D278" i="2"/>
  <c r="D287" i="2"/>
  <c r="F287" i="2"/>
  <c r="E287" i="2"/>
  <c r="G287" i="2"/>
  <c r="I287" i="2"/>
  <c r="H287" i="2"/>
  <c r="J287" i="2"/>
  <c r="E277" i="2"/>
  <c r="D277" i="2"/>
  <c r="F277" i="2"/>
  <c r="I277" i="2"/>
  <c r="H277" i="2"/>
  <c r="G277" i="2"/>
  <c r="J277" i="2"/>
  <c r="I121" i="2"/>
  <c r="E121" i="2"/>
  <c r="D121" i="2"/>
  <c r="H121" i="2"/>
  <c r="F121" i="2"/>
  <c r="J121" i="2"/>
  <c r="G121" i="2"/>
  <c r="I148" i="2"/>
  <c r="D148" i="2"/>
  <c r="H148" i="2"/>
  <c r="F148" i="2"/>
  <c r="E148" i="2"/>
  <c r="J148" i="2"/>
  <c r="G148" i="2"/>
  <c r="G58" i="2"/>
  <c r="I58" i="2"/>
  <c r="H58" i="2"/>
  <c r="D58" i="2"/>
  <c r="F58" i="2"/>
  <c r="J58" i="2"/>
  <c r="E58" i="2"/>
  <c r="I174" i="2"/>
  <c r="F174" i="2"/>
  <c r="D174" i="2"/>
  <c r="H174" i="2"/>
  <c r="E174" i="2"/>
  <c r="J174" i="2"/>
  <c r="G174" i="2"/>
  <c r="J200" i="2"/>
  <c r="I200" i="2"/>
  <c r="H200" i="2"/>
  <c r="F200" i="2"/>
  <c r="D200" i="2"/>
  <c r="G200" i="2"/>
  <c r="E200" i="2"/>
  <c r="I152" i="2"/>
  <c r="D152" i="2"/>
  <c r="H152" i="2"/>
  <c r="F152" i="2"/>
  <c r="E152" i="2"/>
  <c r="G152" i="2"/>
  <c r="J152" i="2"/>
  <c r="I7" i="2"/>
  <c r="G7" i="2"/>
  <c r="F7" i="2"/>
  <c r="J7" i="2"/>
  <c r="H7" i="2"/>
  <c r="D7" i="2"/>
  <c r="E7" i="2"/>
  <c r="F89" i="2"/>
  <c r="E89" i="2"/>
  <c r="I89" i="2"/>
  <c r="H89" i="2"/>
  <c r="D89" i="2"/>
  <c r="G89" i="2"/>
  <c r="J89" i="2"/>
  <c r="G6" i="2"/>
  <c r="I6" i="2"/>
  <c r="F6" i="2"/>
  <c r="H6" i="2"/>
  <c r="E6" i="2"/>
  <c r="J6" i="2"/>
  <c r="D6" i="2"/>
  <c r="G38" i="2"/>
  <c r="I38" i="2"/>
  <c r="H38" i="2"/>
  <c r="J38" i="2"/>
  <c r="F38" i="2"/>
  <c r="E38" i="2"/>
  <c r="D38" i="2"/>
  <c r="F252" i="2"/>
  <c r="H252" i="2"/>
  <c r="G252" i="2"/>
  <c r="I252" i="2"/>
  <c r="J252" i="2"/>
  <c r="D252" i="2"/>
  <c r="E252" i="2"/>
  <c r="J44" i="2"/>
  <c r="F44" i="2"/>
  <c r="D44" i="2"/>
  <c r="E44" i="2"/>
  <c r="I44" i="2"/>
  <c r="H44" i="2"/>
  <c r="G44" i="2"/>
  <c r="I135" i="2"/>
  <c r="F135" i="2"/>
  <c r="H135" i="2"/>
  <c r="D135" i="2"/>
  <c r="E135" i="2"/>
  <c r="J135" i="2"/>
  <c r="G135" i="2"/>
  <c r="H298" i="2"/>
  <c r="G298" i="2"/>
  <c r="F298" i="2"/>
  <c r="E298" i="2"/>
  <c r="J298" i="2"/>
  <c r="I298" i="2"/>
  <c r="D298" i="2"/>
  <c r="I150" i="2"/>
  <c r="D150" i="2"/>
  <c r="F150" i="2"/>
  <c r="H150" i="2"/>
  <c r="E150" i="2"/>
  <c r="J150" i="2"/>
  <c r="G150" i="2"/>
  <c r="H65" i="2"/>
  <c r="F65" i="2"/>
  <c r="E65" i="2"/>
  <c r="I65" i="2"/>
  <c r="J65" i="2"/>
  <c r="D65" i="2"/>
  <c r="G65" i="2"/>
  <c r="G78" i="2"/>
  <c r="I78" i="2"/>
  <c r="H78" i="2"/>
  <c r="J78" i="2"/>
  <c r="D78" i="2"/>
  <c r="F78" i="2"/>
  <c r="E78" i="2"/>
  <c r="I146" i="2"/>
  <c r="D146" i="2"/>
  <c r="E146" i="2"/>
  <c r="H146" i="2"/>
  <c r="F146" i="2"/>
  <c r="G146" i="2"/>
  <c r="J146" i="2"/>
  <c r="G60" i="2"/>
  <c r="J60" i="2"/>
  <c r="F60" i="2"/>
  <c r="D60" i="2"/>
  <c r="E60" i="2"/>
  <c r="I60" i="2"/>
  <c r="H60" i="2"/>
  <c r="F31" i="2"/>
  <c r="E31" i="2"/>
  <c r="I31" i="2"/>
  <c r="D31" i="2"/>
  <c r="G31" i="2"/>
  <c r="J31" i="2"/>
  <c r="H31" i="2"/>
  <c r="F49" i="2"/>
  <c r="E49" i="2"/>
  <c r="I49" i="2"/>
  <c r="H49" i="2"/>
  <c r="J49" i="2"/>
  <c r="D49" i="2"/>
  <c r="G49" i="2"/>
  <c r="I108" i="2"/>
  <c r="G108" i="2"/>
  <c r="D108" i="2"/>
  <c r="F108" i="2"/>
  <c r="E108" i="2"/>
  <c r="H108" i="2"/>
  <c r="J108" i="2"/>
  <c r="I168" i="2"/>
  <c r="F168" i="2"/>
  <c r="D168" i="2"/>
  <c r="H168" i="2"/>
  <c r="E168" i="2"/>
  <c r="G168" i="2"/>
  <c r="J168" i="2"/>
  <c r="I179" i="2"/>
  <c r="F179" i="2"/>
  <c r="E179" i="2"/>
  <c r="D179" i="2"/>
  <c r="H179" i="2"/>
  <c r="J179" i="2"/>
  <c r="G179" i="2"/>
  <c r="H214" i="2"/>
  <c r="F214" i="2"/>
  <c r="G214" i="2"/>
  <c r="D214" i="2"/>
  <c r="I214" i="2"/>
  <c r="J214" i="2"/>
  <c r="E214" i="2"/>
  <c r="H129" i="2"/>
  <c r="I129" i="2"/>
  <c r="F129" i="2"/>
  <c r="E129" i="2"/>
  <c r="D129" i="2"/>
  <c r="J129" i="2"/>
  <c r="G129" i="2"/>
  <c r="I118" i="2"/>
  <c r="E118" i="2"/>
  <c r="H118" i="2"/>
  <c r="F118" i="2"/>
  <c r="D118" i="2"/>
  <c r="J118" i="2"/>
  <c r="G118" i="2"/>
  <c r="F275" i="2"/>
  <c r="D275" i="2"/>
  <c r="E275" i="2"/>
  <c r="J275" i="2"/>
  <c r="G275" i="2"/>
  <c r="I275" i="2"/>
  <c r="H275" i="2"/>
  <c r="D190" i="2"/>
  <c r="G190" i="2"/>
  <c r="J190" i="2"/>
  <c r="I190" i="2"/>
  <c r="F190" i="2"/>
  <c r="H190" i="2"/>
  <c r="E190" i="2"/>
  <c r="F175" i="2"/>
  <c r="H175" i="2"/>
  <c r="I175" i="2"/>
  <c r="E175" i="2"/>
  <c r="D175" i="2"/>
  <c r="J175" i="2"/>
  <c r="G175" i="2"/>
  <c r="J231" i="2"/>
  <c r="F231" i="2"/>
  <c r="E231" i="2"/>
  <c r="D231" i="2"/>
  <c r="H231" i="2"/>
  <c r="I231" i="2"/>
  <c r="G231" i="2"/>
  <c r="I180" i="2"/>
  <c r="D180" i="2"/>
  <c r="H180" i="2"/>
  <c r="F180" i="2"/>
  <c r="J180" i="2"/>
  <c r="G180" i="2"/>
  <c r="E180" i="2"/>
  <c r="I17" i="2"/>
  <c r="F17" i="2"/>
  <c r="G17" i="2"/>
  <c r="J17" i="2"/>
  <c r="H17" i="2"/>
  <c r="E17" i="2"/>
  <c r="D17" i="2"/>
  <c r="J240" i="2"/>
  <c r="F240" i="2"/>
  <c r="E240" i="2"/>
  <c r="I240" i="2"/>
  <c r="D240" i="2"/>
  <c r="H240" i="2"/>
  <c r="G240" i="2"/>
  <c r="J276" i="2"/>
  <c r="F276" i="2"/>
  <c r="E276" i="2"/>
  <c r="D276" i="2"/>
  <c r="H276" i="2"/>
  <c r="G276" i="2"/>
  <c r="I276" i="2"/>
  <c r="I262" i="2"/>
  <c r="J262" i="2"/>
  <c r="F262" i="2"/>
  <c r="E262" i="2"/>
  <c r="D262" i="2"/>
  <c r="H262" i="2"/>
  <c r="G262" i="2"/>
  <c r="J309" i="2"/>
  <c r="D309" i="2"/>
  <c r="H309" i="2"/>
  <c r="G309" i="2"/>
  <c r="I309" i="2"/>
  <c r="F309" i="2"/>
  <c r="E309" i="2"/>
  <c r="F35" i="2"/>
  <c r="E35" i="2"/>
  <c r="I35" i="2"/>
  <c r="H35" i="2"/>
  <c r="D35" i="2"/>
  <c r="G35" i="2"/>
  <c r="J35" i="2"/>
  <c r="F137" i="2"/>
  <c r="H137" i="2"/>
  <c r="D137" i="2"/>
  <c r="I137" i="2"/>
  <c r="E137" i="2"/>
  <c r="J137" i="2"/>
  <c r="G137" i="2"/>
  <c r="F27" i="2"/>
  <c r="E27" i="2"/>
  <c r="I27" i="2"/>
  <c r="H27" i="2"/>
  <c r="D27" i="2"/>
  <c r="J27" i="2"/>
  <c r="G27" i="2"/>
  <c r="D69" i="2"/>
  <c r="G69" i="2"/>
  <c r="J69" i="2"/>
  <c r="F69" i="2"/>
  <c r="E69" i="2"/>
  <c r="I69" i="2"/>
  <c r="H69" i="2"/>
  <c r="F237" i="2"/>
  <c r="J237" i="2"/>
  <c r="D237" i="2"/>
  <c r="E237" i="2"/>
  <c r="H237" i="2"/>
  <c r="G237" i="2"/>
  <c r="I237" i="2"/>
  <c r="J266" i="2"/>
  <c r="F266" i="2"/>
  <c r="E266" i="2"/>
  <c r="D266" i="2"/>
  <c r="H266" i="2"/>
  <c r="G266" i="2"/>
  <c r="I266" i="2"/>
  <c r="H220" i="2"/>
  <c r="F220" i="2"/>
  <c r="E220" i="2"/>
  <c r="D220" i="2"/>
  <c r="I220" i="2"/>
  <c r="G220" i="2"/>
  <c r="J220" i="2"/>
  <c r="F155" i="2"/>
  <c r="H155" i="2"/>
  <c r="I155" i="2"/>
  <c r="D155" i="2"/>
  <c r="E155" i="2"/>
  <c r="J155" i="2"/>
  <c r="G155" i="2"/>
  <c r="J247" i="2"/>
  <c r="F247" i="2"/>
  <c r="E247" i="2"/>
  <c r="D247" i="2"/>
  <c r="H247" i="2"/>
  <c r="G247" i="2"/>
  <c r="I247" i="2"/>
  <c r="G104" i="2"/>
  <c r="D104" i="2"/>
  <c r="H104" i="2"/>
  <c r="J104" i="2"/>
  <c r="F104" i="2"/>
  <c r="E104" i="2"/>
  <c r="I104" i="2"/>
  <c r="F37" i="2"/>
  <c r="E37" i="2"/>
  <c r="I37" i="2"/>
  <c r="H37" i="2"/>
  <c r="D37" i="2"/>
  <c r="G37" i="2"/>
  <c r="J37" i="2"/>
  <c r="F273" i="2"/>
  <c r="D273" i="2"/>
  <c r="E273" i="2"/>
  <c r="I273" i="2"/>
  <c r="H273" i="2"/>
  <c r="J273" i="2"/>
  <c r="G273" i="2"/>
  <c r="F110" i="2"/>
  <c r="D110" i="2"/>
  <c r="I110" i="2"/>
  <c r="G110" i="2"/>
  <c r="E110" i="2"/>
  <c r="H110" i="2"/>
  <c r="J110" i="2"/>
  <c r="F241" i="2"/>
  <c r="D241" i="2"/>
  <c r="E241" i="2"/>
  <c r="H241" i="2"/>
  <c r="G241" i="2"/>
  <c r="I241" i="2"/>
  <c r="J241" i="2"/>
  <c r="E251" i="2"/>
  <c r="H251" i="2"/>
  <c r="G251" i="2"/>
  <c r="I251" i="2"/>
  <c r="F251" i="2"/>
  <c r="J251" i="2"/>
  <c r="D251" i="2"/>
  <c r="H123" i="2"/>
  <c r="I123" i="2"/>
  <c r="F123" i="2"/>
  <c r="E123" i="2"/>
  <c r="D123" i="2"/>
  <c r="J123" i="2"/>
  <c r="G123" i="2"/>
  <c r="D24" i="2"/>
  <c r="F24" i="2"/>
  <c r="E24" i="2"/>
  <c r="I24" i="2"/>
  <c r="H24" i="2"/>
  <c r="J24" i="2"/>
  <c r="G24" i="2"/>
  <c r="G54" i="2"/>
  <c r="I54" i="2"/>
  <c r="H54" i="2"/>
  <c r="J54" i="2"/>
  <c r="F54" i="2"/>
  <c r="E54" i="2"/>
  <c r="D54" i="2"/>
  <c r="I99" i="2"/>
  <c r="H99" i="2"/>
  <c r="D99" i="2"/>
  <c r="G99" i="2"/>
  <c r="J99" i="2"/>
  <c r="F99" i="2"/>
  <c r="E99" i="2"/>
  <c r="D192" i="2"/>
  <c r="G192" i="2"/>
  <c r="J192" i="2"/>
  <c r="I192" i="2"/>
  <c r="H192" i="2"/>
  <c r="E192" i="2"/>
  <c r="F192" i="2"/>
  <c r="J261" i="2"/>
  <c r="D261" i="2"/>
  <c r="F261" i="2"/>
  <c r="E261" i="2"/>
  <c r="G261" i="2"/>
  <c r="H261" i="2"/>
  <c r="I261" i="2"/>
  <c r="F57" i="2"/>
  <c r="E57" i="2"/>
  <c r="I57" i="2"/>
  <c r="H57" i="2"/>
  <c r="D57" i="2"/>
  <c r="G57" i="2"/>
  <c r="J57" i="2"/>
  <c r="J201" i="2"/>
  <c r="I201" i="2"/>
  <c r="H201" i="2"/>
  <c r="F201" i="2"/>
  <c r="G201" i="2"/>
  <c r="D201" i="2"/>
  <c r="E201" i="2"/>
  <c r="D109" i="2"/>
  <c r="I109" i="2"/>
  <c r="G109" i="2"/>
  <c r="F109" i="2"/>
  <c r="E109" i="2"/>
  <c r="H109" i="2"/>
  <c r="J109" i="2"/>
  <c r="H115" i="2"/>
  <c r="G115" i="2"/>
  <c r="F115" i="2"/>
  <c r="E115" i="2"/>
  <c r="I115" i="2"/>
  <c r="D115" i="2"/>
  <c r="J115" i="2"/>
  <c r="J198" i="2"/>
  <c r="I198" i="2"/>
  <c r="H198" i="2"/>
  <c r="F198" i="2"/>
  <c r="D198" i="2"/>
  <c r="G198" i="2"/>
  <c r="E198" i="2"/>
  <c r="F169" i="2"/>
  <c r="D169" i="2"/>
  <c r="H169" i="2"/>
  <c r="I169" i="2"/>
  <c r="E169" i="2"/>
  <c r="J169" i="2"/>
  <c r="G169" i="2"/>
  <c r="I147" i="2"/>
  <c r="E147" i="2"/>
  <c r="H147" i="2"/>
  <c r="F147" i="2"/>
  <c r="D147" i="2"/>
  <c r="J147" i="2"/>
  <c r="G147" i="2"/>
  <c r="F93" i="2"/>
  <c r="E93" i="2"/>
  <c r="I93" i="2"/>
  <c r="H93" i="2"/>
  <c r="D93" i="2"/>
  <c r="G93" i="2"/>
  <c r="J93" i="2"/>
  <c r="J185" i="2"/>
  <c r="I185" i="2"/>
  <c r="H185" i="2"/>
  <c r="F185" i="2"/>
  <c r="D185" i="2"/>
  <c r="G185" i="2"/>
  <c r="E185" i="2"/>
  <c r="F244" i="2"/>
  <c r="E244" i="2"/>
  <c r="I244" i="2"/>
  <c r="D244" i="2"/>
  <c r="J244" i="2"/>
  <c r="H244" i="2"/>
  <c r="G244" i="2"/>
  <c r="G100" i="2"/>
  <c r="F100" i="2"/>
  <c r="E100" i="2"/>
  <c r="I100" i="2"/>
  <c r="J100" i="2"/>
  <c r="H100" i="2"/>
  <c r="D100" i="2"/>
  <c r="G300" i="2"/>
  <c r="E300" i="2"/>
  <c r="D300" i="2"/>
  <c r="J300" i="2"/>
  <c r="I300" i="2"/>
  <c r="H300" i="2"/>
  <c r="F300" i="2"/>
  <c r="G90" i="2"/>
  <c r="I90" i="2"/>
  <c r="H90" i="2"/>
  <c r="D90" i="2"/>
  <c r="F90" i="2"/>
  <c r="J90" i="2"/>
  <c r="E90" i="2"/>
  <c r="E295" i="2"/>
  <c r="D295" i="2"/>
  <c r="F295" i="2"/>
  <c r="G295" i="2"/>
  <c r="J295" i="2"/>
  <c r="I295" i="2"/>
  <c r="H295" i="2"/>
  <c r="I83" i="2"/>
  <c r="H83" i="2"/>
  <c r="D83" i="2"/>
  <c r="G83" i="2"/>
  <c r="J83" i="2"/>
  <c r="F83" i="2"/>
  <c r="E83" i="2"/>
  <c r="I178" i="2"/>
  <c r="D178" i="2"/>
  <c r="F178" i="2"/>
  <c r="E178" i="2"/>
  <c r="H178" i="2"/>
  <c r="J178" i="2"/>
  <c r="G178" i="2"/>
  <c r="F73" i="2"/>
  <c r="E73" i="2"/>
  <c r="I73" i="2"/>
  <c r="D73" i="2"/>
  <c r="G73" i="2"/>
  <c r="J73" i="2"/>
  <c r="H73" i="2"/>
  <c r="I164" i="2"/>
  <c r="D164" i="2"/>
  <c r="F164" i="2"/>
  <c r="E164" i="2"/>
  <c r="H164" i="2"/>
  <c r="J164" i="2"/>
  <c r="G164" i="2"/>
  <c r="F248" i="2"/>
  <c r="J248" i="2"/>
  <c r="E248" i="2"/>
  <c r="D248" i="2"/>
  <c r="H248" i="2"/>
  <c r="G248" i="2"/>
  <c r="I248" i="2"/>
  <c r="I176" i="2"/>
  <c r="F176" i="2"/>
  <c r="H176" i="2"/>
  <c r="D176" i="2"/>
  <c r="E176" i="2"/>
  <c r="G176" i="2"/>
  <c r="J176" i="2"/>
  <c r="G203" i="2"/>
  <c r="J203" i="2"/>
  <c r="I203" i="2"/>
  <c r="H203" i="2"/>
  <c r="D203" i="2"/>
  <c r="F203" i="2"/>
  <c r="E203" i="2"/>
  <c r="F125" i="2"/>
  <c r="D125" i="2"/>
  <c r="I125" i="2"/>
  <c r="E125" i="2"/>
  <c r="H125" i="2"/>
  <c r="J125" i="2"/>
  <c r="G125" i="2"/>
  <c r="G48" i="2"/>
  <c r="F48" i="2"/>
  <c r="J48" i="2"/>
  <c r="E48" i="2"/>
  <c r="I48" i="2"/>
  <c r="D48" i="2"/>
  <c r="H48" i="2"/>
  <c r="H105" i="2"/>
  <c r="G105" i="2"/>
  <c r="F105" i="2"/>
  <c r="E105" i="2"/>
  <c r="I105" i="2"/>
  <c r="D105" i="2"/>
  <c r="J105" i="2"/>
  <c r="J234" i="2"/>
  <c r="F234" i="2"/>
  <c r="D234" i="2"/>
  <c r="E234" i="2"/>
  <c r="I234" i="2"/>
  <c r="G234" i="2"/>
  <c r="H234" i="2"/>
  <c r="D254" i="2"/>
  <c r="H254" i="2"/>
  <c r="G254" i="2"/>
  <c r="I254" i="2"/>
  <c r="E254" i="2"/>
  <c r="J254" i="2"/>
  <c r="F254" i="2"/>
  <c r="F47" i="2"/>
  <c r="E47" i="2"/>
  <c r="I47" i="2"/>
  <c r="D47" i="2"/>
  <c r="G47" i="2"/>
  <c r="J47" i="2"/>
  <c r="H47" i="2"/>
  <c r="F265" i="2"/>
  <c r="D265" i="2"/>
  <c r="E265" i="2"/>
  <c r="I265" i="2"/>
  <c r="H265" i="2"/>
  <c r="G265" i="2"/>
  <c r="J265" i="2"/>
  <c r="G14" i="2"/>
  <c r="F14" i="2"/>
  <c r="I14" i="2"/>
  <c r="H14" i="2"/>
  <c r="J14" i="2"/>
  <c r="D14" i="2"/>
  <c r="E14" i="2"/>
  <c r="J310" i="2"/>
  <c r="I310" i="2"/>
  <c r="D310" i="2"/>
  <c r="H310" i="2"/>
  <c r="E310" i="2"/>
  <c r="G310" i="2"/>
  <c r="F310" i="2"/>
  <c r="G50" i="2"/>
  <c r="I50" i="2"/>
  <c r="H50" i="2"/>
  <c r="J50" i="2"/>
  <c r="D50" i="2"/>
  <c r="F50" i="2"/>
  <c r="E50" i="2"/>
  <c r="H107" i="2"/>
  <c r="G107" i="2"/>
  <c r="F107" i="2"/>
  <c r="E107" i="2"/>
  <c r="I107" i="2"/>
  <c r="D107" i="2"/>
  <c r="J107" i="2"/>
  <c r="G94" i="2"/>
  <c r="I94" i="2"/>
  <c r="H94" i="2"/>
  <c r="J94" i="2"/>
  <c r="D94" i="2"/>
  <c r="F94" i="2"/>
  <c r="E94" i="2"/>
  <c r="F43" i="2"/>
  <c r="E43" i="2"/>
  <c r="I43" i="2"/>
  <c r="H43" i="2"/>
  <c r="D43" i="2"/>
  <c r="G43" i="2"/>
  <c r="J43" i="2"/>
  <c r="F242" i="2"/>
  <c r="J242" i="2"/>
  <c r="E242" i="2"/>
  <c r="D242" i="2"/>
  <c r="G242" i="2"/>
  <c r="I242" i="2"/>
  <c r="H242" i="2"/>
  <c r="F243" i="2"/>
  <c r="H243" i="2"/>
  <c r="G243" i="2"/>
  <c r="I243" i="2"/>
  <c r="J243" i="2"/>
  <c r="E243" i="2"/>
  <c r="D243" i="2"/>
  <c r="F230" i="2"/>
  <c r="D230" i="2"/>
  <c r="G230" i="2"/>
  <c r="J230" i="2"/>
  <c r="I230" i="2"/>
  <c r="E230" i="2"/>
  <c r="H230" i="2"/>
  <c r="E25" i="2"/>
  <c r="I25" i="2"/>
  <c r="H25" i="2"/>
  <c r="D25" i="2"/>
  <c r="J25" i="2"/>
  <c r="G25" i="2"/>
  <c r="F25" i="2"/>
  <c r="I140" i="2"/>
  <c r="H140" i="2"/>
  <c r="F140" i="2"/>
  <c r="E140" i="2"/>
  <c r="J140" i="2"/>
  <c r="G140" i="2"/>
  <c r="D140" i="2"/>
  <c r="F285" i="2"/>
  <c r="E285" i="2"/>
  <c r="D285" i="2"/>
  <c r="I285" i="2"/>
  <c r="H285" i="2"/>
  <c r="G285" i="2"/>
  <c r="J285" i="2"/>
  <c r="D235" i="2"/>
  <c r="H235" i="2"/>
  <c r="G235" i="2"/>
  <c r="I235" i="2"/>
  <c r="J235" i="2"/>
  <c r="F235" i="2"/>
  <c r="E235" i="2"/>
  <c r="F229" i="2"/>
  <c r="D229" i="2"/>
  <c r="G229" i="2"/>
  <c r="H229" i="2"/>
  <c r="I229" i="2"/>
  <c r="E229" i="2"/>
  <c r="J229" i="2"/>
  <c r="I149" i="2"/>
  <c r="F149" i="2"/>
  <c r="D149" i="2"/>
  <c r="H149" i="2"/>
  <c r="E149" i="2"/>
  <c r="J149" i="2"/>
  <c r="G149" i="2"/>
  <c r="I42" i="2"/>
  <c r="H42" i="2"/>
  <c r="D42" i="2"/>
  <c r="F42" i="2"/>
  <c r="E42" i="2"/>
  <c r="G42" i="2"/>
  <c r="J42" i="2"/>
  <c r="I95" i="2"/>
  <c r="D95" i="2"/>
  <c r="G95" i="2"/>
  <c r="J95" i="2"/>
  <c r="H95" i="2"/>
  <c r="F95" i="2"/>
  <c r="E95" i="2"/>
  <c r="E117" i="2"/>
  <c r="H117" i="2"/>
  <c r="I117" i="2"/>
  <c r="G117" i="2"/>
  <c r="F117" i="2"/>
  <c r="D117" i="2"/>
  <c r="J117" i="2"/>
  <c r="F236" i="2"/>
  <c r="G236" i="2"/>
  <c r="I236" i="2"/>
  <c r="J236" i="2"/>
  <c r="D236" i="2"/>
  <c r="H236" i="2"/>
  <c r="E236" i="2"/>
  <c r="E299" i="2"/>
  <c r="I299" i="2"/>
  <c r="D299" i="2"/>
  <c r="H299" i="2"/>
  <c r="G299" i="2"/>
  <c r="F299" i="2"/>
  <c r="J299" i="2"/>
  <c r="F13" i="2"/>
  <c r="I13" i="2"/>
  <c r="G13" i="2"/>
  <c r="H13" i="2"/>
  <c r="J13" i="2"/>
  <c r="D13" i="2"/>
  <c r="E13" i="2"/>
  <c r="G227" i="2"/>
  <c r="J227" i="2"/>
  <c r="I227" i="2"/>
  <c r="H227" i="2"/>
  <c r="F227" i="2"/>
  <c r="D227" i="2"/>
  <c r="E227" i="2"/>
  <c r="F20" i="2"/>
  <c r="E20" i="2"/>
  <c r="I20" i="2"/>
  <c r="J20" i="2"/>
  <c r="G20" i="2"/>
  <c r="H20" i="2"/>
  <c r="D20" i="2"/>
  <c r="D303" i="2"/>
  <c r="H303" i="2"/>
  <c r="G303" i="2"/>
  <c r="F303" i="2"/>
  <c r="E303" i="2"/>
  <c r="J303" i="2"/>
  <c r="I303" i="2"/>
  <c r="I163" i="2"/>
  <c r="F163" i="2"/>
  <c r="E163" i="2"/>
  <c r="D163" i="2"/>
  <c r="H163" i="2"/>
  <c r="J163" i="2"/>
  <c r="G163" i="2"/>
  <c r="I172" i="2"/>
  <c r="H172" i="2"/>
  <c r="E172" i="2"/>
  <c r="F172" i="2"/>
  <c r="J172" i="2"/>
  <c r="G172" i="2"/>
  <c r="D172" i="2"/>
  <c r="I87" i="2"/>
  <c r="H87" i="2"/>
  <c r="D87" i="2"/>
  <c r="G87" i="2"/>
  <c r="J87" i="2"/>
  <c r="F87" i="2"/>
  <c r="E87" i="2"/>
  <c r="H165" i="2"/>
  <c r="I165" i="2"/>
  <c r="D165" i="2"/>
  <c r="F165" i="2"/>
  <c r="E165" i="2"/>
  <c r="J165" i="2"/>
  <c r="G165" i="2"/>
  <c r="I103" i="2"/>
  <c r="H103" i="2"/>
  <c r="D103" i="2"/>
  <c r="G103" i="2"/>
  <c r="J103" i="2"/>
  <c r="F103" i="2"/>
  <c r="E103" i="2"/>
  <c r="D153" i="2"/>
  <c r="I153" i="2"/>
  <c r="F153" i="2"/>
  <c r="H153" i="2"/>
  <c r="E153" i="2"/>
  <c r="J153" i="2"/>
  <c r="G153" i="2"/>
  <c r="H188" i="2"/>
  <c r="I188" i="2"/>
  <c r="E188" i="2"/>
  <c r="J188" i="2"/>
  <c r="G188" i="2"/>
  <c r="F188" i="2"/>
  <c r="D188" i="2"/>
  <c r="D279" i="2"/>
  <c r="E279" i="2"/>
  <c r="F279" i="2"/>
  <c r="G279" i="2"/>
  <c r="I279" i="2"/>
  <c r="H279" i="2"/>
  <c r="J279" i="2"/>
  <c r="J255" i="2"/>
  <c r="E255" i="2"/>
  <c r="F255" i="2"/>
  <c r="D255" i="2"/>
  <c r="I255" i="2"/>
  <c r="H255" i="2"/>
  <c r="G255" i="2"/>
  <c r="F61" i="2"/>
  <c r="I61" i="2"/>
  <c r="H61" i="2"/>
  <c r="E61" i="2"/>
  <c r="J61" i="2"/>
  <c r="D61" i="2"/>
  <c r="G61" i="2"/>
  <c r="J215" i="2"/>
  <c r="H215" i="2"/>
  <c r="D215" i="2"/>
  <c r="G215" i="2"/>
  <c r="F215" i="2"/>
  <c r="E215" i="2"/>
  <c r="I215" i="2"/>
  <c r="F260" i="2"/>
  <c r="G260" i="2"/>
  <c r="I260" i="2"/>
  <c r="J260" i="2"/>
  <c r="D260" i="2"/>
  <c r="H260" i="2"/>
  <c r="E260" i="2"/>
  <c r="I4" i="2"/>
  <c r="G4" i="2"/>
  <c r="D4" i="2"/>
  <c r="J4" i="2"/>
  <c r="H4" i="2"/>
  <c r="E4" i="2"/>
  <c r="C313" i="2"/>
  <c r="J313" i="2" s="1"/>
  <c r="F4" i="2"/>
  <c r="I162" i="2"/>
  <c r="D162" i="2"/>
  <c r="F162" i="2"/>
  <c r="E162" i="2"/>
  <c r="H162" i="2"/>
  <c r="G162" i="2"/>
  <c r="J162" i="2"/>
  <c r="D199" i="2"/>
  <c r="J199" i="2"/>
  <c r="H199" i="2"/>
  <c r="G199" i="2"/>
  <c r="I199" i="2"/>
  <c r="E199" i="2"/>
  <c r="F199" i="2"/>
  <c r="G70" i="2"/>
  <c r="I70" i="2"/>
  <c r="H70" i="2"/>
  <c r="J70" i="2"/>
  <c r="F70" i="2"/>
  <c r="D70" i="2"/>
  <c r="E70" i="2"/>
  <c r="I270" i="2"/>
  <c r="E270" i="2"/>
  <c r="D270" i="2"/>
  <c r="H270" i="2"/>
  <c r="G270" i="2"/>
  <c r="F270" i="2"/>
  <c r="J270" i="2"/>
  <c r="F128" i="2"/>
  <c r="D128" i="2"/>
  <c r="H128" i="2"/>
  <c r="I128" i="2"/>
  <c r="E128" i="2"/>
  <c r="G128" i="2"/>
  <c r="J128" i="2"/>
  <c r="F97" i="2"/>
  <c r="E97" i="2"/>
  <c r="I97" i="2"/>
  <c r="H97" i="2"/>
  <c r="J97" i="2"/>
  <c r="D97" i="2"/>
  <c r="G97" i="2"/>
  <c r="H191" i="2"/>
  <c r="D191" i="2"/>
  <c r="J191" i="2"/>
  <c r="G191" i="2"/>
  <c r="I191" i="2"/>
  <c r="F191" i="2"/>
  <c r="E191" i="2"/>
  <c r="I30" i="2"/>
  <c r="H30" i="2"/>
  <c r="J30" i="2"/>
  <c r="D30" i="2"/>
  <c r="G30" i="2"/>
  <c r="F30" i="2"/>
  <c r="E30" i="2"/>
  <c r="I170" i="2"/>
  <c r="D170" i="2"/>
  <c r="F170" i="2"/>
  <c r="E170" i="2"/>
  <c r="H170" i="2"/>
  <c r="J170" i="2"/>
  <c r="G170" i="2"/>
  <c r="H184" i="2"/>
  <c r="D184" i="2"/>
  <c r="G184" i="2"/>
  <c r="I184" i="2"/>
  <c r="J184" i="2"/>
  <c r="E184" i="2"/>
  <c r="F184" i="2"/>
  <c r="G80" i="2"/>
  <c r="F80" i="2"/>
  <c r="J80" i="2"/>
  <c r="E80" i="2"/>
  <c r="I80" i="2"/>
  <c r="D80" i="2"/>
  <c r="H80" i="2"/>
  <c r="E195" i="2"/>
  <c r="D195" i="2"/>
  <c r="G195" i="2"/>
  <c r="J195" i="2"/>
  <c r="I195" i="2"/>
  <c r="F195" i="2"/>
  <c r="H195" i="2"/>
  <c r="G46" i="2"/>
  <c r="I46" i="2"/>
  <c r="H46" i="2"/>
  <c r="J46" i="2"/>
  <c r="D46" i="2"/>
  <c r="F46" i="2"/>
  <c r="E46" i="2"/>
  <c r="G66" i="2"/>
  <c r="I66" i="2"/>
  <c r="H66" i="2"/>
  <c r="J66" i="2"/>
  <c r="D66" i="2"/>
  <c r="F66" i="2"/>
  <c r="E66" i="2"/>
  <c r="H143" i="2"/>
  <c r="F143" i="2"/>
  <c r="D143" i="2"/>
  <c r="I143" i="2"/>
  <c r="E143" i="2"/>
  <c r="J143" i="2"/>
  <c r="G143" i="2"/>
  <c r="I79" i="2"/>
  <c r="D79" i="2"/>
  <c r="G79" i="2"/>
  <c r="J79" i="2"/>
  <c r="H79" i="2"/>
  <c r="F79" i="2"/>
  <c r="E79" i="2"/>
  <c r="F9" i="2"/>
  <c r="I9" i="2"/>
  <c r="G9" i="2"/>
  <c r="J9" i="2"/>
  <c r="H9" i="2"/>
  <c r="E9" i="2"/>
  <c r="D9" i="2"/>
  <c r="D222" i="2"/>
  <c r="I222" i="2"/>
  <c r="H222" i="2"/>
  <c r="F222" i="2"/>
  <c r="G222" i="2"/>
  <c r="J222" i="2"/>
  <c r="E222" i="2"/>
  <c r="D263" i="2"/>
  <c r="E263" i="2"/>
  <c r="F263" i="2"/>
  <c r="J263" i="2"/>
  <c r="G263" i="2"/>
  <c r="I263" i="2"/>
  <c r="H263" i="2"/>
  <c r="I63" i="2"/>
  <c r="D63" i="2"/>
  <c r="G63" i="2"/>
  <c r="J63" i="2"/>
  <c r="F63" i="2"/>
  <c r="E63" i="2"/>
  <c r="H63" i="2"/>
  <c r="I144" i="2"/>
  <c r="D144" i="2"/>
  <c r="H144" i="2"/>
  <c r="F144" i="2"/>
  <c r="E144" i="2"/>
  <c r="G144" i="2"/>
  <c r="J144" i="2"/>
  <c r="G312" i="2"/>
  <c r="F312" i="2"/>
  <c r="E312" i="2"/>
  <c r="J312" i="2"/>
  <c r="D312" i="2"/>
  <c r="H312" i="2"/>
  <c r="I312" i="2"/>
  <c r="D292" i="2"/>
  <c r="H292" i="2"/>
  <c r="G292" i="2"/>
  <c r="J292" i="2"/>
  <c r="I292" i="2"/>
  <c r="F292" i="2"/>
  <c r="E292" i="2"/>
  <c r="D131" i="2"/>
  <c r="I131" i="2"/>
  <c r="H131" i="2"/>
  <c r="F131" i="2"/>
  <c r="E131" i="2"/>
  <c r="J131" i="2"/>
  <c r="G131" i="2"/>
  <c r="F122" i="2"/>
  <c r="E122" i="2"/>
  <c r="D122" i="2"/>
  <c r="I122" i="2"/>
  <c r="G122" i="2"/>
  <c r="H122" i="2"/>
  <c r="J122" i="2"/>
  <c r="G52" i="2"/>
  <c r="F52" i="2"/>
  <c r="E52" i="2"/>
  <c r="I52" i="2"/>
  <c r="J52" i="2"/>
  <c r="H52" i="2"/>
  <c r="D52" i="2"/>
  <c r="H208" i="2"/>
  <c r="F208" i="2"/>
  <c r="E208" i="2"/>
  <c r="D208" i="2"/>
  <c r="G208" i="2"/>
  <c r="I208" i="2"/>
  <c r="J208" i="2"/>
  <c r="F267" i="2"/>
  <c r="D267" i="2"/>
  <c r="E267" i="2"/>
  <c r="G267" i="2"/>
  <c r="J267" i="2"/>
  <c r="I267" i="2"/>
  <c r="H267" i="2"/>
  <c r="D127" i="2"/>
  <c r="I127" i="2"/>
  <c r="F127" i="2"/>
  <c r="H127" i="2"/>
  <c r="E127" i="2"/>
  <c r="J127" i="2"/>
  <c r="G127" i="2"/>
  <c r="D239" i="2"/>
  <c r="E239" i="2"/>
  <c r="F239" i="2"/>
  <c r="J239" i="2"/>
  <c r="H239" i="2"/>
  <c r="I239" i="2"/>
  <c r="G239" i="2"/>
  <c r="I151" i="2"/>
  <c r="F151" i="2"/>
  <c r="H151" i="2"/>
  <c r="E151" i="2"/>
  <c r="D151" i="2"/>
  <c r="J151" i="2"/>
  <c r="G151" i="2"/>
  <c r="I22" i="2"/>
  <c r="H22" i="2"/>
  <c r="G22" i="2"/>
  <c r="J22" i="2"/>
  <c r="F22" i="2"/>
  <c r="D22" i="2"/>
  <c r="E22" i="2"/>
  <c r="F233" i="2"/>
  <c r="D233" i="2"/>
  <c r="J233" i="2"/>
  <c r="E233" i="2"/>
  <c r="I233" i="2"/>
  <c r="G233" i="2"/>
  <c r="H233" i="2"/>
  <c r="D141" i="2"/>
  <c r="I141" i="2"/>
  <c r="F141" i="2"/>
  <c r="E141" i="2"/>
  <c r="H141" i="2"/>
  <c r="J141" i="2"/>
  <c r="G141" i="2"/>
  <c r="J28" i="2"/>
  <c r="F28" i="2"/>
  <c r="D28" i="2"/>
  <c r="E28" i="2"/>
  <c r="I28" i="2"/>
  <c r="H28" i="2"/>
  <c r="G28" i="2"/>
  <c r="G74" i="2"/>
  <c r="I74" i="2"/>
  <c r="H74" i="2"/>
  <c r="D74" i="2"/>
  <c r="F74" i="2"/>
  <c r="J74" i="2"/>
  <c r="E74" i="2"/>
  <c r="I126" i="2"/>
  <c r="E126" i="2"/>
  <c r="D126" i="2"/>
  <c r="H126" i="2"/>
  <c r="F126" i="2"/>
  <c r="J126" i="2"/>
  <c r="G126" i="2"/>
  <c r="F291" i="2"/>
  <c r="D291" i="2"/>
  <c r="E291" i="2"/>
  <c r="J291" i="2"/>
  <c r="G291" i="2"/>
  <c r="I291" i="2"/>
  <c r="H291" i="2"/>
  <c r="H204" i="2"/>
  <c r="F204" i="2"/>
  <c r="D204" i="2"/>
  <c r="I204" i="2"/>
  <c r="J204" i="2"/>
  <c r="E204" i="2"/>
  <c r="G204" i="2"/>
  <c r="G96" i="2"/>
  <c r="F96" i="2"/>
  <c r="J96" i="2"/>
  <c r="E96" i="2"/>
  <c r="I96" i="2"/>
  <c r="D96" i="2"/>
  <c r="H96" i="2"/>
  <c r="F253" i="2"/>
  <c r="J253" i="2"/>
  <c r="D253" i="2"/>
  <c r="E253" i="2"/>
  <c r="H253" i="2"/>
  <c r="G253" i="2"/>
  <c r="I253" i="2"/>
  <c r="E304" i="2"/>
  <c r="I304" i="2"/>
  <c r="D304" i="2"/>
  <c r="J304" i="2"/>
  <c r="H304" i="2"/>
  <c r="G304" i="2"/>
  <c r="F304" i="2"/>
  <c r="F59" i="2"/>
  <c r="I59" i="2"/>
  <c r="H59" i="2"/>
  <c r="D59" i="2"/>
  <c r="G59" i="2"/>
  <c r="J59" i="2"/>
  <c r="E59" i="2"/>
  <c r="I280" i="2"/>
  <c r="E280" i="2"/>
  <c r="D280" i="2"/>
  <c r="H280" i="2"/>
  <c r="G280" i="2"/>
  <c r="F280" i="2"/>
  <c r="J280" i="2"/>
  <c r="I211" i="2"/>
  <c r="H211" i="2"/>
  <c r="F211" i="2"/>
  <c r="E211" i="2"/>
  <c r="D211" i="2"/>
  <c r="G211" i="2"/>
  <c r="J211" i="2"/>
  <c r="F142" i="2"/>
  <c r="H142" i="2"/>
  <c r="I142" i="2"/>
  <c r="D142" i="2"/>
  <c r="E142" i="2"/>
  <c r="J142" i="2"/>
  <c r="G142" i="2"/>
  <c r="G311" i="2"/>
  <c r="E311" i="2"/>
  <c r="J311" i="2"/>
  <c r="I311" i="2"/>
  <c r="D311" i="2"/>
  <c r="F311" i="2"/>
  <c r="H311" i="2"/>
  <c r="G88" i="2"/>
  <c r="D88" i="2"/>
  <c r="F88" i="2"/>
  <c r="E88" i="2"/>
  <c r="I88" i="2"/>
  <c r="H88" i="2"/>
  <c r="J88" i="2"/>
  <c r="I15" i="2"/>
  <c r="F15" i="2"/>
  <c r="G15" i="2"/>
  <c r="J15" i="2"/>
  <c r="H15" i="2"/>
  <c r="E15" i="2"/>
  <c r="D15" i="2"/>
  <c r="F85" i="2"/>
  <c r="E85" i="2"/>
  <c r="D85" i="2"/>
  <c r="G85" i="2"/>
  <c r="J85" i="2"/>
  <c r="I85" i="2"/>
  <c r="H85" i="2"/>
  <c r="D40" i="2"/>
  <c r="F40" i="2"/>
  <c r="E40" i="2"/>
  <c r="I40" i="2"/>
  <c r="H40" i="2"/>
  <c r="J40" i="2"/>
  <c r="G40" i="2"/>
  <c r="F274" i="2"/>
  <c r="D274" i="2"/>
  <c r="H274" i="2"/>
  <c r="G274" i="2"/>
  <c r="J274" i="2"/>
  <c r="I274" i="2"/>
  <c r="E274" i="2"/>
  <c r="I238" i="2"/>
  <c r="J238" i="2"/>
  <c r="F238" i="2"/>
  <c r="E238" i="2"/>
  <c r="D238" i="2"/>
  <c r="H238" i="2"/>
  <c r="G238" i="2"/>
  <c r="G56" i="2"/>
  <c r="D56" i="2"/>
  <c r="F56" i="2"/>
  <c r="E56" i="2"/>
  <c r="I56" i="2"/>
  <c r="H56" i="2"/>
  <c r="J56" i="2"/>
  <c r="F245" i="2"/>
  <c r="D245" i="2"/>
  <c r="J245" i="2"/>
  <c r="E245" i="2"/>
  <c r="I245" i="2"/>
  <c r="H245" i="2"/>
  <c r="G245" i="2"/>
  <c r="F257" i="2"/>
  <c r="D257" i="2"/>
  <c r="E257" i="2"/>
  <c r="G257" i="2"/>
  <c r="I257" i="2"/>
  <c r="H257" i="2"/>
  <c r="J257" i="2"/>
  <c r="F212" i="2"/>
  <c r="G212" i="2"/>
  <c r="D212" i="2"/>
  <c r="H212" i="2"/>
  <c r="J212" i="2"/>
  <c r="I212" i="2"/>
  <c r="E212" i="2"/>
  <c r="F33" i="2"/>
  <c r="E33" i="2"/>
  <c r="I33" i="2"/>
  <c r="H33" i="2"/>
  <c r="J33" i="2"/>
  <c r="D33" i="2"/>
  <c r="G33" i="2"/>
  <c r="H268" i="2"/>
  <c r="J268" i="2"/>
  <c r="I268" i="2"/>
  <c r="F268" i="2"/>
  <c r="E268" i="2"/>
  <c r="D268" i="2"/>
  <c r="G268" i="2"/>
  <c r="G62" i="2"/>
  <c r="I62" i="2"/>
  <c r="H62" i="2"/>
  <c r="J62" i="2"/>
  <c r="D62" i="2"/>
  <c r="F62" i="2"/>
  <c r="E62" i="2"/>
  <c r="I132" i="2"/>
  <c r="H132" i="2"/>
  <c r="F132" i="2"/>
  <c r="E132" i="2"/>
  <c r="D132" i="2"/>
  <c r="J132" i="2"/>
  <c r="G132" i="2"/>
  <c r="D183" i="2"/>
  <c r="H183" i="2"/>
  <c r="G183" i="2"/>
  <c r="F183" i="2"/>
  <c r="J183" i="2"/>
  <c r="E183" i="2"/>
  <c r="I183" i="2"/>
  <c r="F41" i="2"/>
  <c r="E41" i="2"/>
  <c r="I41" i="2"/>
  <c r="H41" i="2"/>
  <c r="D41" i="2"/>
  <c r="G41" i="2"/>
  <c r="J41" i="2"/>
  <c r="J250" i="2"/>
  <c r="F250" i="2"/>
  <c r="E250" i="2"/>
  <c r="H250" i="2"/>
  <c r="D250" i="2"/>
  <c r="G250" i="2"/>
  <c r="I250" i="2"/>
  <c r="G11" i="2"/>
  <c r="I11" i="2"/>
  <c r="F11" i="2"/>
  <c r="J11" i="2"/>
  <c r="H11" i="2"/>
  <c r="D11" i="2"/>
  <c r="E11" i="2"/>
  <c r="F306" i="2"/>
  <c r="J306" i="2"/>
  <c r="I306" i="2"/>
  <c r="D306" i="2"/>
  <c r="H306" i="2"/>
  <c r="G306" i="2"/>
  <c r="E306" i="2"/>
  <c r="D246" i="2"/>
  <c r="E246" i="2"/>
  <c r="G246" i="2"/>
  <c r="H246" i="2"/>
  <c r="I246" i="2"/>
  <c r="J246" i="2"/>
  <c r="F246" i="2"/>
  <c r="J256" i="2"/>
  <c r="E256" i="2"/>
  <c r="F256" i="2"/>
  <c r="H256" i="2"/>
  <c r="G256" i="2"/>
  <c r="D256" i="2"/>
  <c r="I256" i="2"/>
  <c r="G225" i="2"/>
  <c r="J225" i="2"/>
  <c r="I225" i="2"/>
  <c r="H225" i="2"/>
  <c r="D225" i="2"/>
  <c r="F225" i="2"/>
  <c r="E225" i="2"/>
  <c r="I138" i="2"/>
  <c r="H138" i="2"/>
  <c r="E138" i="2"/>
  <c r="D138" i="2"/>
  <c r="F138" i="2"/>
  <c r="G138" i="2"/>
  <c r="J138" i="2"/>
  <c r="J217" i="2"/>
  <c r="I217" i="2"/>
  <c r="H217" i="2"/>
  <c r="F217" i="2"/>
  <c r="E217" i="2"/>
  <c r="G217" i="2"/>
  <c r="D217" i="2"/>
  <c r="F161" i="2"/>
  <c r="D161" i="2"/>
  <c r="H161" i="2"/>
  <c r="I161" i="2"/>
  <c r="E161" i="2"/>
  <c r="J161" i="2"/>
  <c r="G161" i="2"/>
  <c r="F81" i="2"/>
  <c r="E81" i="2"/>
  <c r="I81" i="2"/>
  <c r="H81" i="2"/>
  <c r="D81" i="2"/>
  <c r="G81" i="2"/>
  <c r="J81" i="2"/>
  <c r="H130" i="2"/>
  <c r="F130" i="2"/>
  <c r="D130" i="2"/>
  <c r="I130" i="2"/>
  <c r="G130" i="2"/>
  <c r="E130" i="2"/>
  <c r="J130" i="2"/>
  <c r="I156" i="2"/>
  <c r="D156" i="2"/>
  <c r="F156" i="2"/>
  <c r="H156" i="2"/>
  <c r="E156" i="2"/>
  <c r="J156" i="2"/>
  <c r="G156" i="2"/>
  <c r="F36" i="2"/>
  <c r="E36" i="2"/>
  <c r="I36" i="2"/>
  <c r="G36" i="2"/>
  <c r="J36" i="2"/>
  <c r="H36" i="2"/>
  <c r="D36" i="2"/>
  <c r="G296" i="2"/>
  <c r="F296" i="2"/>
  <c r="J296" i="2"/>
  <c r="I296" i="2"/>
  <c r="E296" i="2"/>
  <c r="H296" i="2"/>
  <c r="D296" i="2"/>
  <c r="G189" i="2"/>
  <c r="J189" i="2"/>
  <c r="I189" i="2"/>
  <c r="H189" i="2"/>
  <c r="F189" i="2"/>
  <c r="D189" i="2"/>
  <c r="E189" i="2"/>
  <c r="F106" i="2"/>
  <c r="G106" i="2"/>
  <c r="E106" i="2"/>
  <c r="I106" i="2"/>
  <c r="H106" i="2"/>
  <c r="D106" i="2"/>
  <c r="J106" i="2"/>
  <c r="I158" i="2"/>
  <c r="F158" i="2"/>
  <c r="D158" i="2"/>
  <c r="H158" i="2"/>
  <c r="E158" i="2"/>
  <c r="J158" i="2"/>
  <c r="G158" i="2"/>
  <c r="I124" i="2"/>
  <c r="F124" i="2"/>
  <c r="D124" i="2"/>
  <c r="E124" i="2"/>
  <c r="J124" i="2"/>
  <c r="G124" i="2"/>
  <c r="H124" i="2"/>
  <c r="G226" i="2"/>
  <c r="F226" i="2"/>
  <c r="D226" i="2"/>
  <c r="H226" i="2"/>
  <c r="I226" i="2"/>
  <c r="E226" i="2"/>
  <c r="J226" i="2"/>
  <c r="D307" i="2"/>
  <c r="H307" i="2"/>
  <c r="F307" i="2"/>
  <c r="E307" i="2"/>
  <c r="J307" i="2"/>
  <c r="G307" i="2"/>
  <c r="I307" i="2"/>
  <c r="J216" i="2"/>
  <c r="I216" i="2"/>
  <c r="H216" i="2"/>
  <c r="G216" i="2"/>
  <c r="F216" i="2"/>
  <c r="D216" i="2"/>
  <c r="E216" i="2"/>
  <c r="F51" i="2"/>
  <c r="E51" i="2"/>
  <c r="I51" i="2"/>
  <c r="D51" i="2"/>
  <c r="G51" i="2"/>
  <c r="J51" i="2"/>
  <c r="H51" i="2"/>
  <c r="D271" i="2"/>
  <c r="F271" i="2"/>
  <c r="E271" i="2"/>
  <c r="G271" i="2"/>
  <c r="I271" i="2"/>
  <c r="J271" i="2"/>
  <c r="H271" i="2"/>
  <c r="I16" i="2"/>
  <c r="G16" i="2"/>
  <c r="F16" i="2"/>
  <c r="J16" i="2"/>
  <c r="H16" i="2"/>
  <c r="D16" i="2"/>
  <c r="E16" i="2"/>
  <c r="E249" i="2"/>
  <c r="D249" i="2"/>
  <c r="F249" i="2"/>
  <c r="H249" i="2"/>
  <c r="J249" i="2"/>
  <c r="G249" i="2"/>
  <c r="I249" i="2"/>
  <c r="I18" i="2"/>
  <c r="G18" i="2"/>
  <c r="F18" i="2"/>
  <c r="J18" i="2"/>
  <c r="H18" i="2"/>
  <c r="E18" i="2"/>
  <c r="D18" i="2"/>
  <c r="H157" i="2"/>
  <c r="I157" i="2"/>
  <c r="D157" i="2"/>
  <c r="F157" i="2"/>
  <c r="E157" i="2"/>
  <c r="J157" i="2"/>
  <c r="G157" i="2"/>
  <c r="I71" i="2"/>
  <c r="F71" i="2"/>
  <c r="E71" i="2"/>
  <c r="H71" i="2"/>
  <c r="D71" i="2"/>
  <c r="G71" i="2"/>
  <c r="J71" i="2"/>
  <c r="F45" i="2"/>
  <c r="E45" i="2"/>
  <c r="I45" i="2"/>
  <c r="H45" i="2"/>
  <c r="J45" i="2"/>
  <c r="D45" i="2"/>
  <c r="G45" i="2"/>
  <c r="H202" i="2"/>
  <c r="I202" i="2"/>
  <c r="J202" i="2"/>
  <c r="E202" i="2"/>
  <c r="F202" i="2"/>
  <c r="G202" i="2"/>
  <c r="D202" i="2"/>
  <c r="F77" i="2"/>
  <c r="E77" i="2"/>
  <c r="I77" i="2"/>
  <c r="H77" i="2"/>
  <c r="D77" i="2"/>
  <c r="J77" i="2"/>
  <c r="G77" i="2"/>
  <c r="I177" i="2"/>
  <c r="F177" i="2"/>
  <c r="D177" i="2"/>
  <c r="H177" i="2"/>
  <c r="E177" i="2"/>
  <c r="J177" i="2"/>
  <c r="G177" i="2"/>
  <c r="F55" i="2"/>
  <c r="I55" i="2"/>
  <c r="D55" i="2"/>
  <c r="G55" i="2"/>
  <c r="J55" i="2"/>
  <c r="E55" i="2"/>
  <c r="H55" i="2"/>
  <c r="G64" i="2"/>
  <c r="F64" i="2"/>
  <c r="J64" i="2"/>
  <c r="E64" i="2"/>
  <c r="I64" i="2"/>
  <c r="D64" i="2"/>
  <c r="H64" i="2"/>
  <c r="D173" i="2"/>
  <c r="H173" i="2"/>
  <c r="F173" i="2"/>
  <c r="I173" i="2"/>
  <c r="E173" i="2"/>
  <c r="J173" i="2"/>
  <c r="G173" i="2"/>
  <c r="H316" i="1"/>
  <c r="I316" i="1"/>
  <c r="J316" i="1"/>
  <c r="K316" i="1"/>
  <c r="F8" i="4" l="1"/>
  <c r="E8" i="4"/>
  <c r="B4" i="6"/>
  <c r="I8" i="4"/>
  <c r="I4" i="7"/>
  <c r="G4" i="7"/>
  <c r="H4" i="7"/>
  <c r="C4" i="7"/>
  <c r="F4" i="7"/>
  <c r="D4" i="7"/>
  <c r="E4" i="7"/>
  <c r="J8" i="4"/>
  <c r="F313" i="2"/>
  <c r="I313" i="2"/>
  <c r="E313" i="2"/>
  <c r="H313" i="2"/>
  <c r="D4" i="6" l="1"/>
  <c r="C4" i="6"/>
  <c r="H4" i="6"/>
  <c r="E4" i="6"/>
  <c r="I4" i="6"/>
  <c r="G4" i="6"/>
  <c r="F4" i="6"/>
</calcChain>
</file>

<file path=xl/sharedStrings.xml><?xml version="1.0" encoding="utf-8"?>
<sst xmlns="http://schemas.openxmlformats.org/spreadsheetml/2006/main" count="911" uniqueCount="406">
  <si>
    <t>powiat</t>
  </si>
  <si>
    <t>gminy/miasta</t>
  </si>
  <si>
    <t xml:space="preserve">liczba ludności </t>
  </si>
  <si>
    <t>białobrzeski</t>
  </si>
  <si>
    <t>Białobrzegi</t>
  </si>
  <si>
    <t>Promna</t>
  </si>
  <si>
    <t>Wydatki inwestycyjne 40%</t>
  </si>
  <si>
    <t>Wydatki bieżące 60%</t>
  </si>
  <si>
    <t xml:space="preserve">Wydatki bieżące </t>
  </si>
  <si>
    <t>RAZEM</t>
  </si>
  <si>
    <t>Radzanów</t>
  </si>
  <si>
    <t>Stara Błotnica</t>
  </si>
  <si>
    <t>Stromiec</t>
  </si>
  <si>
    <t>Wyśmierzyce</t>
  </si>
  <si>
    <t>ciechanowski</t>
  </si>
  <si>
    <t>Miasto Ciechanów</t>
  </si>
  <si>
    <t>Gmina Ciechanów</t>
  </si>
  <si>
    <t>Gołymin-Ośrodek</t>
  </si>
  <si>
    <t>Grudusk</t>
  </si>
  <si>
    <t>Ojrzeń</t>
  </si>
  <si>
    <t>Opinogóra Górna</t>
  </si>
  <si>
    <t>Regimin</t>
  </si>
  <si>
    <t xml:space="preserve">Sońsk </t>
  </si>
  <si>
    <t xml:space="preserve">Glinojeck </t>
  </si>
  <si>
    <t>garwoliński</t>
  </si>
  <si>
    <t>Miasto Garwolin</t>
  </si>
  <si>
    <t>Gmina Garwolin</t>
  </si>
  <si>
    <t>Pilawa</t>
  </si>
  <si>
    <t>Żelechów</t>
  </si>
  <si>
    <t>Sobolew</t>
  </si>
  <si>
    <t>Trojanów</t>
  </si>
  <si>
    <t>Maciejowice</t>
  </si>
  <si>
    <t>Górzno</t>
  </si>
  <si>
    <t>Gmina Łaskarzew</t>
  </si>
  <si>
    <t>Wilga</t>
  </si>
  <si>
    <t>Borowie</t>
  </si>
  <si>
    <t>Miasto Łaskarzew</t>
  </si>
  <si>
    <t>Miastków Kościelny</t>
  </si>
  <si>
    <t>Parysów</t>
  </si>
  <si>
    <t>gostyniński</t>
  </si>
  <si>
    <t>Miasto Gostynin</t>
  </si>
  <si>
    <t>Gmina Gostynin</t>
  </si>
  <si>
    <t>Sanniki</t>
  </si>
  <si>
    <t>Pacyna</t>
  </si>
  <si>
    <t>Szczawin Kościelny</t>
  </si>
  <si>
    <t>grodziski</t>
  </si>
  <si>
    <t>Milanówek</t>
  </si>
  <si>
    <t>Podkowa Leśna</t>
  </si>
  <si>
    <t>Grodzisk Mazowiecki</t>
  </si>
  <si>
    <t>Baranów</t>
  </si>
  <si>
    <t>Jaktorów</t>
  </si>
  <si>
    <t>Żabia Wola</t>
  </si>
  <si>
    <t>grójecki</t>
  </si>
  <si>
    <t>Warka</t>
  </si>
  <si>
    <t>Pniewy</t>
  </si>
  <si>
    <t>Nowe Miasto nad Pilicą</t>
  </si>
  <si>
    <t>Mogielnica</t>
  </si>
  <si>
    <t>Jasieniec</t>
  </si>
  <si>
    <t>Grójec</t>
  </si>
  <si>
    <t>Goszczyn</t>
  </si>
  <si>
    <t>Chynów</t>
  </si>
  <si>
    <t>Błędów</t>
  </si>
  <si>
    <t>Belsk Duży</t>
  </si>
  <si>
    <t>kozienicki</t>
  </si>
  <si>
    <t>Sieciechów</t>
  </si>
  <si>
    <t>Magnuszew</t>
  </si>
  <si>
    <t>Kozienice</t>
  </si>
  <si>
    <t>Grabów nad Pilicą</t>
  </si>
  <si>
    <t>Gniewoszów</t>
  </si>
  <si>
    <t>Głowaczów</t>
  </si>
  <si>
    <t>Garbatka-Letnisko</t>
  </si>
  <si>
    <t>legionowski</t>
  </si>
  <si>
    <t>Wieliszew</t>
  </si>
  <si>
    <t>Serock</t>
  </si>
  <si>
    <t>Nieporęt</t>
  </si>
  <si>
    <t>Legionowo</t>
  </si>
  <si>
    <t>Jabłonna</t>
  </si>
  <si>
    <t>lipski</t>
  </si>
  <si>
    <t>Solec nad Wisłą</t>
  </si>
  <si>
    <t>Sienno</t>
  </si>
  <si>
    <t>Rzeczniów</t>
  </si>
  <si>
    <t>Lipsko</t>
  </si>
  <si>
    <t>Ciepielów</t>
  </si>
  <si>
    <t>Chotcza</t>
  </si>
  <si>
    <t>łosicki</t>
  </si>
  <si>
    <t>Stara Kornica</t>
  </si>
  <si>
    <t>Sarnaki</t>
  </si>
  <si>
    <t>Platerów</t>
  </si>
  <si>
    <t>Olszanka</t>
  </si>
  <si>
    <t>Łosice</t>
  </si>
  <si>
    <t>Huszlew</t>
  </si>
  <si>
    <t>makowski</t>
  </si>
  <si>
    <t>Szelków</t>
  </si>
  <si>
    <t>Sypniewo</t>
  </si>
  <si>
    <t>Rzewnie</t>
  </si>
  <si>
    <t>Różan</t>
  </si>
  <si>
    <t>Płoniawy-Bramura</t>
  </si>
  <si>
    <t>Młynarze</t>
  </si>
  <si>
    <t>Maków Mazowiecki</t>
  </si>
  <si>
    <t>Krasnosielc</t>
  </si>
  <si>
    <t>Karniewo</t>
  </si>
  <si>
    <t>Czerwonka</t>
  </si>
  <si>
    <t>miński</t>
  </si>
  <si>
    <t>Sulejówek</t>
  </si>
  <si>
    <t>Stanisławów</t>
  </si>
  <si>
    <t>Siennica</t>
  </si>
  <si>
    <t>Mrozy</t>
  </si>
  <si>
    <t>Miasto Mińsk Mazowiecki</t>
  </si>
  <si>
    <t>Gmina Mińsk Mazowiecki</t>
  </si>
  <si>
    <t>Latowicz</t>
  </si>
  <si>
    <t>Kałuszyn</t>
  </si>
  <si>
    <t>Jakubów</t>
  </si>
  <si>
    <t>Halinów</t>
  </si>
  <si>
    <t>Dobre</t>
  </si>
  <si>
    <t>Dębe Wielkie</t>
  </si>
  <si>
    <t>Cegłów</t>
  </si>
  <si>
    <t>mławski</t>
  </si>
  <si>
    <t>Wiśniewo</t>
  </si>
  <si>
    <t>Wieczfnia Kościelna</t>
  </si>
  <si>
    <t>Szydłowo</t>
  </si>
  <si>
    <t>Szreńsk</t>
  </si>
  <si>
    <t>Stupsk</t>
  </si>
  <si>
    <t>Strzegowo</t>
  </si>
  <si>
    <t>Mława</t>
  </si>
  <si>
    <t>Lipowiec Kościelny</t>
  </si>
  <si>
    <t>Dzierzgowo</t>
  </si>
  <si>
    <t>nowodworski</t>
  </si>
  <si>
    <t>Zakroczym</t>
  </si>
  <si>
    <t>Pomiechówek</t>
  </si>
  <si>
    <t>Nowy Dwór Mazowiecki</t>
  </si>
  <si>
    <t>Nasielsk</t>
  </si>
  <si>
    <t>Leoncin</t>
  </si>
  <si>
    <t>Czosnów</t>
  </si>
  <si>
    <t>ostrołęcki</t>
  </si>
  <si>
    <t>Troszyn</t>
  </si>
  <si>
    <t>Rzekuń</t>
  </si>
  <si>
    <t>Olszewo-Borki</t>
  </si>
  <si>
    <t>Myszyniec</t>
  </si>
  <si>
    <t>Łyse</t>
  </si>
  <si>
    <t>Lelis</t>
  </si>
  <si>
    <t>Goworowo</t>
  </si>
  <si>
    <t>Czerwin</t>
  </si>
  <si>
    <t>Czarnia</t>
  </si>
  <si>
    <t>Baranowo</t>
  </si>
  <si>
    <t>Kadzidło</t>
  </si>
  <si>
    <t>ostrowski</t>
  </si>
  <si>
    <t>Zaręby Kościelne</t>
  </si>
  <si>
    <t>Wąsewo</t>
  </si>
  <si>
    <t>Szulborze Wielkie</t>
  </si>
  <si>
    <t>Stary Lubotyń</t>
  </si>
  <si>
    <t>Gmina Ostrów Mazowiecka</t>
  </si>
  <si>
    <t>Miasto Ostrów Mazowiecka</t>
  </si>
  <si>
    <t>Nur</t>
  </si>
  <si>
    <t>Małkinia Górna</t>
  </si>
  <si>
    <t>Brok</t>
  </si>
  <si>
    <t>Boguty-Pianki</t>
  </si>
  <si>
    <t>Andrzejewo</t>
  </si>
  <si>
    <t>otwocki</t>
  </si>
  <si>
    <t>Wiązowna</t>
  </si>
  <si>
    <t>Sobienie-Jeziory</t>
  </si>
  <si>
    <t>Otwock</t>
  </si>
  <si>
    <t>Osieck</t>
  </si>
  <si>
    <t>Kołbiel</t>
  </si>
  <si>
    <t>Karczew</t>
  </si>
  <si>
    <t>Józefów</t>
  </si>
  <si>
    <t>Celestynów</t>
  </si>
  <si>
    <t>piaseczyński</t>
  </si>
  <si>
    <t>Tarczyn</t>
  </si>
  <si>
    <t>Prażmów</t>
  </si>
  <si>
    <t>Piaseczno</t>
  </si>
  <si>
    <t>Lesznowola</t>
  </si>
  <si>
    <t>Konstancin-Jeziorna</t>
  </si>
  <si>
    <t>Góra Kalwaria</t>
  </si>
  <si>
    <t>płocki</t>
  </si>
  <si>
    <t>Wyszogród</t>
  </si>
  <si>
    <t>Staroźreby</t>
  </si>
  <si>
    <t>Stara Biała</t>
  </si>
  <si>
    <t>Słupno</t>
  </si>
  <si>
    <t>Słubice</t>
  </si>
  <si>
    <t>Radzanowo</t>
  </si>
  <si>
    <t>Nowy Duninów</t>
  </si>
  <si>
    <t>Łąck</t>
  </si>
  <si>
    <t>Gąbin</t>
  </si>
  <si>
    <t>Bulkowo</t>
  </si>
  <si>
    <t>Brudzeń Duży</t>
  </si>
  <si>
    <t>Bodzanów</t>
  </si>
  <si>
    <t>Bielsk</t>
  </si>
  <si>
    <t>Mała Wieś</t>
  </si>
  <si>
    <t>Drobin</t>
  </si>
  <si>
    <t>płoński</t>
  </si>
  <si>
    <t>Załuski</t>
  </si>
  <si>
    <t>Sochocin</t>
  </si>
  <si>
    <t>Miasto Raciąż</t>
  </si>
  <si>
    <t>Gmina Raciąż</t>
  </si>
  <si>
    <t>Miasto Płońsk</t>
  </si>
  <si>
    <t>Gmina Płońsk</t>
  </si>
  <si>
    <t>Nowe Miasto</t>
  </si>
  <si>
    <t>Naruszewo</t>
  </si>
  <si>
    <t>Joniec</t>
  </si>
  <si>
    <t>Dzierzążnia</t>
  </si>
  <si>
    <t>Czerwińsk nad Wisłą</t>
  </si>
  <si>
    <t>Baboszewo</t>
  </si>
  <si>
    <t>pruszkowski</t>
  </si>
  <si>
    <t>Raszyn</t>
  </si>
  <si>
    <t>Pruszków</t>
  </si>
  <si>
    <t>Piastów</t>
  </si>
  <si>
    <t>Nadarzyn</t>
  </si>
  <si>
    <t>Michałowice</t>
  </si>
  <si>
    <t>Brwinów</t>
  </si>
  <si>
    <t>przasnyski</t>
  </si>
  <si>
    <t>Miasto Przasnysz</t>
  </si>
  <si>
    <t>Gmina Przasnysz</t>
  </si>
  <si>
    <t>Krzynowłoga Mała</t>
  </si>
  <si>
    <t>Krasne</t>
  </si>
  <si>
    <t>Jednorożec</t>
  </si>
  <si>
    <t>Czernice Borowe</t>
  </si>
  <si>
    <t>Chorzele</t>
  </si>
  <si>
    <t>przysuski</t>
  </si>
  <si>
    <t>Wieniawa</t>
  </si>
  <si>
    <t>Rusinów</t>
  </si>
  <si>
    <t>Przysucha</t>
  </si>
  <si>
    <t>Potworów</t>
  </si>
  <si>
    <t>Odrzywół</t>
  </si>
  <si>
    <t>Klwów</t>
  </si>
  <si>
    <t>Gielniów</t>
  </si>
  <si>
    <t>Borkowice</t>
  </si>
  <si>
    <t>pułtuski</t>
  </si>
  <si>
    <t>Zatory</t>
  </si>
  <si>
    <t>Winnica</t>
  </si>
  <si>
    <t>Świercze</t>
  </si>
  <si>
    <t>Pułtusk</t>
  </si>
  <si>
    <t>Pokrzywnica</t>
  </si>
  <si>
    <t>Obryte</t>
  </si>
  <si>
    <t>Gzy</t>
  </si>
  <si>
    <t>radomski</t>
  </si>
  <si>
    <t>Zakrzew</t>
  </si>
  <si>
    <t>Wolanów</t>
  </si>
  <si>
    <t>Wierzbica</t>
  </si>
  <si>
    <t>Skaryszew</t>
  </si>
  <si>
    <t>Przytyk</t>
  </si>
  <si>
    <t>Miasto Pionki</t>
  </si>
  <si>
    <t>Gmina Pionki</t>
  </si>
  <si>
    <t>Kowala</t>
  </si>
  <si>
    <t>Jedlnia-Lotnisko</t>
  </si>
  <si>
    <t>Jedlińsk</t>
  </si>
  <si>
    <t>Jastrzębia</t>
  </si>
  <si>
    <t>Iłża</t>
  </si>
  <si>
    <t>Gózd</t>
  </si>
  <si>
    <t>siedlecki</t>
  </si>
  <si>
    <t>Zbuczyn</t>
  </si>
  <si>
    <t>Wodynie</t>
  </si>
  <si>
    <t>Wiśniew</t>
  </si>
  <si>
    <t>Suchożebry</t>
  </si>
  <si>
    <t>Skórzec</t>
  </si>
  <si>
    <t>Siedlce</t>
  </si>
  <si>
    <t>Przesmyki</t>
  </si>
  <si>
    <t>Paprotnia</t>
  </si>
  <si>
    <t>Mordy</t>
  </si>
  <si>
    <t>Mokobody</t>
  </si>
  <si>
    <t>Kotuń</t>
  </si>
  <si>
    <t>Korczew</t>
  </si>
  <si>
    <t>Domanice</t>
  </si>
  <si>
    <t>sierpecki</t>
  </si>
  <si>
    <t>Zawidz</t>
  </si>
  <si>
    <t>Szczutowo</t>
  </si>
  <si>
    <t>Gmina Sierpc</t>
  </si>
  <si>
    <t>Miasto Sierpc</t>
  </si>
  <si>
    <t>Rościszewo</t>
  </si>
  <si>
    <t>Mochowo</t>
  </si>
  <si>
    <t>Gozdowo</t>
  </si>
  <si>
    <t>sochaczewski</t>
  </si>
  <si>
    <t>Teresin</t>
  </si>
  <si>
    <t>Miasto Sochaczew</t>
  </si>
  <si>
    <t>Gmina Sochaczew</t>
  </si>
  <si>
    <t>Rybno</t>
  </si>
  <si>
    <t>Nowa Sucha</t>
  </si>
  <si>
    <t>Młodzieszyn</t>
  </si>
  <si>
    <t>Iłów</t>
  </si>
  <si>
    <t>Brochów</t>
  </si>
  <si>
    <t>sokołowski</t>
  </si>
  <si>
    <t>Sterdyń</t>
  </si>
  <si>
    <t>Gmina Sokołów Podlaski</t>
  </si>
  <si>
    <t>Miasto Sokołów Podlaski</t>
  </si>
  <si>
    <t>Sabnie</t>
  </si>
  <si>
    <t>Repki</t>
  </si>
  <si>
    <t>Kosów Lacki</t>
  </si>
  <si>
    <t>Jabłonna Lacka</t>
  </si>
  <si>
    <t>Ceranów</t>
  </si>
  <si>
    <t>Bielany</t>
  </si>
  <si>
    <t>szydłowiecki</t>
  </si>
  <si>
    <t>Szydłowiec</t>
  </si>
  <si>
    <t>Orońsko</t>
  </si>
  <si>
    <t>Mirów</t>
  </si>
  <si>
    <t xml:space="preserve">Jastrząb </t>
  </si>
  <si>
    <t>Chlewiska</t>
  </si>
  <si>
    <t>warszawski-zachodni</t>
  </si>
  <si>
    <t>Stare Babice</t>
  </si>
  <si>
    <t>Ożarów Mazowiecki</t>
  </si>
  <si>
    <t>Łomianki</t>
  </si>
  <si>
    <t>Leszno</t>
  </si>
  <si>
    <t>Kampinos</t>
  </si>
  <si>
    <t>Izabelin</t>
  </si>
  <si>
    <t>Błonie</t>
  </si>
  <si>
    <t>wołomiński</t>
  </si>
  <si>
    <t>Zielonka</t>
  </si>
  <si>
    <t>Ząbki</t>
  </si>
  <si>
    <t>Wołomin</t>
  </si>
  <si>
    <t>Tłuszcz</t>
  </si>
  <si>
    <t>Strachówka</t>
  </si>
  <si>
    <t>Radzymin</t>
  </si>
  <si>
    <t>Poświętne</t>
  </si>
  <si>
    <t>Marki</t>
  </si>
  <si>
    <t>Kobyłka</t>
  </si>
  <si>
    <t>Klembów</t>
  </si>
  <si>
    <t>Jadów</t>
  </si>
  <si>
    <t>Dąbrówka</t>
  </si>
  <si>
    <t>wyszkowski</t>
  </si>
  <si>
    <t>Zabrodzie</t>
  </si>
  <si>
    <t>Somianka</t>
  </si>
  <si>
    <t>Rząśnik</t>
  </si>
  <si>
    <t>Długosiodło</t>
  </si>
  <si>
    <t>Brańszczyk</t>
  </si>
  <si>
    <t>Wyszków</t>
  </si>
  <si>
    <t>zwoleński</t>
  </si>
  <si>
    <t>Zwoleń</t>
  </si>
  <si>
    <t>Tczów</t>
  </si>
  <si>
    <t>Przyłęk</t>
  </si>
  <si>
    <t xml:space="preserve">Policzna </t>
  </si>
  <si>
    <t>Kazanów</t>
  </si>
  <si>
    <t>żuromiński</t>
  </si>
  <si>
    <t>Żuromin</t>
  </si>
  <si>
    <t>Siemiątkowo</t>
  </si>
  <si>
    <t>Lutocin</t>
  </si>
  <si>
    <t>Lubowidz</t>
  </si>
  <si>
    <t>Kuczbork-Osada</t>
  </si>
  <si>
    <t>Bieżuń</t>
  </si>
  <si>
    <t>żyrardowski</t>
  </si>
  <si>
    <t>Żyrardów</t>
  </si>
  <si>
    <t>Wiskitki</t>
  </si>
  <si>
    <t>Radziejowice</t>
  </si>
  <si>
    <t>Puszcza Mariańska</t>
  </si>
  <si>
    <t>Mszczonów</t>
  </si>
  <si>
    <t>węgrowski</t>
  </si>
  <si>
    <t>Wierzbno</t>
  </si>
  <si>
    <t>Węgrów</t>
  </si>
  <si>
    <t>Stoczek</t>
  </si>
  <si>
    <t>Sadowne</t>
  </si>
  <si>
    <t>Miedzna</t>
  </si>
  <si>
    <t>Łochów</t>
  </si>
  <si>
    <t>Liw</t>
  </si>
  <si>
    <t>Korytnica</t>
  </si>
  <si>
    <t>Grębków</t>
  </si>
  <si>
    <t>Miasto Ostrołęka</t>
  </si>
  <si>
    <t>Miasto Płock</t>
  </si>
  <si>
    <t>Miasto Radom</t>
  </si>
  <si>
    <t>Miasto Siedlce</t>
  </si>
  <si>
    <t>Miasto Warszawa</t>
  </si>
  <si>
    <t xml:space="preserve">Kwota przydzielona dla woj. Maz. (z wyłączeniem m. st. Warszawy </t>
  </si>
  <si>
    <t>Kwota przeznaczona dla PSP (Obszar III - HNS)</t>
  </si>
  <si>
    <t>Liczba ludności woj. Maz. Z wyłączeniem m.st. Warszawy</t>
  </si>
  <si>
    <t>kwota przypadająca na jednego mieszkańca</t>
  </si>
  <si>
    <t>% dla Gminy</t>
  </si>
  <si>
    <t>% dla powiatu</t>
  </si>
  <si>
    <t>% marszałka województwa</t>
  </si>
  <si>
    <t>% dla prezydenta miasta na prawach powiatu</t>
  </si>
  <si>
    <t>% dla Wojewody Mazowieckiego</t>
  </si>
  <si>
    <t>MAKSYMALNE KWOTY DOTACJI</t>
  </si>
  <si>
    <t>OBSZAR I - 13%</t>
  </si>
  <si>
    <t>OBSZAR II - 35%</t>
  </si>
  <si>
    <t>OBSZAR IV - 15%</t>
  </si>
  <si>
    <t>Obszar I - całość</t>
  </si>
  <si>
    <t>Obszar II - całość</t>
  </si>
  <si>
    <t>Wydatki bieżące</t>
  </si>
  <si>
    <t>OBSZAR I - 15%</t>
  </si>
  <si>
    <t>OBSZAR II - 70%</t>
  </si>
  <si>
    <t>OBSZAR IV - 15 %</t>
  </si>
  <si>
    <t>Całość</t>
  </si>
  <si>
    <t xml:space="preserve">powiat </t>
  </si>
  <si>
    <t>Obszar II całość</t>
  </si>
  <si>
    <t xml:space="preserve">przydzielona kwota </t>
  </si>
  <si>
    <t xml:space="preserve">Obszar I - całość </t>
  </si>
  <si>
    <t xml:space="preserve">Obszar II - całość </t>
  </si>
  <si>
    <t>miasto</t>
  </si>
  <si>
    <t>Marszałek województwa mazowieckiego</t>
  </si>
  <si>
    <t>MAKSYMALNA KWOTA DOTACJI</t>
  </si>
  <si>
    <t>Wojewoda Mazowiecki</t>
  </si>
  <si>
    <t>Wojewoda Mazowiecki - 10 % kwoty na gminę</t>
  </si>
  <si>
    <t>Marszałek Województwa Mazowieckiego - 2% kwoty na gminę</t>
  </si>
  <si>
    <t>Powiat - 36% kwoty na gminę</t>
  </si>
  <si>
    <t>Kwota dla  województwa mazowieckiego razem (z wyłączeniem m. st. Warszawy)</t>
  </si>
  <si>
    <t>Kwota dla województwa mazowieckiego (łącznie z m.st. Warszawa)</t>
  </si>
  <si>
    <t>Kwota dla województwa mazowieckiego (łącznie z m.st. Warszawa i HNS)</t>
  </si>
  <si>
    <t>Kwota przydzielona na m.st. Warszawa</t>
  </si>
  <si>
    <t>liczba ludności w powiecie</t>
  </si>
  <si>
    <t>maksymalna dotacja dla powiatu</t>
  </si>
  <si>
    <t>liczba ludności w gminie/mieście</t>
  </si>
  <si>
    <t>ogólna kwota przypadająca na gminę</t>
  </si>
  <si>
    <t>maksymalna dotacja dla gminy/miasta - 52% kwoty</t>
  </si>
  <si>
    <t xml:space="preserve">maksymalna kwota dotacji dla m. n. pr. Powiatu            - 88% kwoty </t>
  </si>
  <si>
    <t xml:space="preserve">maksymalna kwota dotacji dla m.st. Warszawa          - 88% kwoty </t>
  </si>
  <si>
    <t>maksymalna kwota dotacji dla gminy</t>
  </si>
  <si>
    <t>maksymalna kwota całkowita dotacji dla powiatu</t>
  </si>
  <si>
    <t>maksymalna kwota całkowita dotacji dla m. npr. Powiatu</t>
  </si>
  <si>
    <t>maksymalna kwota całkowita dotacji dla m. st. Warszawy</t>
  </si>
  <si>
    <t>maksymalna kwota całkowita dotacji dla Marszałka Województwa</t>
  </si>
  <si>
    <t>Organ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</si>
</sst>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zł&quot;"/>
    <numFmt numFmtId="165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auto="1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0" fillId="0" borderId="2" xfId="1" applyFont="1" applyBorder="1"/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6" xfId="0" applyBorder="1" applyAlignment="1">
      <alignment horizontal="center" vertical="center" wrapText="1"/>
    </xf>
    <xf numFmtId="164" fontId="0" fillId="0" borderId="2" xfId="0" applyNumberFormat="1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9" fontId="0" fillId="0" borderId="2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2" xfId="0" applyNumberFormat="1" applyBorder="1"/>
    <xf numFmtId="3" fontId="0" fillId="0" borderId="2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9" fontId="0" fillId="0" borderId="0" xfId="1" applyFont="1"/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9" fontId="0" fillId="0" borderId="2" xfId="1" applyFont="1" applyBorder="1" applyAlignment="1">
      <alignment wrapText="1"/>
    </xf>
    <xf numFmtId="9" fontId="0" fillId="0" borderId="0" xfId="1" applyFont="1" applyAlignment="1">
      <alignment wrapText="1"/>
    </xf>
    <xf numFmtId="164" fontId="0" fillId="0" borderId="1" xfId="0" applyNumberFormat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5" fontId="0" fillId="0" borderId="39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3" fontId="0" fillId="0" borderId="42" xfId="0" applyNumberFormat="1" applyBorder="1" applyAlignment="1">
      <alignment horizontal="center" vertical="center" wrapText="1"/>
    </xf>
    <xf numFmtId="164" fontId="0" fillId="0" borderId="40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 wrapText="1"/>
    </xf>
    <xf numFmtId="164" fontId="0" fillId="0" borderId="44" xfId="0" applyNumberFormat="1" applyBorder="1" applyAlignment="1">
      <alignment horizontal="center" vertical="center" wrapText="1"/>
    </xf>
    <xf numFmtId="164" fontId="0" fillId="0" borderId="45" xfId="0" applyNumberFormat="1" applyBorder="1" applyAlignment="1">
      <alignment horizontal="center" vertical="center" wrapText="1"/>
    </xf>
    <xf numFmtId="164" fontId="0" fillId="0" borderId="46" xfId="0" applyNumberFormat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 wrapText="1"/>
    </xf>
    <xf numFmtId="164" fontId="0" fillId="4" borderId="13" xfId="0" applyNumberFormat="1" applyFill="1" applyBorder="1" applyAlignment="1">
      <alignment horizontal="center" vertical="center" wrapText="1"/>
    </xf>
    <xf numFmtId="164" fontId="0" fillId="6" borderId="45" xfId="0" applyNumberForma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 wrapText="1"/>
    </xf>
    <xf numFmtId="164" fontId="0" fillId="6" borderId="43" xfId="0" applyNumberFormat="1" applyFill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0" fontId="0" fillId="7" borderId="43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164" fontId="0" fillId="0" borderId="50" xfId="0" applyNumberFormat="1" applyBorder="1" applyAlignment="1">
      <alignment horizontal="center" vertical="center"/>
    </xf>
    <xf numFmtId="164" fontId="0" fillId="6" borderId="51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 wrapText="1"/>
    </xf>
    <xf numFmtId="164" fontId="0" fillId="0" borderId="49" xfId="0" applyNumberFormat="1" applyBorder="1" applyAlignment="1">
      <alignment horizontal="center" vertical="center" wrapText="1"/>
    </xf>
    <xf numFmtId="164" fontId="0" fillId="0" borderId="50" xfId="0" applyNumberFormat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24" xfId="0" applyNumberFormat="1" applyFill="1" applyBorder="1" applyAlignment="1">
      <alignment horizontal="center" vertical="center" wrapText="1"/>
    </xf>
    <xf numFmtId="164" fontId="0" fillId="5" borderId="43" xfId="0" applyNumberFormat="1" applyFill="1" applyBorder="1" applyAlignment="1">
      <alignment horizontal="center" vertical="center" wrapText="1"/>
    </xf>
    <xf numFmtId="164" fontId="0" fillId="5" borderId="16" xfId="0" applyNumberFormat="1" applyFill="1" applyBorder="1" applyAlignment="1">
      <alignment horizontal="center" vertical="center" wrapText="1"/>
    </xf>
    <xf numFmtId="164" fontId="0" fillId="5" borderId="45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7" borderId="43" xfId="0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4" fontId="0" fillId="5" borderId="53" xfId="0" applyNumberFormat="1" applyFill="1" applyBorder="1" applyAlignment="1">
      <alignment horizontal="center" vertical="center" wrapText="1"/>
    </xf>
    <xf numFmtId="164" fontId="0" fillId="5" borderId="54" xfId="0" applyNumberFormat="1" applyFill="1" applyBorder="1" applyAlignment="1">
      <alignment horizontal="center" vertical="center" wrapText="1"/>
    </xf>
    <xf numFmtId="164" fontId="0" fillId="5" borderId="49" xfId="0" applyNumberFormat="1" applyFill="1" applyBorder="1" applyAlignment="1">
      <alignment horizontal="center" vertical="center" wrapText="1"/>
    </xf>
    <xf numFmtId="164" fontId="0" fillId="5" borderId="22" xfId="0" applyNumberFormat="1" applyFill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5" borderId="41" xfId="0" applyNumberFormat="1" applyFill="1" applyBorder="1" applyAlignment="1">
      <alignment horizontal="center" vertical="center" wrapText="1"/>
    </xf>
    <xf numFmtId="164" fontId="0" fillId="5" borderId="42" xfId="0" applyNumberFormat="1" applyFill="1" applyBorder="1" applyAlignment="1">
      <alignment horizontal="center" vertical="center" wrapText="1"/>
    </xf>
    <xf numFmtId="164" fontId="0" fillId="5" borderId="52" xfId="0" applyNumberFormat="1" applyFill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5" borderId="26" xfId="0" applyNumberFormat="1" applyFill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164" fontId="0" fillId="5" borderId="40" xfId="0" applyNumberFormat="1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2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5" borderId="14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8772A-BD44-48F9-A99A-453F0870516F}">
  <dimension ref="A1:X319"/>
  <sheetViews>
    <sheetView tabSelected="1" workbookViewId="0">
      <selection activeCell="Q10" sqref="Q10"/>
    </sheetView>
  </sheetViews>
  <sheetFormatPr defaultRowHeight="15" x14ac:dyDescent="0.25"/>
  <cols>
    <col min="1" max="1" width="19.85546875" style="2" bestFit="1" customWidth="1"/>
    <col min="2" max="2" width="14" style="2" bestFit="1" customWidth="1"/>
    <col min="3" max="3" width="14.140625" style="2" bestFit="1" customWidth="1"/>
    <col min="4" max="4" width="13.28515625" style="2" bestFit="1" customWidth="1"/>
    <col min="5" max="5" width="14.42578125" style="2" bestFit="1" customWidth="1"/>
    <col min="6" max="6" width="15.42578125" style="2" bestFit="1" customWidth="1"/>
    <col min="7" max="8" width="14.42578125" style="2" customWidth="1"/>
    <col min="9" max="9" width="15.42578125" style="2" bestFit="1" customWidth="1"/>
    <col min="10" max="10" width="14.42578125" style="2" customWidth="1"/>
    <col min="11" max="11" width="16.140625" style="2" bestFit="1" customWidth="1"/>
    <col min="12" max="13" width="16.140625" style="2" customWidth="1"/>
    <col min="14" max="14" width="35.5703125" style="2" hidden="1" customWidth="1"/>
    <col min="15" max="15" width="26.42578125" style="2" hidden="1" customWidth="1"/>
    <col min="16" max="16" width="26.42578125" style="2" customWidth="1"/>
    <col min="17" max="17" width="38.5703125" style="2" customWidth="1"/>
    <col min="18" max="18" width="35.140625" style="2" customWidth="1"/>
    <col min="19" max="19" width="26.140625" style="2" customWidth="1"/>
    <col min="20" max="20" width="11.85546875" style="2" bestFit="1" customWidth="1"/>
    <col min="21" max="21" width="13.5703125" style="2" bestFit="1" customWidth="1"/>
    <col min="22" max="22" width="15.140625" style="2" customWidth="1"/>
    <col min="23" max="23" width="17.140625" style="2" customWidth="1"/>
    <col min="24" max="24" width="14.42578125" style="2" customWidth="1"/>
    <col min="25" max="16384" width="9.140625" style="2"/>
  </cols>
  <sheetData>
    <row r="1" spans="1:24" ht="75.75" thickBot="1" x14ac:dyDescent="0.3">
      <c r="A1" s="4" t="s">
        <v>0</v>
      </c>
      <c r="B1" s="38" t="s">
        <v>393</v>
      </c>
      <c r="C1" s="123" t="s">
        <v>394</v>
      </c>
      <c r="D1" s="4" t="s">
        <v>1</v>
      </c>
      <c r="E1" s="124" t="s">
        <v>395</v>
      </c>
      <c r="F1" s="38" t="s">
        <v>396</v>
      </c>
      <c r="G1" s="38" t="s">
        <v>386</v>
      </c>
      <c r="H1" s="38" t="s">
        <v>387</v>
      </c>
      <c r="I1" s="38" t="s">
        <v>388</v>
      </c>
      <c r="J1" s="38" t="s">
        <v>397</v>
      </c>
      <c r="K1" s="38" t="s">
        <v>398</v>
      </c>
      <c r="L1" s="38" t="s">
        <v>399</v>
      </c>
      <c r="N1" s="6" t="s">
        <v>357</v>
      </c>
      <c r="O1" s="6" t="s">
        <v>358</v>
      </c>
      <c r="P1" s="6" t="s">
        <v>392</v>
      </c>
      <c r="Q1" s="6" t="s">
        <v>389</v>
      </c>
      <c r="R1" s="6" t="s">
        <v>359</v>
      </c>
      <c r="S1" s="6" t="s">
        <v>360</v>
      </c>
      <c r="T1" s="5" t="s">
        <v>361</v>
      </c>
      <c r="U1" s="5" t="s">
        <v>362</v>
      </c>
      <c r="V1" s="6" t="s">
        <v>363</v>
      </c>
      <c r="W1" s="6" t="s">
        <v>364</v>
      </c>
      <c r="X1" s="6" t="s">
        <v>365</v>
      </c>
    </row>
    <row r="2" spans="1:24" x14ac:dyDescent="0.25">
      <c r="A2" s="139" t="s">
        <v>3</v>
      </c>
      <c r="B2" s="49">
        <f>SUM($E$2:$E$7)</f>
        <v>32350</v>
      </c>
      <c r="C2" s="12">
        <f>(B2*$S$2)*$U$2</f>
        <v>1222125.1659372037</v>
      </c>
      <c r="D2" s="8" t="s">
        <v>4</v>
      </c>
      <c r="E2" s="9">
        <v>9709</v>
      </c>
      <c r="F2" s="12">
        <f>E2*$S$2</f>
        <v>1018857.3961947716</v>
      </c>
      <c r="G2" s="12">
        <f>F2*$X$2</f>
        <v>101885.73961947717</v>
      </c>
      <c r="H2" s="12">
        <f>F2*$V$2</f>
        <v>20377.147923895434</v>
      </c>
      <c r="I2" s="12">
        <f>F2*$U$2</f>
        <v>366788.66263011779</v>
      </c>
      <c r="J2" s="12">
        <f>F2*$T$2</f>
        <v>529805.84602128132</v>
      </c>
      <c r="K2" s="80"/>
      <c r="L2" s="56"/>
      <c r="N2" s="30">
        <v>451975953</v>
      </c>
      <c r="O2" s="13">
        <v>69600000</v>
      </c>
      <c r="P2" s="30">
        <v>213412446</v>
      </c>
      <c r="Q2" s="13">
        <f>N2-O2</f>
        <v>382375953</v>
      </c>
      <c r="R2" s="39">
        <f>SUM(E2:E314)</f>
        <v>3643776</v>
      </c>
      <c r="S2" s="13">
        <f>Q2/R2</f>
        <v>104.93947844214354</v>
      </c>
      <c r="T2" s="64">
        <v>0.52</v>
      </c>
      <c r="U2" s="64">
        <v>0.36</v>
      </c>
      <c r="V2" s="64">
        <v>0.02</v>
      </c>
      <c r="W2" s="64">
        <v>0.88</v>
      </c>
      <c r="X2" s="64">
        <v>0.1</v>
      </c>
    </row>
    <row r="3" spans="1:24" x14ac:dyDescent="0.25">
      <c r="A3" s="148"/>
      <c r="B3" s="132"/>
      <c r="C3" s="131"/>
      <c r="D3" s="11" t="s">
        <v>5</v>
      </c>
      <c r="E3" s="11">
        <v>5434</v>
      </c>
      <c r="F3" s="13">
        <f t="shared" ref="F3:F66" si="0">E3*$S$2</f>
        <v>570241.12585460802</v>
      </c>
      <c r="G3" s="13">
        <f t="shared" ref="G3:G66" si="1">F3*$X$2</f>
        <v>57024.112585460804</v>
      </c>
      <c r="H3" s="13">
        <f t="shared" ref="H3:H66" si="2">F3*$V$2</f>
        <v>11404.822517092161</v>
      </c>
      <c r="I3" s="13">
        <f t="shared" ref="I3:I66" si="3">F3*$U$2</f>
        <v>205286.80530765888</v>
      </c>
      <c r="J3" s="13">
        <f t="shared" ref="J3:J66" si="4">F3*$T$2</f>
        <v>296525.38544439618</v>
      </c>
      <c r="K3" s="57"/>
      <c r="L3" s="58"/>
    </row>
    <row r="4" spans="1:24" ht="30" x14ac:dyDescent="0.25">
      <c r="A4" s="148"/>
      <c r="B4" s="132"/>
      <c r="C4" s="138"/>
      <c r="D4" s="11" t="s">
        <v>10</v>
      </c>
      <c r="E4" s="11">
        <v>3798</v>
      </c>
      <c r="F4" s="13">
        <f t="shared" si="0"/>
        <v>398560.13912326115</v>
      </c>
      <c r="G4" s="13">
        <f t="shared" si="1"/>
        <v>39856.013912326118</v>
      </c>
      <c r="H4" s="13">
        <f t="shared" si="2"/>
        <v>7971.2027824652232</v>
      </c>
      <c r="I4" s="13">
        <f t="shared" si="3"/>
        <v>143481.65008437401</v>
      </c>
      <c r="J4" s="13">
        <f t="shared" si="4"/>
        <v>207251.27234409581</v>
      </c>
      <c r="K4" s="57"/>
      <c r="L4" s="58"/>
      <c r="Q4" s="6" t="s">
        <v>390</v>
      </c>
    </row>
    <row r="5" spans="1:24" x14ac:dyDescent="0.25">
      <c r="A5" s="148"/>
      <c r="B5" s="132"/>
      <c r="C5" s="138"/>
      <c r="D5" s="11" t="s">
        <v>11</v>
      </c>
      <c r="E5" s="11">
        <v>5404</v>
      </c>
      <c r="F5" s="13">
        <f t="shared" si="0"/>
        <v>567092.94150134374</v>
      </c>
      <c r="G5" s="13">
        <f t="shared" si="1"/>
        <v>56709.294150134374</v>
      </c>
      <c r="H5" s="13">
        <f t="shared" si="2"/>
        <v>11341.858830026875</v>
      </c>
      <c r="I5" s="13">
        <f t="shared" si="3"/>
        <v>204153.45894048375</v>
      </c>
      <c r="J5" s="13">
        <f t="shared" si="4"/>
        <v>294888.32958069874</v>
      </c>
      <c r="K5" s="57"/>
      <c r="L5" s="58"/>
      <c r="Q5" s="81">
        <f>Q2+P2</f>
        <v>595788399</v>
      </c>
    </row>
    <row r="6" spans="1:24" x14ac:dyDescent="0.25">
      <c r="A6" s="148"/>
      <c r="B6" s="132"/>
      <c r="C6" s="138"/>
      <c r="D6" s="11" t="s">
        <v>12</v>
      </c>
      <c r="E6" s="11">
        <v>5352</v>
      </c>
      <c r="F6" s="13">
        <f t="shared" si="0"/>
        <v>561636.08862235222</v>
      </c>
      <c r="G6" s="13">
        <f t="shared" si="1"/>
        <v>56163.608862235225</v>
      </c>
      <c r="H6" s="13">
        <f t="shared" si="2"/>
        <v>11232.721772447045</v>
      </c>
      <c r="I6" s="13">
        <f t="shared" si="3"/>
        <v>202188.99190404679</v>
      </c>
      <c r="J6" s="13">
        <f t="shared" si="4"/>
        <v>292050.76608362317</v>
      </c>
      <c r="K6" s="57"/>
      <c r="L6" s="58"/>
    </row>
    <row r="7" spans="1:24" ht="30.75" thickBot="1" x14ac:dyDescent="0.3">
      <c r="A7" s="149"/>
      <c r="B7" s="133"/>
      <c r="C7" s="145"/>
      <c r="D7" s="40" t="s">
        <v>13</v>
      </c>
      <c r="E7" s="40">
        <v>2653</v>
      </c>
      <c r="F7" s="47">
        <f t="shared" si="0"/>
        <v>278404.43630700681</v>
      </c>
      <c r="G7" s="47">
        <f t="shared" si="1"/>
        <v>27840.443630700684</v>
      </c>
      <c r="H7" s="47">
        <f t="shared" si="2"/>
        <v>5568.0887261401358</v>
      </c>
      <c r="I7" s="47">
        <f t="shared" si="3"/>
        <v>100225.59707052245</v>
      </c>
      <c r="J7" s="47">
        <f t="shared" si="4"/>
        <v>144770.30687964355</v>
      </c>
      <c r="K7" s="59"/>
      <c r="L7" s="60"/>
      <c r="Q7" s="6" t="s">
        <v>391</v>
      </c>
    </row>
    <row r="8" spans="1:24" ht="30" x14ac:dyDescent="0.25">
      <c r="A8" s="139" t="s">
        <v>14</v>
      </c>
      <c r="B8" s="53">
        <f>SUM(E8:E16)</f>
        <v>84565</v>
      </c>
      <c r="C8" s="12">
        <f>(B8*$S$2)*$U$2</f>
        <v>3194714.5180055522</v>
      </c>
      <c r="D8" s="17" t="s">
        <v>15</v>
      </c>
      <c r="E8" s="17">
        <v>41474</v>
      </c>
      <c r="F8" s="12">
        <f t="shared" si="0"/>
        <v>4352259.928909461</v>
      </c>
      <c r="G8" s="12">
        <f t="shared" si="1"/>
        <v>435225.9928909461</v>
      </c>
      <c r="H8" s="12">
        <f t="shared" si="2"/>
        <v>87045.198578189229</v>
      </c>
      <c r="I8" s="12">
        <f t="shared" si="3"/>
        <v>1566813.5744074059</v>
      </c>
      <c r="J8" s="12">
        <f t="shared" si="4"/>
        <v>2263175.1630329196</v>
      </c>
      <c r="K8" s="55"/>
      <c r="L8" s="56"/>
      <c r="Q8" s="81">
        <f>Q5+O2</f>
        <v>665388399</v>
      </c>
    </row>
    <row r="9" spans="1:24" ht="25.5" customHeight="1" x14ac:dyDescent="0.25">
      <c r="A9" s="140"/>
      <c r="B9" s="129"/>
      <c r="C9" s="131"/>
      <c r="D9" s="15" t="s">
        <v>16</v>
      </c>
      <c r="E9" s="15">
        <v>7586</v>
      </c>
      <c r="F9" s="13">
        <f t="shared" si="0"/>
        <v>796070.88346210087</v>
      </c>
      <c r="G9" s="13">
        <f t="shared" si="1"/>
        <v>79607.08834621009</v>
      </c>
      <c r="H9" s="13">
        <f t="shared" si="2"/>
        <v>15921.417669242017</v>
      </c>
      <c r="I9" s="13">
        <f t="shared" si="3"/>
        <v>286585.51804635633</v>
      </c>
      <c r="J9" s="13">
        <f t="shared" si="4"/>
        <v>413956.85940029245</v>
      </c>
      <c r="K9" s="57"/>
      <c r="L9" s="58"/>
    </row>
    <row r="10" spans="1:24" ht="45" customHeight="1" x14ac:dyDescent="0.25">
      <c r="A10" s="140"/>
      <c r="B10" s="146"/>
      <c r="C10" s="138"/>
      <c r="D10" s="15" t="s">
        <v>17</v>
      </c>
      <c r="E10" s="15">
        <v>3442</v>
      </c>
      <c r="F10" s="13">
        <f t="shared" si="0"/>
        <v>361201.68479785806</v>
      </c>
      <c r="G10" s="13">
        <f t="shared" si="1"/>
        <v>36120.168479785811</v>
      </c>
      <c r="H10" s="13">
        <f t="shared" si="2"/>
        <v>7224.0336959571614</v>
      </c>
      <c r="I10" s="13">
        <f t="shared" si="3"/>
        <v>130032.6065272289</v>
      </c>
      <c r="J10" s="13">
        <f t="shared" si="4"/>
        <v>187824.87609488619</v>
      </c>
      <c r="K10" s="57"/>
      <c r="L10" s="58"/>
    </row>
    <row r="11" spans="1:24" x14ac:dyDescent="0.25">
      <c r="A11" s="140"/>
      <c r="B11" s="146"/>
      <c r="C11" s="138"/>
      <c r="D11" s="15" t="s">
        <v>18</v>
      </c>
      <c r="E11" s="15">
        <v>3252</v>
      </c>
      <c r="F11" s="13">
        <f t="shared" si="0"/>
        <v>341263.18389385077</v>
      </c>
      <c r="G11" s="13">
        <f t="shared" si="1"/>
        <v>34126.31838938508</v>
      </c>
      <c r="H11" s="13">
        <f t="shared" si="2"/>
        <v>6825.2636778770157</v>
      </c>
      <c r="I11" s="13">
        <f t="shared" si="3"/>
        <v>122854.74620178627</v>
      </c>
      <c r="J11" s="13">
        <f t="shared" si="4"/>
        <v>177456.85562480241</v>
      </c>
      <c r="K11" s="57"/>
      <c r="L11" s="58"/>
    </row>
    <row r="12" spans="1:24" x14ac:dyDescent="0.25">
      <c r="A12" s="140"/>
      <c r="B12" s="146"/>
      <c r="C12" s="138"/>
      <c r="D12" s="15" t="s">
        <v>19</v>
      </c>
      <c r="E12" s="15">
        <v>4026</v>
      </c>
      <c r="F12" s="13">
        <f t="shared" si="0"/>
        <v>422486.34020806989</v>
      </c>
      <c r="G12" s="13">
        <f t="shared" si="1"/>
        <v>42248.634020806989</v>
      </c>
      <c r="H12" s="13">
        <f t="shared" si="2"/>
        <v>8449.726804161397</v>
      </c>
      <c r="I12" s="13">
        <f t="shared" si="3"/>
        <v>152095.08247490515</v>
      </c>
      <c r="J12" s="13">
        <f t="shared" si="4"/>
        <v>219692.89690819636</v>
      </c>
      <c r="K12" s="57"/>
      <c r="L12" s="58"/>
    </row>
    <row r="13" spans="1:24" ht="30" x14ac:dyDescent="0.25">
      <c r="A13" s="140"/>
      <c r="B13" s="146"/>
      <c r="C13" s="138"/>
      <c r="D13" s="15" t="s">
        <v>20</v>
      </c>
      <c r="E13" s="15">
        <v>5807</v>
      </c>
      <c r="F13" s="13">
        <f t="shared" si="0"/>
        <v>609383.55131352751</v>
      </c>
      <c r="G13" s="13">
        <f t="shared" si="1"/>
        <v>60938.355131352757</v>
      </c>
      <c r="H13" s="13">
        <f t="shared" si="2"/>
        <v>12187.671026270551</v>
      </c>
      <c r="I13" s="13">
        <f t="shared" si="3"/>
        <v>219378.07847286991</v>
      </c>
      <c r="J13" s="13">
        <f t="shared" si="4"/>
        <v>316879.4466830343</v>
      </c>
      <c r="K13" s="57"/>
      <c r="L13" s="58"/>
    </row>
    <row r="14" spans="1:24" x14ac:dyDescent="0.25">
      <c r="A14" s="140"/>
      <c r="B14" s="146"/>
      <c r="C14" s="138"/>
      <c r="D14" s="15" t="s">
        <v>21</v>
      </c>
      <c r="E14" s="15">
        <v>4680</v>
      </c>
      <c r="F14" s="13">
        <f t="shared" si="0"/>
        <v>491116.75910923176</v>
      </c>
      <c r="G14" s="13">
        <f t="shared" si="1"/>
        <v>49111.675910923179</v>
      </c>
      <c r="H14" s="13">
        <f t="shared" si="2"/>
        <v>9822.3351821846354</v>
      </c>
      <c r="I14" s="13">
        <f t="shared" si="3"/>
        <v>176802.03327932343</v>
      </c>
      <c r="J14" s="13">
        <f t="shared" si="4"/>
        <v>255380.71473680052</v>
      </c>
      <c r="K14" s="57"/>
      <c r="L14" s="58"/>
    </row>
    <row r="15" spans="1:24" x14ac:dyDescent="0.25">
      <c r="A15" s="140"/>
      <c r="B15" s="146"/>
      <c r="C15" s="138"/>
      <c r="D15" s="15" t="s">
        <v>22</v>
      </c>
      <c r="E15" s="15">
        <v>7311</v>
      </c>
      <c r="F15" s="13">
        <f t="shared" si="0"/>
        <v>767212.52689051139</v>
      </c>
      <c r="G15" s="13">
        <f t="shared" si="1"/>
        <v>76721.252689051136</v>
      </c>
      <c r="H15" s="13">
        <f t="shared" si="2"/>
        <v>15344.250537810229</v>
      </c>
      <c r="I15" s="13">
        <f t="shared" si="3"/>
        <v>276196.50968058407</v>
      </c>
      <c r="J15" s="13">
        <f t="shared" si="4"/>
        <v>398950.51398306596</v>
      </c>
      <c r="K15" s="57"/>
      <c r="L15" s="58"/>
    </row>
    <row r="16" spans="1:24" ht="15.75" thickBot="1" x14ac:dyDescent="0.3">
      <c r="A16" s="141"/>
      <c r="B16" s="147"/>
      <c r="C16" s="145"/>
      <c r="D16" s="19" t="s">
        <v>23</v>
      </c>
      <c r="E16" s="19">
        <v>6987</v>
      </c>
      <c r="F16" s="43">
        <f t="shared" si="0"/>
        <v>733212.13587525685</v>
      </c>
      <c r="G16" s="43">
        <f t="shared" si="1"/>
        <v>73321.213587525694</v>
      </c>
      <c r="H16" s="43">
        <f t="shared" si="2"/>
        <v>14664.242717505138</v>
      </c>
      <c r="I16" s="43">
        <f t="shared" si="3"/>
        <v>263956.36891509243</v>
      </c>
      <c r="J16" s="43">
        <f t="shared" si="4"/>
        <v>381270.31065513357</v>
      </c>
      <c r="K16" s="61"/>
      <c r="L16" s="62"/>
    </row>
    <row r="17" spans="1:12" ht="30.75" customHeight="1" thickBot="1" x14ac:dyDescent="0.3">
      <c r="A17" s="142" t="s">
        <v>24</v>
      </c>
      <c r="B17" s="49">
        <f>SUM(E17:E30)</f>
        <v>105213</v>
      </c>
      <c r="C17" s="54">
        <f>(B17*$S$2)*$U$2</f>
        <v>3974759.0443199691</v>
      </c>
      <c r="D17" s="17" t="s">
        <v>25</v>
      </c>
      <c r="E17" s="27">
        <v>17258</v>
      </c>
      <c r="F17" s="12">
        <f t="shared" si="0"/>
        <v>1811045.5189545131</v>
      </c>
      <c r="G17" s="12">
        <f t="shared" si="1"/>
        <v>181104.55189545132</v>
      </c>
      <c r="H17" s="12">
        <f t="shared" si="2"/>
        <v>36220.910379090266</v>
      </c>
      <c r="I17" s="12">
        <f t="shared" si="3"/>
        <v>651976.38682362472</v>
      </c>
      <c r="J17" s="12">
        <f t="shared" si="4"/>
        <v>941743.66985634691</v>
      </c>
      <c r="K17" s="55"/>
      <c r="L17" s="56"/>
    </row>
    <row r="18" spans="1:12" ht="30" x14ac:dyDescent="0.25">
      <c r="A18" s="143"/>
      <c r="B18" s="136"/>
      <c r="C18" s="137"/>
      <c r="D18" s="15" t="s">
        <v>26</v>
      </c>
      <c r="E18" s="28">
        <v>13504</v>
      </c>
      <c r="F18" s="35">
        <f t="shared" si="0"/>
        <v>1417102.7168827064</v>
      </c>
      <c r="G18" s="35">
        <f t="shared" si="1"/>
        <v>141710.27168827064</v>
      </c>
      <c r="H18" s="35">
        <f t="shared" si="2"/>
        <v>28342.054337654128</v>
      </c>
      <c r="I18" s="35">
        <f t="shared" si="3"/>
        <v>510156.97807777429</v>
      </c>
      <c r="J18" s="35">
        <f t="shared" si="4"/>
        <v>736893.41277900734</v>
      </c>
      <c r="K18" s="57"/>
      <c r="L18" s="58"/>
    </row>
    <row r="19" spans="1:12" x14ac:dyDescent="0.25">
      <c r="A19" s="143"/>
      <c r="B19" s="136"/>
      <c r="C19" s="138"/>
      <c r="D19" s="15" t="s">
        <v>27</v>
      </c>
      <c r="E19" s="28">
        <v>10528</v>
      </c>
      <c r="F19" s="35">
        <f t="shared" si="0"/>
        <v>1104802.8290388873</v>
      </c>
      <c r="G19" s="35">
        <f t="shared" si="1"/>
        <v>110480.28290388873</v>
      </c>
      <c r="H19" s="35">
        <f t="shared" si="2"/>
        <v>22096.056580777746</v>
      </c>
      <c r="I19" s="35">
        <f t="shared" si="3"/>
        <v>397729.01845399942</v>
      </c>
      <c r="J19" s="35">
        <f t="shared" si="4"/>
        <v>574497.47110022139</v>
      </c>
      <c r="K19" s="57"/>
      <c r="L19" s="58"/>
    </row>
    <row r="20" spans="1:12" x14ac:dyDescent="0.25">
      <c r="A20" s="143"/>
      <c r="B20" s="136"/>
      <c r="C20" s="138"/>
      <c r="D20" s="15" t="s">
        <v>28</v>
      </c>
      <c r="E20" s="28">
        <v>7699</v>
      </c>
      <c r="F20" s="35">
        <f t="shared" si="0"/>
        <v>807929.04452606314</v>
      </c>
      <c r="G20" s="35">
        <f t="shared" si="1"/>
        <v>80792.904452606323</v>
      </c>
      <c r="H20" s="35">
        <f t="shared" si="2"/>
        <v>16158.580890521263</v>
      </c>
      <c r="I20" s="35">
        <f t="shared" si="3"/>
        <v>290854.45602938271</v>
      </c>
      <c r="J20" s="35">
        <f t="shared" si="4"/>
        <v>420123.10315355286</v>
      </c>
      <c r="K20" s="57"/>
      <c r="L20" s="58"/>
    </row>
    <row r="21" spans="1:12" ht="30" customHeight="1" x14ac:dyDescent="0.25">
      <c r="A21" s="143"/>
      <c r="B21" s="136"/>
      <c r="C21" s="138"/>
      <c r="D21" s="15" t="s">
        <v>29</v>
      </c>
      <c r="E21" s="28">
        <v>7779</v>
      </c>
      <c r="F21" s="35">
        <f t="shared" si="0"/>
        <v>816324.20280143456</v>
      </c>
      <c r="G21" s="35">
        <f t="shared" si="1"/>
        <v>81632.420280143459</v>
      </c>
      <c r="H21" s="35">
        <f t="shared" si="2"/>
        <v>16326.484056028692</v>
      </c>
      <c r="I21" s="35">
        <f t="shared" si="3"/>
        <v>293876.71300851641</v>
      </c>
      <c r="J21" s="35">
        <f t="shared" si="4"/>
        <v>424488.58545674599</v>
      </c>
      <c r="K21" s="57"/>
      <c r="L21" s="58"/>
    </row>
    <row r="22" spans="1:12" x14ac:dyDescent="0.25">
      <c r="A22" s="143"/>
      <c r="B22" s="136"/>
      <c r="C22" s="138"/>
      <c r="D22" s="15" t="s">
        <v>30</v>
      </c>
      <c r="E22" s="28">
        <v>7066</v>
      </c>
      <c r="F22" s="35">
        <f t="shared" si="0"/>
        <v>741502.35467218619</v>
      </c>
      <c r="G22" s="35">
        <f t="shared" si="1"/>
        <v>74150.235467218619</v>
      </c>
      <c r="H22" s="35">
        <f t="shared" si="2"/>
        <v>14830.047093443723</v>
      </c>
      <c r="I22" s="35">
        <f t="shared" si="3"/>
        <v>266940.84768198704</v>
      </c>
      <c r="J22" s="35">
        <f t="shared" si="4"/>
        <v>385581.22442953684</v>
      </c>
      <c r="K22" s="57"/>
      <c r="L22" s="58"/>
    </row>
    <row r="23" spans="1:12" ht="30" customHeight="1" x14ac:dyDescent="0.25">
      <c r="A23" s="143"/>
      <c r="B23" s="136"/>
      <c r="C23" s="138"/>
      <c r="D23" s="15" t="s">
        <v>31</v>
      </c>
      <c r="E23" s="28">
        <v>6298</v>
      </c>
      <c r="F23" s="35">
        <f t="shared" si="0"/>
        <v>660908.83522861998</v>
      </c>
      <c r="G23" s="35">
        <f t="shared" si="1"/>
        <v>66090.883522862001</v>
      </c>
      <c r="H23" s="35">
        <f t="shared" si="2"/>
        <v>13218.176704572399</v>
      </c>
      <c r="I23" s="35">
        <f t="shared" si="3"/>
        <v>237927.18068230318</v>
      </c>
      <c r="J23" s="35">
        <f t="shared" si="4"/>
        <v>343672.59431888239</v>
      </c>
      <c r="K23" s="57"/>
      <c r="L23" s="58"/>
    </row>
    <row r="24" spans="1:12" ht="30" customHeight="1" x14ac:dyDescent="0.25">
      <c r="A24" s="143"/>
      <c r="B24" s="136"/>
      <c r="C24" s="138"/>
      <c r="D24" s="15" t="s">
        <v>32</v>
      </c>
      <c r="E24" s="28">
        <v>6726</v>
      </c>
      <c r="F24" s="35">
        <f t="shared" si="0"/>
        <v>705822.93200185744</v>
      </c>
      <c r="G24" s="35">
        <f t="shared" si="1"/>
        <v>70582.293200185741</v>
      </c>
      <c r="H24" s="35">
        <f t="shared" si="2"/>
        <v>14116.458640037148</v>
      </c>
      <c r="I24" s="35">
        <f t="shared" si="3"/>
        <v>254096.25552066867</v>
      </c>
      <c r="J24" s="35">
        <f t="shared" si="4"/>
        <v>367027.92464096588</v>
      </c>
      <c r="K24" s="57"/>
      <c r="L24" s="58"/>
    </row>
    <row r="25" spans="1:12" ht="30" x14ac:dyDescent="0.25">
      <c r="A25" s="143"/>
      <c r="B25" s="136"/>
      <c r="C25" s="138"/>
      <c r="D25" s="15" t="s">
        <v>33</v>
      </c>
      <c r="E25" s="28">
        <v>5241</v>
      </c>
      <c r="F25" s="35">
        <f t="shared" si="0"/>
        <v>549987.80651527434</v>
      </c>
      <c r="G25" s="35">
        <f t="shared" si="1"/>
        <v>54998.780651527435</v>
      </c>
      <c r="H25" s="35">
        <f t="shared" si="2"/>
        <v>10999.756130305486</v>
      </c>
      <c r="I25" s="35">
        <f t="shared" si="3"/>
        <v>197995.61034549875</v>
      </c>
      <c r="J25" s="35">
        <f t="shared" si="4"/>
        <v>285993.65938794264</v>
      </c>
      <c r="K25" s="57"/>
      <c r="L25" s="58"/>
    </row>
    <row r="26" spans="1:12" ht="45" customHeight="1" x14ac:dyDescent="0.25">
      <c r="A26" s="143"/>
      <c r="B26" s="136"/>
      <c r="C26" s="138"/>
      <c r="D26" s="15" t="s">
        <v>34</v>
      </c>
      <c r="E26" s="28">
        <v>5088</v>
      </c>
      <c r="F26" s="35">
        <f t="shared" si="0"/>
        <v>533932.06631362636</v>
      </c>
      <c r="G26" s="35">
        <f t="shared" si="1"/>
        <v>53393.206631362642</v>
      </c>
      <c r="H26" s="35">
        <f t="shared" si="2"/>
        <v>10678.641326272527</v>
      </c>
      <c r="I26" s="35">
        <f t="shared" si="3"/>
        <v>192215.54387290549</v>
      </c>
      <c r="J26" s="35">
        <f t="shared" si="4"/>
        <v>277644.67448308569</v>
      </c>
      <c r="K26" s="57"/>
      <c r="L26" s="58"/>
    </row>
    <row r="27" spans="1:12" x14ac:dyDescent="0.25">
      <c r="A27" s="143"/>
      <c r="B27" s="136"/>
      <c r="C27" s="138"/>
      <c r="D27" s="15" t="s">
        <v>35</v>
      </c>
      <c r="E27" s="28">
        <v>4900</v>
      </c>
      <c r="F27" s="35">
        <f t="shared" si="0"/>
        <v>514203.44436650333</v>
      </c>
      <c r="G27" s="35">
        <f t="shared" si="1"/>
        <v>51420.344436650339</v>
      </c>
      <c r="H27" s="35">
        <f t="shared" si="2"/>
        <v>10284.068887330066</v>
      </c>
      <c r="I27" s="35">
        <f t="shared" si="3"/>
        <v>185113.23997194119</v>
      </c>
      <c r="J27" s="35">
        <f t="shared" si="4"/>
        <v>267385.79107058176</v>
      </c>
      <c r="K27" s="57"/>
      <c r="L27" s="58"/>
    </row>
    <row r="28" spans="1:12" ht="30" x14ac:dyDescent="0.25">
      <c r="A28" s="143"/>
      <c r="B28" s="136"/>
      <c r="C28" s="138"/>
      <c r="D28" s="15" t="s">
        <v>36</v>
      </c>
      <c r="E28" s="28">
        <v>4447</v>
      </c>
      <c r="F28" s="35">
        <f t="shared" si="0"/>
        <v>466665.86063221231</v>
      </c>
      <c r="G28" s="35">
        <f t="shared" si="1"/>
        <v>46666.586063221235</v>
      </c>
      <c r="H28" s="35">
        <f t="shared" si="2"/>
        <v>9333.317212644246</v>
      </c>
      <c r="I28" s="35">
        <f t="shared" si="3"/>
        <v>167999.70982759644</v>
      </c>
      <c r="J28" s="35">
        <f t="shared" si="4"/>
        <v>242666.24752875042</v>
      </c>
      <c r="K28" s="57"/>
      <c r="L28" s="58"/>
    </row>
    <row r="29" spans="1:12" ht="45" customHeight="1" x14ac:dyDescent="0.25">
      <c r="A29" s="143"/>
      <c r="B29" s="136"/>
      <c r="C29" s="138"/>
      <c r="D29" s="15" t="s">
        <v>37</v>
      </c>
      <c r="E29" s="28">
        <v>4584</v>
      </c>
      <c r="F29" s="35">
        <f t="shared" si="0"/>
        <v>481042.56917878595</v>
      </c>
      <c r="G29" s="35">
        <f t="shared" si="1"/>
        <v>48104.2569178786</v>
      </c>
      <c r="H29" s="35">
        <f t="shared" si="2"/>
        <v>9620.8513835757185</v>
      </c>
      <c r="I29" s="35">
        <f t="shared" si="3"/>
        <v>173175.32490436293</v>
      </c>
      <c r="J29" s="35">
        <f t="shared" si="4"/>
        <v>250142.13597296871</v>
      </c>
      <c r="K29" s="57"/>
      <c r="L29" s="58"/>
    </row>
    <row r="30" spans="1:12" ht="60" customHeight="1" thickBot="1" x14ac:dyDescent="0.3">
      <c r="A30" s="143"/>
      <c r="B30" s="136"/>
      <c r="C30" s="138"/>
      <c r="D30" s="65" t="s">
        <v>38</v>
      </c>
      <c r="E30" s="66">
        <v>4095</v>
      </c>
      <c r="F30" s="47">
        <f t="shared" si="0"/>
        <v>429727.1642205778</v>
      </c>
      <c r="G30" s="47">
        <f t="shared" si="1"/>
        <v>42972.716422057783</v>
      </c>
      <c r="H30" s="47">
        <f t="shared" si="2"/>
        <v>8594.5432844115567</v>
      </c>
      <c r="I30" s="47">
        <f t="shared" si="3"/>
        <v>154701.77911940799</v>
      </c>
      <c r="J30" s="47">
        <f t="shared" si="4"/>
        <v>223458.12539470047</v>
      </c>
      <c r="K30" s="59"/>
      <c r="L30" s="60"/>
    </row>
    <row r="31" spans="1:12" ht="30" x14ac:dyDescent="0.25">
      <c r="A31" s="139" t="s">
        <v>39</v>
      </c>
      <c r="B31" s="9">
        <f>SUM(E31:E35)</f>
        <v>41756</v>
      </c>
      <c r="C31" s="12">
        <f>(B31*$S$2)*$U$2</f>
        <v>1577467.0302588525</v>
      </c>
      <c r="D31" s="17" t="s">
        <v>40</v>
      </c>
      <c r="E31" s="68">
        <v>16695</v>
      </c>
      <c r="F31" s="12">
        <f t="shared" si="0"/>
        <v>1751964.5925915863</v>
      </c>
      <c r="G31" s="12">
        <f t="shared" si="1"/>
        <v>175196.45925915864</v>
      </c>
      <c r="H31" s="12">
        <f t="shared" si="2"/>
        <v>35039.291851831724</v>
      </c>
      <c r="I31" s="12">
        <f t="shared" si="3"/>
        <v>630707.25333297101</v>
      </c>
      <c r="J31" s="12">
        <f t="shared" si="4"/>
        <v>911021.58814762486</v>
      </c>
      <c r="K31" s="55"/>
      <c r="L31" s="56"/>
    </row>
    <row r="32" spans="1:12" ht="30" x14ac:dyDescent="0.25">
      <c r="A32" s="140"/>
      <c r="B32" s="132"/>
      <c r="C32" s="130"/>
      <c r="D32" s="15" t="s">
        <v>41</v>
      </c>
      <c r="E32" s="67">
        <v>11669</v>
      </c>
      <c r="F32" s="35">
        <f t="shared" si="0"/>
        <v>1224538.773941373</v>
      </c>
      <c r="G32" s="35">
        <f t="shared" si="1"/>
        <v>122453.87739413731</v>
      </c>
      <c r="H32" s="35">
        <f t="shared" si="2"/>
        <v>24490.775478827461</v>
      </c>
      <c r="I32" s="35">
        <f t="shared" si="3"/>
        <v>440833.95861889428</v>
      </c>
      <c r="J32" s="35">
        <f t="shared" si="4"/>
        <v>636760.16244951403</v>
      </c>
      <c r="K32" s="57"/>
      <c r="L32" s="58"/>
    </row>
    <row r="33" spans="1:12" x14ac:dyDescent="0.25">
      <c r="A33" s="140"/>
      <c r="B33" s="132"/>
      <c r="C33" s="130"/>
      <c r="D33" s="15" t="s">
        <v>42</v>
      </c>
      <c r="E33" s="67">
        <v>5562</v>
      </c>
      <c r="F33" s="35">
        <f t="shared" si="0"/>
        <v>583673.37909520231</v>
      </c>
      <c r="G33" s="35">
        <f t="shared" si="1"/>
        <v>58367.337909520233</v>
      </c>
      <c r="H33" s="35">
        <f t="shared" si="2"/>
        <v>11673.467581904046</v>
      </c>
      <c r="I33" s="35">
        <f t="shared" si="3"/>
        <v>210122.41647427282</v>
      </c>
      <c r="J33" s="35">
        <f t="shared" si="4"/>
        <v>303510.15712950518</v>
      </c>
      <c r="K33" s="57"/>
      <c r="L33" s="58"/>
    </row>
    <row r="34" spans="1:12" x14ac:dyDescent="0.25">
      <c r="A34" s="140"/>
      <c r="B34" s="132"/>
      <c r="C34" s="130"/>
      <c r="D34" s="15" t="s">
        <v>43</v>
      </c>
      <c r="E34" s="67">
        <v>3175</v>
      </c>
      <c r="F34" s="35">
        <f t="shared" si="0"/>
        <v>333182.84405380575</v>
      </c>
      <c r="G34" s="35">
        <f t="shared" si="1"/>
        <v>33318.284405380575</v>
      </c>
      <c r="H34" s="35">
        <f t="shared" si="2"/>
        <v>6663.6568810761155</v>
      </c>
      <c r="I34" s="35">
        <f t="shared" si="3"/>
        <v>119945.82385937007</v>
      </c>
      <c r="J34" s="35">
        <f t="shared" si="4"/>
        <v>173255.07890797898</v>
      </c>
      <c r="K34" s="57"/>
      <c r="L34" s="58"/>
    </row>
    <row r="35" spans="1:12" ht="30.75" thickBot="1" x14ac:dyDescent="0.3">
      <c r="A35" s="144"/>
      <c r="B35" s="135"/>
      <c r="C35" s="131"/>
      <c r="D35" s="65" t="s">
        <v>44</v>
      </c>
      <c r="E35" s="70">
        <v>4655</v>
      </c>
      <c r="F35" s="47">
        <f t="shared" si="0"/>
        <v>488493.27214817819</v>
      </c>
      <c r="G35" s="47">
        <f t="shared" si="1"/>
        <v>48849.327214817822</v>
      </c>
      <c r="H35" s="47">
        <f t="shared" si="2"/>
        <v>9769.8654429635644</v>
      </c>
      <c r="I35" s="47">
        <f t="shared" si="3"/>
        <v>175857.57797334413</v>
      </c>
      <c r="J35" s="47">
        <f t="shared" si="4"/>
        <v>254016.50151705267</v>
      </c>
      <c r="K35" s="59"/>
      <c r="L35" s="60"/>
    </row>
    <row r="36" spans="1:12" ht="45.75" customHeight="1" x14ac:dyDescent="0.25">
      <c r="A36" s="139" t="s">
        <v>45</v>
      </c>
      <c r="B36" s="9">
        <f>SUM(E36:E41)</f>
        <v>106973</v>
      </c>
      <c r="C36" s="12">
        <f>(B36*$S$2)*$U$2</f>
        <v>4041248.6978609115</v>
      </c>
      <c r="D36" s="17" t="s">
        <v>46</v>
      </c>
      <c r="E36" s="68">
        <v>16317</v>
      </c>
      <c r="F36" s="12">
        <f t="shared" si="0"/>
        <v>1712297.4697404562</v>
      </c>
      <c r="G36" s="12">
        <f t="shared" si="1"/>
        <v>171229.74697404564</v>
      </c>
      <c r="H36" s="12">
        <f t="shared" si="2"/>
        <v>34245.949394809126</v>
      </c>
      <c r="I36" s="12">
        <f t="shared" si="3"/>
        <v>616427.08910656418</v>
      </c>
      <c r="J36" s="12">
        <f t="shared" si="4"/>
        <v>890394.6842650373</v>
      </c>
      <c r="K36" s="55"/>
      <c r="L36" s="56"/>
    </row>
    <row r="37" spans="1:12" ht="30" customHeight="1" x14ac:dyDescent="0.25">
      <c r="A37" s="140"/>
      <c r="B37" s="132"/>
      <c r="C37" s="130"/>
      <c r="D37" s="15" t="s">
        <v>47</v>
      </c>
      <c r="E37" s="67">
        <v>3741</v>
      </c>
      <c r="F37" s="35">
        <f t="shared" si="0"/>
        <v>392578.58885205898</v>
      </c>
      <c r="G37" s="35">
        <f t="shared" si="1"/>
        <v>39257.858885205897</v>
      </c>
      <c r="H37" s="35">
        <f t="shared" si="2"/>
        <v>7851.5717770411793</v>
      </c>
      <c r="I37" s="35">
        <f t="shared" si="3"/>
        <v>141328.29198674124</v>
      </c>
      <c r="J37" s="35">
        <f t="shared" si="4"/>
        <v>204140.86620307068</v>
      </c>
      <c r="K37" s="57"/>
      <c r="L37" s="58"/>
    </row>
    <row r="38" spans="1:12" ht="30" x14ac:dyDescent="0.25">
      <c r="A38" s="140"/>
      <c r="B38" s="132"/>
      <c r="C38" s="130"/>
      <c r="D38" s="15" t="s">
        <v>48</v>
      </c>
      <c r="E38" s="67">
        <v>56430</v>
      </c>
      <c r="F38" s="35">
        <f t="shared" si="0"/>
        <v>5921734.7684901599</v>
      </c>
      <c r="G38" s="35">
        <f t="shared" si="1"/>
        <v>592173.47684901603</v>
      </c>
      <c r="H38" s="35">
        <f t="shared" si="2"/>
        <v>118434.6953698032</v>
      </c>
      <c r="I38" s="35">
        <f t="shared" si="3"/>
        <v>2131824.5166564574</v>
      </c>
      <c r="J38" s="35">
        <f t="shared" si="4"/>
        <v>3079302.0796148833</v>
      </c>
      <c r="K38" s="57"/>
      <c r="L38" s="58"/>
    </row>
    <row r="39" spans="1:12" ht="45" customHeight="1" x14ac:dyDescent="0.25">
      <c r="A39" s="140"/>
      <c r="B39" s="132"/>
      <c r="C39" s="130"/>
      <c r="D39" s="15" t="s">
        <v>49</v>
      </c>
      <c r="E39" s="67">
        <v>5360</v>
      </c>
      <c r="F39" s="35">
        <f t="shared" si="0"/>
        <v>562475.60444988939</v>
      </c>
      <c r="G39" s="35">
        <f t="shared" si="1"/>
        <v>56247.560444988943</v>
      </c>
      <c r="H39" s="35">
        <f t="shared" si="2"/>
        <v>11249.512088997788</v>
      </c>
      <c r="I39" s="35">
        <f t="shared" si="3"/>
        <v>202491.21760196018</v>
      </c>
      <c r="J39" s="35">
        <f t="shared" si="4"/>
        <v>292487.31431394251</v>
      </c>
      <c r="K39" s="57"/>
      <c r="L39" s="58"/>
    </row>
    <row r="40" spans="1:12" x14ac:dyDescent="0.25">
      <c r="A40" s="140"/>
      <c r="B40" s="132"/>
      <c r="C40" s="130"/>
      <c r="D40" s="15" t="s">
        <v>50</v>
      </c>
      <c r="E40" s="67">
        <v>13675</v>
      </c>
      <c r="F40" s="35">
        <f t="shared" si="0"/>
        <v>1435047.367696313</v>
      </c>
      <c r="G40" s="35">
        <f t="shared" si="1"/>
        <v>143504.7367696313</v>
      </c>
      <c r="H40" s="35">
        <f t="shared" si="2"/>
        <v>28700.947353926258</v>
      </c>
      <c r="I40" s="35">
        <f t="shared" si="3"/>
        <v>516617.05237067264</v>
      </c>
      <c r="J40" s="35">
        <f t="shared" si="4"/>
        <v>746224.63120208273</v>
      </c>
      <c r="K40" s="57"/>
      <c r="L40" s="58"/>
    </row>
    <row r="41" spans="1:12" ht="15.75" thickBot="1" x14ac:dyDescent="0.3">
      <c r="A41" s="144"/>
      <c r="B41" s="135"/>
      <c r="C41" s="131"/>
      <c r="D41" s="65" t="s">
        <v>51</v>
      </c>
      <c r="E41" s="70">
        <v>11450</v>
      </c>
      <c r="F41" s="47">
        <f t="shared" si="0"/>
        <v>1201557.0281625434</v>
      </c>
      <c r="G41" s="47">
        <f t="shared" si="1"/>
        <v>120155.70281625434</v>
      </c>
      <c r="H41" s="47">
        <f t="shared" si="2"/>
        <v>24031.140563250869</v>
      </c>
      <c r="I41" s="47">
        <f t="shared" si="3"/>
        <v>432560.53013851563</v>
      </c>
      <c r="J41" s="47">
        <f t="shared" si="4"/>
        <v>624809.65464452258</v>
      </c>
      <c r="K41" s="59"/>
      <c r="L41" s="60"/>
    </row>
    <row r="42" spans="1:12" ht="30.75" customHeight="1" x14ac:dyDescent="0.25">
      <c r="A42" s="139" t="s">
        <v>52</v>
      </c>
      <c r="B42" s="9">
        <f>SUM(E42:E51)</f>
        <v>96662</v>
      </c>
      <c r="C42" s="12">
        <f>(B42*$S$2)*$U$2</f>
        <v>3651717.5514628119</v>
      </c>
      <c r="D42" s="17" t="s">
        <v>53</v>
      </c>
      <c r="E42" s="68">
        <v>19040</v>
      </c>
      <c r="F42" s="12">
        <f t="shared" si="0"/>
        <v>1998047.6695384129</v>
      </c>
      <c r="G42" s="12">
        <f t="shared" si="1"/>
        <v>199804.76695384132</v>
      </c>
      <c r="H42" s="12">
        <f t="shared" si="2"/>
        <v>39960.953390768256</v>
      </c>
      <c r="I42" s="12">
        <f t="shared" si="3"/>
        <v>719297.16103382863</v>
      </c>
      <c r="J42" s="12">
        <f t="shared" si="4"/>
        <v>1038984.7881599747</v>
      </c>
      <c r="K42" s="55"/>
      <c r="L42" s="56"/>
    </row>
    <row r="43" spans="1:12" x14ac:dyDescent="0.25">
      <c r="A43" s="140"/>
      <c r="B43" s="132"/>
      <c r="C43" s="130"/>
      <c r="D43" s="15" t="s">
        <v>54</v>
      </c>
      <c r="E43" s="67">
        <v>4864</v>
      </c>
      <c r="F43" s="35">
        <f t="shared" si="0"/>
        <v>510425.62314258615</v>
      </c>
      <c r="G43" s="35">
        <f t="shared" si="1"/>
        <v>51042.562314258619</v>
      </c>
      <c r="H43" s="35">
        <f t="shared" si="2"/>
        <v>10208.512462851722</v>
      </c>
      <c r="I43" s="35">
        <f t="shared" si="3"/>
        <v>183753.224331331</v>
      </c>
      <c r="J43" s="35">
        <f t="shared" si="4"/>
        <v>265421.32403414481</v>
      </c>
      <c r="K43" s="57"/>
      <c r="L43" s="58"/>
    </row>
    <row r="44" spans="1:12" ht="30" x14ac:dyDescent="0.25">
      <c r="A44" s="140"/>
      <c r="B44" s="132"/>
      <c r="C44" s="130"/>
      <c r="D44" s="15" t="s">
        <v>55</v>
      </c>
      <c r="E44" s="67">
        <v>7041</v>
      </c>
      <c r="F44" s="35">
        <f t="shared" si="0"/>
        <v>738878.86771113263</v>
      </c>
      <c r="G44" s="35">
        <f t="shared" si="1"/>
        <v>73887.886771113263</v>
      </c>
      <c r="H44" s="35">
        <f t="shared" si="2"/>
        <v>14777.577354222653</v>
      </c>
      <c r="I44" s="35">
        <f t="shared" si="3"/>
        <v>265996.39237600775</v>
      </c>
      <c r="J44" s="35">
        <f t="shared" si="4"/>
        <v>384217.01120978897</v>
      </c>
      <c r="K44" s="57"/>
      <c r="L44" s="58"/>
    </row>
    <row r="45" spans="1:12" ht="60" customHeight="1" x14ac:dyDescent="0.25">
      <c r="A45" s="140"/>
      <c r="B45" s="132"/>
      <c r="C45" s="130"/>
      <c r="D45" s="15" t="s">
        <v>56</v>
      </c>
      <c r="E45" s="67">
        <v>8097</v>
      </c>
      <c r="F45" s="35">
        <f t="shared" si="0"/>
        <v>849694.9569460362</v>
      </c>
      <c r="G45" s="35">
        <f t="shared" si="1"/>
        <v>84969.495694603625</v>
      </c>
      <c r="H45" s="35">
        <f t="shared" si="2"/>
        <v>16993.899138920726</v>
      </c>
      <c r="I45" s="35">
        <f t="shared" si="3"/>
        <v>305890.18450057303</v>
      </c>
      <c r="J45" s="35">
        <f t="shared" si="4"/>
        <v>441841.37761193886</v>
      </c>
      <c r="K45" s="57"/>
      <c r="L45" s="58"/>
    </row>
    <row r="46" spans="1:12" ht="30" customHeight="1" x14ac:dyDescent="0.25">
      <c r="A46" s="140"/>
      <c r="B46" s="132"/>
      <c r="C46" s="130"/>
      <c r="D46" s="15" t="s">
        <v>57</v>
      </c>
      <c r="E46" s="67">
        <v>5346</v>
      </c>
      <c r="F46" s="35">
        <f t="shared" si="0"/>
        <v>561006.45175169932</v>
      </c>
      <c r="G46" s="35">
        <f t="shared" si="1"/>
        <v>56100.645175169935</v>
      </c>
      <c r="H46" s="35">
        <f t="shared" si="2"/>
        <v>11220.129035033986</v>
      </c>
      <c r="I46" s="35">
        <f t="shared" si="3"/>
        <v>201962.32263061174</v>
      </c>
      <c r="J46" s="35">
        <f t="shared" si="4"/>
        <v>291723.35491088365</v>
      </c>
      <c r="K46" s="57"/>
      <c r="L46" s="58"/>
    </row>
    <row r="47" spans="1:12" x14ac:dyDescent="0.25">
      <c r="A47" s="140"/>
      <c r="B47" s="132"/>
      <c r="C47" s="130"/>
      <c r="D47" s="15" t="s">
        <v>58</v>
      </c>
      <c r="E47" s="67">
        <v>26181</v>
      </c>
      <c r="F47" s="35">
        <f t="shared" si="0"/>
        <v>2747420.4850937598</v>
      </c>
      <c r="G47" s="35">
        <f t="shared" si="1"/>
        <v>274742.04850937601</v>
      </c>
      <c r="H47" s="35">
        <f t="shared" si="2"/>
        <v>54948.4097018752</v>
      </c>
      <c r="I47" s="35">
        <f t="shared" si="3"/>
        <v>989071.37463375356</v>
      </c>
      <c r="J47" s="35">
        <f t="shared" si="4"/>
        <v>1428658.6522487551</v>
      </c>
      <c r="K47" s="57"/>
      <c r="L47" s="58"/>
    </row>
    <row r="48" spans="1:12" x14ac:dyDescent="0.25">
      <c r="A48" s="140"/>
      <c r="B48" s="132"/>
      <c r="C48" s="130"/>
      <c r="D48" s="15" t="s">
        <v>59</v>
      </c>
      <c r="E48" s="67">
        <v>2848</v>
      </c>
      <c r="F48" s="35">
        <f t="shared" si="0"/>
        <v>298867.63460322481</v>
      </c>
      <c r="G48" s="35">
        <f t="shared" si="1"/>
        <v>29886.763460322483</v>
      </c>
      <c r="H48" s="35">
        <f t="shared" si="2"/>
        <v>5977.3526920644963</v>
      </c>
      <c r="I48" s="35">
        <f t="shared" si="3"/>
        <v>107592.34845716093</v>
      </c>
      <c r="J48" s="35">
        <f t="shared" si="4"/>
        <v>155411.16999367691</v>
      </c>
      <c r="K48" s="57"/>
      <c r="L48" s="58"/>
    </row>
    <row r="49" spans="1:12" x14ac:dyDescent="0.25">
      <c r="A49" s="140"/>
      <c r="B49" s="132"/>
      <c r="C49" s="130"/>
      <c r="D49" s="15" t="s">
        <v>60</v>
      </c>
      <c r="E49" s="67">
        <v>10119</v>
      </c>
      <c r="F49" s="35">
        <f t="shared" si="0"/>
        <v>1061882.5823560504</v>
      </c>
      <c r="G49" s="35">
        <f t="shared" si="1"/>
        <v>106188.25823560504</v>
      </c>
      <c r="H49" s="35">
        <f t="shared" si="2"/>
        <v>21237.651647121009</v>
      </c>
      <c r="I49" s="35">
        <f t="shared" si="3"/>
        <v>382277.72964817809</v>
      </c>
      <c r="J49" s="35">
        <f t="shared" si="4"/>
        <v>552178.94282514625</v>
      </c>
      <c r="K49" s="57"/>
      <c r="L49" s="58"/>
    </row>
    <row r="50" spans="1:12" x14ac:dyDescent="0.25">
      <c r="A50" s="140"/>
      <c r="B50" s="132"/>
      <c r="C50" s="130"/>
      <c r="D50" s="15" t="s">
        <v>61</v>
      </c>
      <c r="E50" s="67">
        <v>6986</v>
      </c>
      <c r="F50" s="35">
        <f t="shared" si="0"/>
        <v>733107.19639681478</v>
      </c>
      <c r="G50" s="35">
        <f t="shared" si="1"/>
        <v>73310.719639681483</v>
      </c>
      <c r="H50" s="35">
        <f t="shared" si="2"/>
        <v>14662.143927936297</v>
      </c>
      <c r="I50" s="35">
        <f t="shared" si="3"/>
        <v>263918.59070285328</v>
      </c>
      <c r="J50" s="35">
        <f t="shared" si="4"/>
        <v>381215.74212634371</v>
      </c>
      <c r="K50" s="57"/>
      <c r="L50" s="58"/>
    </row>
    <row r="51" spans="1:12" ht="15.75" thickBot="1" x14ac:dyDescent="0.3">
      <c r="A51" s="144"/>
      <c r="B51" s="135"/>
      <c r="C51" s="131"/>
      <c r="D51" s="65" t="s">
        <v>62</v>
      </c>
      <c r="E51" s="70">
        <v>6140</v>
      </c>
      <c r="F51" s="47">
        <f t="shared" si="0"/>
        <v>644328.39763476129</v>
      </c>
      <c r="G51" s="47">
        <f t="shared" si="1"/>
        <v>64432.839763476135</v>
      </c>
      <c r="H51" s="47">
        <f t="shared" si="2"/>
        <v>12886.567952695226</v>
      </c>
      <c r="I51" s="47">
        <f t="shared" si="3"/>
        <v>231958.22314851405</v>
      </c>
      <c r="J51" s="47">
        <f t="shared" si="4"/>
        <v>335050.76677007589</v>
      </c>
      <c r="K51" s="59"/>
      <c r="L51" s="60"/>
    </row>
    <row r="52" spans="1:12" ht="30.75" customHeight="1" x14ac:dyDescent="0.25">
      <c r="A52" s="139" t="s">
        <v>63</v>
      </c>
      <c r="B52" s="8">
        <f>SUM(E52:E58)</f>
        <v>56774</v>
      </c>
      <c r="C52" s="12">
        <f>(B52*$S$2)*$U$2</f>
        <v>2144820.2216667323</v>
      </c>
      <c r="D52" s="17" t="s">
        <v>64</v>
      </c>
      <c r="E52" s="17">
        <v>3729</v>
      </c>
      <c r="F52" s="12">
        <f t="shared" si="0"/>
        <v>391319.31511075323</v>
      </c>
      <c r="G52" s="12">
        <f t="shared" si="1"/>
        <v>39131.931511075323</v>
      </c>
      <c r="H52" s="12">
        <f t="shared" si="2"/>
        <v>7826.3863022150645</v>
      </c>
      <c r="I52" s="12">
        <f t="shared" si="3"/>
        <v>140874.95343987117</v>
      </c>
      <c r="J52" s="12">
        <f t="shared" si="4"/>
        <v>203486.04385759169</v>
      </c>
      <c r="K52" s="55"/>
      <c r="L52" s="56"/>
    </row>
    <row r="53" spans="1:12" ht="30" customHeight="1" x14ac:dyDescent="0.25">
      <c r="A53" s="140"/>
      <c r="B53" s="128"/>
      <c r="C53" s="130"/>
      <c r="D53" s="15" t="s">
        <v>65</v>
      </c>
      <c r="E53" s="15">
        <v>6340</v>
      </c>
      <c r="F53" s="35">
        <f t="shared" si="0"/>
        <v>665316.29332319007</v>
      </c>
      <c r="G53" s="35">
        <f t="shared" si="1"/>
        <v>66531.629332319004</v>
      </c>
      <c r="H53" s="35">
        <f t="shared" si="2"/>
        <v>13306.325866463802</v>
      </c>
      <c r="I53" s="35">
        <f t="shared" si="3"/>
        <v>239513.86559634842</v>
      </c>
      <c r="J53" s="35">
        <f t="shared" si="4"/>
        <v>345964.47252805886</v>
      </c>
      <c r="K53" s="57"/>
      <c r="L53" s="58"/>
    </row>
    <row r="54" spans="1:12" ht="30" customHeight="1" x14ac:dyDescent="0.25">
      <c r="A54" s="140"/>
      <c r="B54" s="128"/>
      <c r="C54" s="130"/>
      <c r="D54" s="15" t="s">
        <v>66</v>
      </c>
      <c r="E54" s="15">
        <v>27482</v>
      </c>
      <c r="F54" s="35">
        <f t="shared" si="0"/>
        <v>2883946.7465469888</v>
      </c>
      <c r="G54" s="35">
        <f t="shared" si="1"/>
        <v>288394.67465469887</v>
      </c>
      <c r="H54" s="35">
        <f t="shared" si="2"/>
        <v>57678.93493093978</v>
      </c>
      <c r="I54" s="35">
        <f t="shared" si="3"/>
        <v>1038220.828756916</v>
      </c>
      <c r="J54" s="35">
        <f t="shared" si="4"/>
        <v>1499652.3082044343</v>
      </c>
      <c r="K54" s="57"/>
      <c r="L54" s="58"/>
    </row>
    <row r="55" spans="1:12" ht="30" customHeight="1" x14ac:dyDescent="0.25">
      <c r="A55" s="140"/>
      <c r="B55" s="128"/>
      <c r="C55" s="130"/>
      <c r="D55" s="15" t="s">
        <v>67</v>
      </c>
      <c r="E55" s="15">
        <v>4103</v>
      </c>
      <c r="F55" s="35">
        <f t="shared" si="0"/>
        <v>430566.68004811491</v>
      </c>
      <c r="G55" s="35">
        <f t="shared" si="1"/>
        <v>43056.668004811494</v>
      </c>
      <c r="H55" s="35">
        <f t="shared" si="2"/>
        <v>8611.3336009622981</v>
      </c>
      <c r="I55" s="35">
        <f t="shared" si="3"/>
        <v>155004.00481732137</v>
      </c>
      <c r="J55" s="35">
        <f t="shared" si="4"/>
        <v>223894.67362501976</v>
      </c>
      <c r="K55" s="57"/>
      <c r="L55" s="58"/>
    </row>
    <row r="56" spans="1:12" ht="45" customHeight="1" x14ac:dyDescent="0.25">
      <c r="A56" s="140"/>
      <c r="B56" s="128"/>
      <c r="C56" s="130"/>
      <c r="D56" s="15" t="s">
        <v>68</v>
      </c>
      <c r="E56" s="15">
        <v>3738</v>
      </c>
      <c r="F56" s="35">
        <f t="shared" si="0"/>
        <v>392263.77041673253</v>
      </c>
      <c r="G56" s="35">
        <f t="shared" si="1"/>
        <v>39226.377041673251</v>
      </c>
      <c r="H56" s="35">
        <f t="shared" si="2"/>
        <v>7845.2754083346508</v>
      </c>
      <c r="I56" s="35">
        <f t="shared" si="3"/>
        <v>141214.9573500237</v>
      </c>
      <c r="J56" s="35">
        <f t="shared" si="4"/>
        <v>203977.16061670092</v>
      </c>
      <c r="K56" s="57"/>
      <c r="L56" s="58"/>
    </row>
    <row r="57" spans="1:12" ht="30" customHeight="1" x14ac:dyDescent="0.25">
      <c r="A57" s="140"/>
      <c r="B57" s="128"/>
      <c r="C57" s="130"/>
      <c r="D57" s="15" t="s">
        <v>69</v>
      </c>
      <c r="E57" s="15">
        <v>6624</v>
      </c>
      <c r="F57" s="35">
        <f t="shared" si="0"/>
        <v>695119.10520075879</v>
      </c>
      <c r="G57" s="35">
        <f t="shared" si="1"/>
        <v>69511.910520075879</v>
      </c>
      <c r="H57" s="35">
        <f t="shared" si="2"/>
        <v>13902.382104015176</v>
      </c>
      <c r="I57" s="35">
        <f t="shared" si="3"/>
        <v>250242.87787227315</v>
      </c>
      <c r="J57" s="35">
        <f t="shared" si="4"/>
        <v>361461.9347043946</v>
      </c>
      <c r="K57" s="57"/>
      <c r="L57" s="58"/>
    </row>
    <row r="58" spans="1:12" ht="30" customHeight="1" thickBot="1" x14ac:dyDescent="0.3">
      <c r="A58" s="144"/>
      <c r="B58" s="129"/>
      <c r="C58" s="131"/>
      <c r="D58" s="65" t="s">
        <v>70</v>
      </c>
      <c r="E58" s="65">
        <v>4758</v>
      </c>
      <c r="F58" s="47">
        <f t="shared" si="0"/>
        <v>499302.03842771897</v>
      </c>
      <c r="G58" s="47">
        <f t="shared" si="1"/>
        <v>49930.203842771902</v>
      </c>
      <c r="H58" s="47">
        <f t="shared" si="2"/>
        <v>9986.0407685543796</v>
      </c>
      <c r="I58" s="47">
        <f t="shared" si="3"/>
        <v>179748.73383397883</v>
      </c>
      <c r="J58" s="47">
        <f t="shared" si="4"/>
        <v>259637.05998241386</v>
      </c>
      <c r="K58" s="59"/>
      <c r="L58" s="60"/>
    </row>
    <row r="59" spans="1:12" x14ac:dyDescent="0.25">
      <c r="A59" s="139" t="s">
        <v>71</v>
      </c>
      <c r="B59" s="9">
        <f>SUM(E59:E63)</f>
        <v>133097</v>
      </c>
      <c r="C59" s="12">
        <f>(B59*$S$2)*$U$2</f>
        <v>5028166.7143970318</v>
      </c>
      <c r="D59" s="17" t="s">
        <v>72</v>
      </c>
      <c r="E59" s="68">
        <v>21554</v>
      </c>
      <c r="F59" s="12">
        <f t="shared" si="0"/>
        <v>2261865.5183419618</v>
      </c>
      <c r="G59" s="12">
        <f t="shared" si="1"/>
        <v>226186.5518341962</v>
      </c>
      <c r="H59" s="12">
        <f t="shared" si="2"/>
        <v>45237.310366839236</v>
      </c>
      <c r="I59" s="12">
        <f t="shared" si="3"/>
        <v>814271.58660310623</v>
      </c>
      <c r="J59" s="12">
        <f t="shared" si="4"/>
        <v>1176170.0695378201</v>
      </c>
      <c r="K59" s="55"/>
      <c r="L59" s="56"/>
    </row>
    <row r="60" spans="1:12" ht="30" customHeight="1" x14ac:dyDescent="0.25">
      <c r="A60" s="140"/>
      <c r="B60" s="132"/>
      <c r="C60" s="130"/>
      <c r="D60" s="15" t="s">
        <v>73</v>
      </c>
      <c r="E60" s="67">
        <v>18148</v>
      </c>
      <c r="F60" s="35">
        <f t="shared" si="0"/>
        <v>1904441.6547680208</v>
      </c>
      <c r="G60" s="35">
        <f t="shared" si="1"/>
        <v>190444.1654768021</v>
      </c>
      <c r="H60" s="35">
        <f t="shared" si="2"/>
        <v>38088.833095360416</v>
      </c>
      <c r="I60" s="35">
        <f t="shared" si="3"/>
        <v>685598.99571648752</v>
      </c>
      <c r="J60" s="35">
        <f t="shared" si="4"/>
        <v>990309.66047937085</v>
      </c>
      <c r="K60" s="57"/>
      <c r="L60" s="58"/>
    </row>
    <row r="61" spans="1:12" x14ac:dyDescent="0.25">
      <c r="A61" s="140"/>
      <c r="B61" s="132"/>
      <c r="C61" s="130"/>
      <c r="D61" s="15" t="s">
        <v>74</v>
      </c>
      <c r="E61" s="67">
        <v>17401</v>
      </c>
      <c r="F61" s="35">
        <f t="shared" si="0"/>
        <v>1826051.8643717398</v>
      </c>
      <c r="G61" s="35">
        <f t="shared" si="1"/>
        <v>182605.18643717398</v>
      </c>
      <c r="H61" s="35">
        <f t="shared" si="2"/>
        <v>36521.037287434796</v>
      </c>
      <c r="I61" s="35">
        <f t="shared" si="3"/>
        <v>657378.67117382633</v>
      </c>
      <c r="J61" s="35">
        <f t="shared" si="4"/>
        <v>949546.96947330469</v>
      </c>
      <c r="K61" s="57"/>
      <c r="L61" s="58"/>
    </row>
    <row r="62" spans="1:12" x14ac:dyDescent="0.25">
      <c r="A62" s="140"/>
      <c r="B62" s="132"/>
      <c r="C62" s="130"/>
      <c r="D62" s="15" t="s">
        <v>75</v>
      </c>
      <c r="E62" s="67">
        <v>52247</v>
      </c>
      <c r="F62" s="35">
        <f t="shared" si="0"/>
        <v>5482772.9301666738</v>
      </c>
      <c r="G62" s="35">
        <f t="shared" si="1"/>
        <v>548277.29301666736</v>
      </c>
      <c r="H62" s="35">
        <f t="shared" si="2"/>
        <v>109655.45860333348</v>
      </c>
      <c r="I62" s="35">
        <f t="shared" si="3"/>
        <v>1973798.2548600025</v>
      </c>
      <c r="J62" s="35">
        <f t="shared" si="4"/>
        <v>2851041.9236866706</v>
      </c>
      <c r="K62" s="57"/>
      <c r="L62" s="58"/>
    </row>
    <row r="63" spans="1:12" ht="30" customHeight="1" thickBot="1" x14ac:dyDescent="0.3">
      <c r="A63" s="144"/>
      <c r="B63" s="135"/>
      <c r="C63" s="131"/>
      <c r="D63" s="65" t="s">
        <v>76</v>
      </c>
      <c r="E63" s="70">
        <v>23747</v>
      </c>
      <c r="F63" s="47">
        <f t="shared" si="0"/>
        <v>2491997.7945655826</v>
      </c>
      <c r="G63" s="47">
        <f t="shared" si="1"/>
        <v>249199.77945655829</v>
      </c>
      <c r="H63" s="47">
        <f t="shared" si="2"/>
        <v>49839.955891311656</v>
      </c>
      <c r="I63" s="47">
        <f t="shared" si="3"/>
        <v>897119.20604360977</v>
      </c>
      <c r="J63" s="47">
        <f t="shared" si="4"/>
        <v>1295838.853174103</v>
      </c>
      <c r="K63" s="59"/>
      <c r="L63" s="60"/>
    </row>
    <row r="64" spans="1:12" ht="30" x14ac:dyDescent="0.25">
      <c r="A64" s="139" t="s">
        <v>77</v>
      </c>
      <c r="B64" s="8">
        <f>SUM(E64:E69)</f>
        <v>31251</v>
      </c>
      <c r="C64" s="12">
        <f>(B64*$S$2)*$U$2</f>
        <v>1180606.9106863539</v>
      </c>
      <c r="D64" s="17" t="s">
        <v>78</v>
      </c>
      <c r="E64" s="17">
        <v>4518</v>
      </c>
      <c r="F64" s="12">
        <f t="shared" si="0"/>
        <v>474116.56360160449</v>
      </c>
      <c r="G64" s="12">
        <f t="shared" si="1"/>
        <v>47411.65636016045</v>
      </c>
      <c r="H64" s="12">
        <f t="shared" si="2"/>
        <v>9482.3312720320901</v>
      </c>
      <c r="I64" s="12">
        <f t="shared" si="3"/>
        <v>170681.96289657761</v>
      </c>
      <c r="J64" s="12">
        <f t="shared" si="4"/>
        <v>246540.61307283436</v>
      </c>
      <c r="K64" s="55"/>
      <c r="L64" s="56"/>
    </row>
    <row r="65" spans="1:12" ht="45" customHeight="1" x14ac:dyDescent="0.25">
      <c r="A65" s="140"/>
      <c r="B65" s="128"/>
      <c r="C65" s="130"/>
      <c r="D65" s="15" t="s">
        <v>79</v>
      </c>
      <c r="E65" s="15">
        <v>5457</v>
      </c>
      <c r="F65" s="35">
        <f t="shared" si="0"/>
        <v>572654.73385877733</v>
      </c>
      <c r="G65" s="35">
        <f t="shared" si="1"/>
        <v>57265.473385877733</v>
      </c>
      <c r="H65" s="35">
        <f t="shared" si="2"/>
        <v>11453.094677175546</v>
      </c>
      <c r="I65" s="35">
        <f t="shared" si="3"/>
        <v>206155.70418915982</v>
      </c>
      <c r="J65" s="35">
        <f t="shared" si="4"/>
        <v>297780.46160656423</v>
      </c>
      <c r="K65" s="57"/>
      <c r="L65" s="58"/>
    </row>
    <row r="66" spans="1:12" x14ac:dyDescent="0.25">
      <c r="A66" s="140"/>
      <c r="B66" s="128"/>
      <c r="C66" s="130"/>
      <c r="D66" s="15" t="s">
        <v>80</v>
      </c>
      <c r="E66" s="15">
        <v>4015</v>
      </c>
      <c r="F66" s="35">
        <f t="shared" si="0"/>
        <v>421332.00594520633</v>
      </c>
      <c r="G66" s="35">
        <f t="shared" si="1"/>
        <v>42133.200594520633</v>
      </c>
      <c r="H66" s="35">
        <f t="shared" si="2"/>
        <v>8426.6401189041262</v>
      </c>
      <c r="I66" s="35">
        <f t="shared" si="3"/>
        <v>151679.52214027426</v>
      </c>
      <c r="J66" s="35">
        <f t="shared" si="4"/>
        <v>219092.64309150729</v>
      </c>
      <c r="K66" s="57"/>
      <c r="L66" s="58"/>
    </row>
    <row r="67" spans="1:12" ht="30" customHeight="1" x14ac:dyDescent="0.25">
      <c r="A67" s="140"/>
      <c r="B67" s="128"/>
      <c r="C67" s="130"/>
      <c r="D67" s="15" t="s">
        <v>81</v>
      </c>
      <c r="E67" s="15">
        <v>9968</v>
      </c>
      <c r="F67" s="35">
        <f t="shared" ref="F67:F130" si="5">E67*$S$2</f>
        <v>1046036.7211112868</v>
      </c>
      <c r="G67" s="35">
        <f t="shared" ref="G67:G130" si="6">F67*$X$2</f>
        <v>104603.67211112869</v>
      </c>
      <c r="H67" s="35">
        <f t="shared" ref="H67:H130" si="7">F67*$V$2</f>
        <v>20920.734422225734</v>
      </c>
      <c r="I67" s="35">
        <f t="shared" ref="I67:I130" si="8">F67*$U$2</f>
        <v>376573.21960006322</v>
      </c>
      <c r="J67" s="35">
        <f t="shared" ref="J67:J130" si="9">F67*$T$2</f>
        <v>543939.09497786919</v>
      </c>
      <c r="K67" s="57"/>
      <c r="L67" s="58"/>
    </row>
    <row r="68" spans="1:12" x14ac:dyDescent="0.25">
      <c r="A68" s="140"/>
      <c r="B68" s="128"/>
      <c r="C68" s="130"/>
      <c r="D68" s="15" t="s">
        <v>82</v>
      </c>
      <c r="E68" s="15">
        <v>5133</v>
      </c>
      <c r="F68" s="35">
        <f t="shared" si="5"/>
        <v>538654.34284352278</v>
      </c>
      <c r="G68" s="35">
        <f t="shared" si="6"/>
        <v>53865.434284352283</v>
      </c>
      <c r="H68" s="35">
        <f t="shared" si="7"/>
        <v>10773.086856870455</v>
      </c>
      <c r="I68" s="35">
        <f t="shared" si="8"/>
        <v>193915.56342366821</v>
      </c>
      <c r="J68" s="35">
        <f t="shared" si="9"/>
        <v>280100.25827863184</v>
      </c>
      <c r="K68" s="57"/>
      <c r="L68" s="58"/>
    </row>
    <row r="69" spans="1:12" ht="30" customHeight="1" thickBot="1" x14ac:dyDescent="0.3">
      <c r="A69" s="144"/>
      <c r="B69" s="129"/>
      <c r="C69" s="131"/>
      <c r="D69" s="65" t="s">
        <v>83</v>
      </c>
      <c r="E69" s="65">
        <v>2160</v>
      </c>
      <c r="F69" s="47">
        <f t="shared" si="5"/>
        <v>226669.27343503005</v>
      </c>
      <c r="G69" s="47">
        <f t="shared" si="6"/>
        <v>22666.927343503005</v>
      </c>
      <c r="H69" s="47">
        <f t="shared" si="7"/>
        <v>4533.3854687006015</v>
      </c>
      <c r="I69" s="47">
        <f t="shared" si="8"/>
        <v>81600.938436610813</v>
      </c>
      <c r="J69" s="47">
        <f t="shared" si="9"/>
        <v>117868.02218621563</v>
      </c>
      <c r="K69" s="59"/>
      <c r="L69" s="60"/>
    </row>
    <row r="70" spans="1:12" x14ac:dyDescent="0.25">
      <c r="A70" s="139" t="s">
        <v>84</v>
      </c>
      <c r="B70" s="8">
        <f>SUM(E70:E75)</f>
        <v>28338</v>
      </c>
      <c r="C70" s="12">
        <f>(B70*$S$2)*$U$2</f>
        <v>1070558.978433647</v>
      </c>
      <c r="D70" s="17" t="s">
        <v>85</v>
      </c>
      <c r="E70" s="17">
        <v>4353</v>
      </c>
      <c r="F70" s="12">
        <f t="shared" si="5"/>
        <v>456801.54965865082</v>
      </c>
      <c r="G70" s="12">
        <f t="shared" si="6"/>
        <v>45680.154965865084</v>
      </c>
      <c r="H70" s="12">
        <f t="shared" si="7"/>
        <v>9136.0309931730171</v>
      </c>
      <c r="I70" s="12">
        <f t="shared" si="8"/>
        <v>164448.5578771143</v>
      </c>
      <c r="J70" s="12">
        <f t="shared" si="9"/>
        <v>237536.80582249843</v>
      </c>
      <c r="K70" s="55"/>
      <c r="L70" s="56"/>
    </row>
    <row r="71" spans="1:12" ht="30" customHeight="1" x14ac:dyDescent="0.25">
      <c r="A71" s="140"/>
      <c r="B71" s="128"/>
      <c r="C71" s="130"/>
      <c r="D71" s="15" t="s">
        <v>86</v>
      </c>
      <c r="E71" s="15">
        <v>4025</v>
      </c>
      <c r="F71" s="35">
        <f t="shared" si="5"/>
        <v>422381.40072962776</v>
      </c>
      <c r="G71" s="35">
        <f t="shared" si="6"/>
        <v>42238.140072962779</v>
      </c>
      <c r="H71" s="35">
        <f t="shared" si="7"/>
        <v>8447.6280145925557</v>
      </c>
      <c r="I71" s="35">
        <f t="shared" si="8"/>
        <v>152057.30426266597</v>
      </c>
      <c r="J71" s="35">
        <f t="shared" si="9"/>
        <v>219638.32837940645</v>
      </c>
      <c r="K71" s="57"/>
      <c r="L71" s="58"/>
    </row>
    <row r="72" spans="1:12" x14ac:dyDescent="0.25">
      <c r="A72" s="140"/>
      <c r="B72" s="128"/>
      <c r="C72" s="130"/>
      <c r="D72" s="15" t="s">
        <v>87</v>
      </c>
      <c r="E72" s="15">
        <v>4325</v>
      </c>
      <c r="F72" s="35">
        <f t="shared" si="5"/>
        <v>453863.2442622708</v>
      </c>
      <c r="G72" s="35">
        <f t="shared" si="6"/>
        <v>45386.324426227082</v>
      </c>
      <c r="H72" s="35">
        <f t="shared" si="7"/>
        <v>9077.2648852454167</v>
      </c>
      <c r="I72" s="35">
        <f t="shared" si="8"/>
        <v>163390.7679344175</v>
      </c>
      <c r="J72" s="35">
        <f t="shared" si="9"/>
        <v>236008.88701638082</v>
      </c>
      <c r="K72" s="57"/>
      <c r="L72" s="58"/>
    </row>
    <row r="73" spans="1:12" x14ac:dyDescent="0.25">
      <c r="A73" s="140"/>
      <c r="B73" s="128"/>
      <c r="C73" s="130"/>
      <c r="D73" s="15" t="s">
        <v>88</v>
      </c>
      <c r="E73" s="15">
        <v>2704</v>
      </c>
      <c r="F73" s="35">
        <f t="shared" si="5"/>
        <v>283756.34970755613</v>
      </c>
      <c r="G73" s="35">
        <f t="shared" si="6"/>
        <v>28375.634970755615</v>
      </c>
      <c r="H73" s="35">
        <f t="shared" si="7"/>
        <v>5675.1269941511227</v>
      </c>
      <c r="I73" s="35">
        <f t="shared" si="8"/>
        <v>102152.2858947202</v>
      </c>
      <c r="J73" s="35">
        <f t="shared" si="9"/>
        <v>147553.30184792919</v>
      </c>
      <c r="K73" s="57"/>
      <c r="L73" s="58"/>
    </row>
    <row r="74" spans="1:12" x14ac:dyDescent="0.25">
      <c r="A74" s="140"/>
      <c r="B74" s="128"/>
      <c r="C74" s="130"/>
      <c r="D74" s="15" t="s">
        <v>89</v>
      </c>
      <c r="E74" s="15">
        <v>10331</v>
      </c>
      <c r="F74" s="35">
        <f t="shared" si="5"/>
        <v>1084129.751785785</v>
      </c>
      <c r="G74" s="35">
        <f t="shared" si="6"/>
        <v>108412.9751785785</v>
      </c>
      <c r="H74" s="35">
        <f t="shared" si="7"/>
        <v>21682.595035715698</v>
      </c>
      <c r="I74" s="35">
        <f t="shared" si="8"/>
        <v>390286.71064288256</v>
      </c>
      <c r="J74" s="35">
        <f t="shared" si="9"/>
        <v>563747.47092860821</v>
      </c>
      <c r="K74" s="57"/>
      <c r="L74" s="58"/>
    </row>
    <row r="75" spans="1:12" ht="15.75" thickBot="1" x14ac:dyDescent="0.3">
      <c r="A75" s="144"/>
      <c r="B75" s="129"/>
      <c r="C75" s="131"/>
      <c r="D75" s="65" t="s">
        <v>90</v>
      </c>
      <c r="E75" s="65">
        <v>2600</v>
      </c>
      <c r="F75" s="47">
        <f t="shared" si="5"/>
        <v>272842.64394957322</v>
      </c>
      <c r="G75" s="47">
        <f t="shared" si="6"/>
        <v>27284.264394957325</v>
      </c>
      <c r="H75" s="47">
        <f t="shared" si="7"/>
        <v>5456.8528789914644</v>
      </c>
      <c r="I75" s="47">
        <f t="shared" si="8"/>
        <v>98223.351821846358</v>
      </c>
      <c r="J75" s="47">
        <f t="shared" si="9"/>
        <v>141878.17485377807</v>
      </c>
      <c r="K75" s="59"/>
      <c r="L75" s="60"/>
    </row>
    <row r="76" spans="1:12" x14ac:dyDescent="0.25">
      <c r="A76" s="139" t="s">
        <v>91</v>
      </c>
      <c r="B76" s="9">
        <f>SUM(E76:E85)</f>
        <v>41254</v>
      </c>
      <c r="C76" s="12">
        <f>(B76*$S$2)*$U$2</f>
        <v>1558502.3677147881</v>
      </c>
      <c r="D76" s="17" t="s">
        <v>92</v>
      </c>
      <c r="E76" s="68">
        <v>3503</v>
      </c>
      <c r="F76" s="12">
        <f t="shared" si="5"/>
        <v>367602.99298282882</v>
      </c>
      <c r="G76" s="12">
        <f t="shared" si="6"/>
        <v>36760.29929828288</v>
      </c>
      <c r="H76" s="12">
        <f t="shared" si="7"/>
        <v>7352.059859656576</v>
      </c>
      <c r="I76" s="12">
        <f t="shared" si="8"/>
        <v>132337.07747381838</v>
      </c>
      <c r="J76" s="12">
        <f t="shared" si="9"/>
        <v>191153.55635107099</v>
      </c>
      <c r="K76" s="55"/>
      <c r="L76" s="56"/>
    </row>
    <row r="77" spans="1:12" x14ac:dyDescent="0.25">
      <c r="A77" s="140"/>
      <c r="B77" s="132"/>
      <c r="C77" s="130"/>
      <c r="D77" s="15" t="s">
        <v>93</v>
      </c>
      <c r="E77" s="67">
        <v>2879</v>
      </c>
      <c r="F77" s="35">
        <f t="shared" si="5"/>
        <v>302120.75843493122</v>
      </c>
      <c r="G77" s="35">
        <f t="shared" si="6"/>
        <v>30212.075843493123</v>
      </c>
      <c r="H77" s="35">
        <f t="shared" si="7"/>
        <v>6042.4151686986243</v>
      </c>
      <c r="I77" s="35">
        <f t="shared" si="8"/>
        <v>108763.47303657523</v>
      </c>
      <c r="J77" s="35">
        <f t="shared" si="9"/>
        <v>157102.79438616426</v>
      </c>
      <c r="K77" s="57"/>
      <c r="L77" s="58"/>
    </row>
    <row r="78" spans="1:12" ht="30" customHeight="1" x14ac:dyDescent="0.25">
      <c r="A78" s="140"/>
      <c r="B78" s="132"/>
      <c r="C78" s="130"/>
      <c r="D78" s="15" t="s">
        <v>94</v>
      </c>
      <c r="E78" s="67">
        <v>2389</v>
      </c>
      <c r="F78" s="35">
        <f t="shared" si="5"/>
        <v>250700.41399828091</v>
      </c>
      <c r="G78" s="35">
        <f t="shared" si="6"/>
        <v>25070.041399828093</v>
      </c>
      <c r="H78" s="35">
        <f t="shared" si="7"/>
        <v>5014.0082799656184</v>
      </c>
      <c r="I78" s="35">
        <f t="shared" si="8"/>
        <v>90252.149039381125</v>
      </c>
      <c r="J78" s="35">
        <f t="shared" si="9"/>
        <v>130364.21527910608</v>
      </c>
      <c r="K78" s="57"/>
      <c r="L78" s="58"/>
    </row>
    <row r="79" spans="1:12" x14ac:dyDescent="0.25">
      <c r="A79" s="140"/>
      <c r="B79" s="132"/>
      <c r="C79" s="130"/>
      <c r="D79" s="15" t="s">
        <v>95</v>
      </c>
      <c r="E79" s="67">
        <v>4174</v>
      </c>
      <c r="F79" s="35">
        <f t="shared" si="5"/>
        <v>438017.38301750715</v>
      </c>
      <c r="G79" s="35">
        <f t="shared" si="6"/>
        <v>43801.738301750716</v>
      </c>
      <c r="H79" s="35">
        <f t="shared" si="7"/>
        <v>8760.347660350144</v>
      </c>
      <c r="I79" s="35">
        <f t="shared" si="8"/>
        <v>157686.25788630257</v>
      </c>
      <c r="J79" s="35">
        <f t="shared" si="9"/>
        <v>227769.03916910372</v>
      </c>
      <c r="K79" s="57"/>
      <c r="L79" s="58"/>
    </row>
    <row r="80" spans="1:12" ht="30" x14ac:dyDescent="0.25">
      <c r="A80" s="140"/>
      <c r="B80" s="132"/>
      <c r="C80" s="130"/>
      <c r="D80" s="15" t="s">
        <v>96</v>
      </c>
      <c r="E80" s="67">
        <v>4763</v>
      </c>
      <c r="F80" s="35">
        <f t="shared" si="5"/>
        <v>499826.73581992969</v>
      </c>
      <c r="G80" s="35">
        <f t="shared" si="6"/>
        <v>49982.673581992975</v>
      </c>
      <c r="H80" s="35">
        <f t="shared" si="7"/>
        <v>9996.5347163985934</v>
      </c>
      <c r="I80" s="35">
        <f t="shared" si="8"/>
        <v>179937.62489517467</v>
      </c>
      <c r="J80" s="35">
        <f t="shared" si="9"/>
        <v>259909.90262636344</v>
      </c>
      <c r="K80" s="57"/>
      <c r="L80" s="58"/>
    </row>
    <row r="81" spans="1:12" x14ac:dyDescent="0.25">
      <c r="A81" s="140"/>
      <c r="B81" s="132"/>
      <c r="C81" s="130"/>
      <c r="D81" s="15" t="s">
        <v>97</v>
      </c>
      <c r="E81" s="67">
        <v>1610</v>
      </c>
      <c r="F81" s="35">
        <f t="shared" si="5"/>
        <v>168952.56029185108</v>
      </c>
      <c r="G81" s="35">
        <f t="shared" si="6"/>
        <v>16895.256029185108</v>
      </c>
      <c r="H81" s="35">
        <f t="shared" si="7"/>
        <v>3379.0512058370218</v>
      </c>
      <c r="I81" s="35">
        <f t="shared" si="8"/>
        <v>60822.921705066386</v>
      </c>
      <c r="J81" s="35">
        <f t="shared" si="9"/>
        <v>87855.331351762565</v>
      </c>
      <c r="K81" s="57"/>
      <c r="L81" s="58"/>
    </row>
    <row r="82" spans="1:12" ht="30" x14ac:dyDescent="0.25">
      <c r="A82" s="140"/>
      <c r="B82" s="132"/>
      <c r="C82" s="130"/>
      <c r="D82" s="15" t="s">
        <v>98</v>
      </c>
      <c r="E82" s="67">
        <v>8818</v>
      </c>
      <c r="F82" s="35">
        <f t="shared" si="5"/>
        <v>925356.32090282172</v>
      </c>
      <c r="G82" s="35">
        <f t="shared" si="6"/>
        <v>92535.632090282175</v>
      </c>
      <c r="H82" s="35">
        <f t="shared" si="7"/>
        <v>18507.126418056436</v>
      </c>
      <c r="I82" s="35">
        <f t="shared" si="8"/>
        <v>333128.27552501584</v>
      </c>
      <c r="J82" s="35">
        <f t="shared" si="9"/>
        <v>481185.28686946729</v>
      </c>
      <c r="K82" s="57"/>
      <c r="L82" s="58"/>
    </row>
    <row r="83" spans="1:12" ht="45" customHeight="1" x14ac:dyDescent="0.25">
      <c r="A83" s="140"/>
      <c r="B83" s="132"/>
      <c r="C83" s="130"/>
      <c r="D83" s="15" t="s">
        <v>99</v>
      </c>
      <c r="E83" s="67">
        <v>5801</v>
      </c>
      <c r="F83" s="35">
        <f t="shared" si="5"/>
        <v>608753.91444287472</v>
      </c>
      <c r="G83" s="35">
        <f t="shared" si="6"/>
        <v>60875.391444287474</v>
      </c>
      <c r="H83" s="35">
        <f t="shared" si="7"/>
        <v>12175.078288857494</v>
      </c>
      <c r="I83" s="35">
        <f t="shared" si="8"/>
        <v>219151.40919943489</v>
      </c>
      <c r="J83" s="35">
        <f t="shared" si="9"/>
        <v>316552.0355102949</v>
      </c>
      <c r="K83" s="57"/>
      <c r="L83" s="58"/>
    </row>
    <row r="84" spans="1:12" ht="30" customHeight="1" x14ac:dyDescent="0.25">
      <c r="A84" s="140"/>
      <c r="B84" s="132"/>
      <c r="C84" s="130"/>
      <c r="D84" s="15" t="s">
        <v>100</v>
      </c>
      <c r="E84" s="67">
        <v>4780</v>
      </c>
      <c r="F84" s="35">
        <f t="shared" si="5"/>
        <v>501610.70695344609</v>
      </c>
      <c r="G84" s="35">
        <f t="shared" si="6"/>
        <v>50161.070695344613</v>
      </c>
      <c r="H84" s="35">
        <f t="shared" si="7"/>
        <v>10032.214139068921</v>
      </c>
      <c r="I84" s="35">
        <f t="shared" si="8"/>
        <v>180579.85450324058</v>
      </c>
      <c r="J84" s="35">
        <f t="shared" si="9"/>
        <v>260837.56761579198</v>
      </c>
      <c r="K84" s="57"/>
      <c r="L84" s="58"/>
    </row>
    <row r="85" spans="1:12" ht="30" customHeight="1" thickBot="1" x14ac:dyDescent="0.3">
      <c r="A85" s="144"/>
      <c r="B85" s="135"/>
      <c r="C85" s="131"/>
      <c r="D85" s="65" t="s">
        <v>101</v>
      </c>
      <c r="E85" s="70">
        <v>2537</v>
      </c>
      <c r="F85" s="47">
        <f t="shared" si="5"/>
        <v>266231.45680771815</v>
      </c>
      <c r="G85" s="47">
        <f t="shared" si="6"/>
        <v>26623.145680771817</v>
      </c>
      <c r="H85" s="47">
        <f t="shared" si="7"/>
        <v>5324.6291361543626</v>
      </c>
      <c r="I85" s="47">
        <f t="shared" si="8"/>
        <v>95843.324450778528</v>
      </c>
      <c r="J85" s="47">
        <f t="shared" si="9"/>
        <v>138440.35754001344</v>
      </c>
      <c r="K85" s="59"/>
      <c r="L85" s="60"/>
    </row>
    <row r="86" spans="1:12" ht="30.75" customHeight="1" x14ac:dyDescent="0.25">
      <c r="A86" s="139" t="s">
        <v>102</v>
      </c>
      <c r="B86" s="9">
        <f>SUM(E86:E98)</f>
        <v>159535</v>
      </c>
      <c r="C86" s="12">
        <f>(B86*$S$2)*$U$2</f>
        <v>6026947.0895762527</v>
      </c>
      <c r="D86" s="17" t="s">
        <v>103</v>
      </c>
      <c r="E86" s="68">
        <v>21568</v>
      </c>
      <c r="F86" s="12">
        <f t="shared" si="5"/>
        <v>2263334.6710401517</v>
      </c>
      <c r="G86" s="12">
        <f t="shared" si="6"/>
        <v>226333.46710401517</v>
      </c>
      <c r="H86" s="12">
        <f t="shared" si="7"/>
        <v>45266.693420803036</v>
      </c>
      <c r="I86" s="12">
        <f t="shared" si="8"/>
        <v>814800.48157445458</v>
      </c>
      <c r="J86" s="12">
        <f t="shared" si="9"/>
        <v>1176934.028940879</v>
      </c>
      <c r="K86" s="55"/>
      <c r="L86" s="56"/>
    </row>
    <row r="87" spans="1:12" ht="30" customHeight="1" x14ac:dyDescent="0.25">
      <c r="A87" s="140"/>
      <c r="B87" s="132"/>
      <c r="C87" s="130"/>
      <c r="D87" s="15" t="s">
        <v>104</v>
      </c>
      <c r="E87" s="67">
        <v>7036</v>
      </c>
      <c r="F87" s="35">
        <f t="shared" si="5"/>
        <v>738354.17031892191</v>
      </c>
      <c r="G87" s="35">
        <f t="shared" si="6"/>
        <v>73835.417031892197</v>
      </c>
      <c r="H87" s="35">
        <f t="shared" si="7"/>
        <v>14767.083406378439</v>
      </c>
      <c r="I87" s="35">
        <f t="shared" si="8"/>
        <v>265807.50131481187</v>
      </c>
      <c r="J87" s="35">
        <f t="shared" si="9"/>
        <v>383944.16856583941</v>
      </c>
      <c r="K87" s="57"/>
      <c r="L87" s="58"/>
    </row>
    <row r="88" spans="1:12" ht="30" customHeight="1" x14ac:dyDescent="0.25">
      <c r="A88" s="140"/>
      <c r="B88" s="132"/>
      <c r="C88" s="130"/>
      <c r="D88" s="15" t="s">
        <v>105</v>
      </c>
      <c r="E88" s="67">
        <v>7688</v>
      </c>
      <c r="F88" s="35">
        <f t="shared" si="5"/>
        <v>806774.71026319952</v>
      </c>
      <c r="G88" s="35">
        <f t="shared" si="6"/>
        <v>80677.471026319952</v>
      </c>
      <c r="H88" s="35">
        <f t="shared" si="7"/>
        <v>16135.494205263991</v>
      </c>
      <c r="I88" s="35">
        <f t="shared" si="8"/>
        <v>290438.89569475182</v>
      </c>
      <c r="J88" s="35">
        <f t="shared" si="9"/>
        <v>419522.84933686379</v>
      </c>
      <c r="K88" s="57"/>
      <c r="L88" s="58"/>
    </row>
    <row r="89" spans="1:12" x14ac:dyDescent="0.25">
      <c r="A89" s="140"/>
      <c r="B89" s="132"/>
      <c r="C89" s="130"/>
      <c r="D89" s="15" t="s">
        <v>106</v>
      </c>
      <c r="E89" s="67">
        <v>8637</v>
      </c>
      <c r="F89" s="35">
        <f t="shared" si="5"/>
        <v>906362.27530479373</v>
      </c>
      <c r="G89" s="35">
        <f t="shared" si="6"/>
        <v>90636.227530479373</v>
      </c>
      <c r="H89" s="35">
        <f t="shared" si="7"/>
        <v>18127.245506095875</v>
      </c>
      <c r="I89" s="35">
        <f t="shared" si="8"/>
        <v>326290.41910972574</v>
      </c>
      <c r="J89" s="35">
        <f t="shared" si="9"/>
        <v>471308.38315849274</v>
      </c>
      <c r="K89" s="57"/>
      <c r="L89" s="58"/>
    </row>
    <row r="90" spans="1:12" ht="30" x14ac:dyDescent="0.25">
      <c r="A90" s="140"/>
      <c r="B90" s="132"/>
      <c r="C90" s="130"/>
      <c r="D90" s="15" t="s">
        <v>107</v>
      </c>
      <c r="E90" s="67">
        <v>39645</v>
      </c>
      <c r="F90" s="35">
        <f t="shared" si="5"/>
        <v>4160325.6228387807</v>
      </c>
      <c r="G90" s="35">
        <f t="shared" si="6"/>
        <v>416032.5622838781</v>
      </c>
      <c r="H90" s="35">
        <f t="shared" si="7"/>
        <v>83206.512456775614</v>
      </c>
      <c r="I90" s="35">
        <f t="shared" si="8"/>
        <v>1497717.2242219611</v>
      </c>
      <c r="J90" s="35">
        <f t="shared" si="9"/>
        <v>2163369.3238761663</v>
      </c>
      <c r="K90" s="57"/>
      <c r="L90" s="58"/>
    </row>
    <row r="91" spans="1:12" ht="60" customHeight="1" x14ac:dyDescent="0.25">
      <c r="A91" s="140"/>
      <c r="B91" s="132"/>
      <c r="C91" s="130"/>
      <c r="D91" s="15" t="s">
        <v>108</v>
      </c>
      <c r="E91" s="67">
        <v>17129</v>
      </c>
      <c r="F91" s="35">
        <f t="shared" si="5"/>
        <v>1797508.3262354766</v>
      </c>
      <c r="G91" s="35">
        <f t="shared" si="6"/>
        <v>179750.83262354767</v>
      </c>
      <c r="H91" s="35">
        <f t="shared" si="7"/>
        <v>35950.166524709537</v>
      </c>
      <c r="I91" s="35">
        <f t="shared" si="8"/>
        <v>647102.99744477158</v>
      </c>
      <c r="J91" s="35">
        <f t="shared" si="9"/>
        <v>934704.32964244788</v>
      </c>
      <c r="K91" s="57"/>
      <c r="L91" s="58"/>
    </row>
    <row r="92" spans="1:12" ht="60" customHeight="1" x14ac:dyDescent="0.25">
      <c r="A92" s="140"/>
      <c r="B92" s="132"/>
      <c r="C92" s="130"/>
      <c r="D92" s="15" t="s">
        <v>109</v>
      </c>
      <c r="E92" s="67">
        <v>5109</v>
      </c>
      <c r="F92" s="35">
        <f t="shared" si="5"/>
        <v>536135.79536091129</v>
      </c>
      <c r="G92" s="35">
        <f t="shared" si="6"/>
        <v>53613.579536091129</v>
      </c>
      <c r="H92" s="35">
        <f t="shared" si="7"/>
        <v>10722.715907218226</v>
      </c>
      <c r="I92" s="35">
        <f t="shared" si="8"/>
        <v>193008.88632992806</v>
      </c>
      <c r="J92" s="35">
        <f t="shared" si="9"/>
        <v>278790.61358767387</v>
      </c>
      <c r="K92" s="57"/>
      <c r="L92" s="58"/>
    </row>
    <row r="93" spans="1:12" x14ac:dyDescent="0.25">
      <c r="A93" s="140"/>
      <c r="B93" s="132"/>
      <c r="C93" s="130"/>
      <c r="D93" s="15" t="s">
        <v>110</v>
      </c>
      <c r="E93" s="67">
        <v>5480</v>
      </c>
      <c r="F93" s="35">
        <f t="shared" si="5"/>
        <v>575068.34186294663</v>
      </c>
      <c r="G93" s="35">
        <f t="shared" si="6"/>
        <v>57506.834186294669</v>
      </c>
      <c r="H93" s="35">
        <f t="shared" si="7"/>
        <v>11501.366837258933</v>
      </c>
      <c r="I93" s="35">
        <f t="shared" si="8"/>
        <v>207024.60307066079</v>
      </c>
      <c r="J93" s="35">
        <f t="shared" si="9"/>
        <v>299035.53776873223</v>
      </c>
      <c r="K93" s="57"/>
      <c r="L93" s="58"/>
    </row>
    <row r="94" spans="1:12" x14ac:dyDescent="0.25">
      <c r="A94" s="140"/>
      <c r="B94" s="132"/>
      <c r="C94" s="130"/>
      <c r="D94" s="15" t="s">
        <v>111</v>
      </c>
      <c r="E94" s="67">
        <v>5071</v>
      </c>
      <c r="F94" s="35">
        <f t="shared" si="5"/>
        <v>532148.09518010984</v>
      </c>
      <c r="G94" s="35">
        <f t="shared" si="6"/>
        <v>53214.809518010989</v>
      </c>
      <c r="H94" s="35">
        <f t="shared" si="7"/>
        <v>10642.961903602198</v>
      </c>
      <c r="I94" s="35">
        <f t="shared" si="8"/>
        <v>191573.31426483954</v>
      </c>
      <c r="J94" s="35">
        <f t="shared" si="9"/>
        <v>276717.00949365715</v>
      </c>
      <c r="K94" s="57"/>
      <c r="L94" s="58"/>
    </row>
    <row r="95" spans="1:12" x14ac:dyDescent="0.25">
      <c r="A95" s="140"/>
      <c r="B95" s="132"/>
      <c r="C95" s="130"/>
      <c r="D95" s="15" t="s">
        <v>112</v>
      </c>
      <c r="E95" s="67">
        <v>18287</v>
      </c>
      <c r="F95" s="35">
        <f t="shared" si="5"/>
        <v>1919028.242271479</v>
      </c>
      <c r="G95" s="35">
        <f t="shared" si="6"/>
        <v>191902.82422714791</v>
      </c>
      <c r="H95" s="35">
        <f t="shared" si="7"/>
        <v>38380.564845429581</v>
      </c>
      <c r="I95" s="35">
        <f t="shared" si="8"/>
        <v>690850.16721773241</v>
      </c>
      <c r="J95" s="35">
        <f t="shared" si="9"/>
        <v>997894.68598116911</v>
      </c>
      <c r="K95" s="57"/>
      <c r="L95" s="58"/>
    </row>
    <row r="96" spans="1:12" x14ac:dyDescent="0.25">
      <c r="A96" s="140"/>
      <c r="B96" s="132"/>
      <c r="C96" s="130"/>
      <c r="D96" s="15" t="s">
        <v>113</v>
      </c>
      <c r="E96" s="67">
        <v>5856</v>
      </c>
      <c r="F96" s="35">
        <f t="shared" si="5"/>
        <v>614525.58575719257</v>
      </c>
      <c r="G96" s="35">
        <f t="shared" si="6"/>
        <v>61452.55857571926</v>
      </c>
      <c r="H96" s="35">
        <f t="shared" si="7"/>
        <v>12290.511715143852</v>
      </c>
      <c r="I96" s="35">
        <f t="shared" si="8"/>
        <v>221229.21087258932</v>
      </c>
      <c r="J96" s="35">
        <f t="shared" si="9"/>
        <v>319553.30459374015</v>
      </c>
      <c r="K96" s="57"/>
      <c r="L96" s="58"/>
    </row>
    <row r="97" spans="1:12" x14ac:dyDescent="0.25">
      <c r="A97" s="140"/>
      <c r="B97" s="132"/>
      <c r="C97" s="130"/>
      <c r="D97" s="15" t="s">
        <v>114</v>
      </c>
      <c r="E97" s="67">
        <v>11956</v>
      </c>
      <c r="F97" s="35">
        <f t="shared" si="5"/>
        <v>1254656.4042542682</v>
      </c>
      <c r="G97" s="35">
        <f t="shared" si="6"/>
        <v>125465.64042542683</v>
      </c>
      <c r="H97" s="35">
        <f t="shared" si="7"/>
        <v>25093.128085085365</v>
      </c>
      <c r="I97" s="35">
        <f t="shared" si="8"/>
        <v>451676.30553153652</v>
      </c>
      <c r="J97" s="35">
        <f t="shared" si="9"/>
        <v>652421.3302122195</v>
      </c>
      <c r="K97" s="57"/>
      <c r="L97" s="58"/>
    </row>
    <row r="98" spans="1:12" ht="30" customHeight="1" thickBot="1" x14ac:dyDescent="0.3">
      <c r="A98" s="144"/>
      <c r="B98" s="135"/>
      <c r="C98" s="131"/>
      <c r="D98" s="65" t="s">
        <v>115</v>
      </c>
      <c r="E98" s="70">
        <v>6073</v>
      </c>
      <c r="F98" s="47">
        <f t="shared" si="5"/>
        <v>637297.45257913775</v>
      </c>
      <c r="G98" s="47">
        <f t="shared" si="6"/>
        <v>63729.745257913775</v>
      </c>
      <c r="H98" s="47">
        <f t="shared" si="7"/>
        <v>12745.949051582755</v>
      </c>
      <c r="I98" s="47">
        <f t="shared" si="8"/>
        <v>229427.08292848957</v>
      </c>
      <c r="J98" s="47">
        <f t="shared" si="9"/>
        <v>331394.67534115165</v>
      </c>
      <c r="K98" s="59"/>
      <c r="L98" s="60"/>
    </row>
    <row r="99" spans="1:12" x14ac:dyDescent="0.25">
      <c r="A99" s="139" t="s">
        <v>116</v>
      </c>
      <c r="B99" s="9">
        <f>SUM(E99:E108)</f>
        <v>68556</v>
      </c>
      <c r="C99" s="12">
        <f>(B99*$S$2)*$U$2</f>
        <v>2589923.1182686533</v>
      </c>
      <c r="D99" s="17" t="s">
        <v>117</v>
      </c>
      <c r="E99" s="68">
        <v>5086</v>
      </c>
      <c r="F99" s="12">
        <f t="shared" si="5"/>
        <v>533722.18735674198</v>
      </c>
      <c r="G99" s="12">
        <f t="shared" si="6"/>
        <v>53372.2187356742</v>
      </c>
      <c r="H99" s="12">
        <f t="shared" si="7"/>
        <v>10674.443747134839</v>
      </c>
      <c r="I99" s="12">
        <f t="shared" si="8"/>
        <v>192139.9874484271</v>
      </c>
      <c r="J99" s="12">
        <f t="shared" si="9"/>
        <v>277535.53742550581</v>
      </c>
      <c r="K99" s="55"/>
      <c r="L99" s="56"/>
    </row>
    <row r="100" spans="1:12" ht="30" customHeight="1" x14ac:dyDescent="0.25">
      <c r="A100" s="140"/>
      <c r="B100" s="132"/>
      <c r="C100" s="130"/>
      <c r="D100" s="15" t="s">
        <v>118</v>
      </c>
      <c r="E100" s="67">
        <v>3597</v>
      </c>
      <c r="F100" s="35">
        <f t="shared" si="5"/>
        <v>377467.3039563903</v>
      </c>
      <c r="G100" s="35">
        <f t="shared" si="6"/>
        <v>37746.730395639031</v>
      </c>
      <c r="H100" s="35">
        <f t="shared" si="7"/>
        <v>7549.3460791278058</v>
      </c>
      <c r="I100" s="35">
        <f t="shared" si="8"/>
        <v>135888.22942430052</v>
      </c>
      <c r="J100" s="35">
        <f t="shared" si="9"/>
        <v>196282.99805732295</v>
      </c>
      <c r="K100" s="57"/>
      <c r="L100" s="58"/>
    </row>
    <row r="101" spans="1:12" ht="60" customHeight="1" x14ac:dyDescent="0.25">
      <c r="A101" s="140"/>
      <c r="B101" s="132"/>
      <c r="C101" s="130"/>
      <c r="D101" s="15" t="s">
        <v>119</v>
      </c>
      <c r="E101" s="67">
        <v>4123</v>
      </c>
      <c r="F101" s="35">
        <f t="shared" si="5"/>
        <v>432665.46961695782</v>
      </c>
      <c r="G101" s="35">
        <f t="shared" si="6"/>
        <v>43266.546961695785</v>
      </c>
      <c r="H101" s="35">
        <f t="shared" si="7"/>
        <v>8653.3093923391571</v>
      </c>
      <c r="I101" s="35">
        <f t="shared" si="8"/>
        <v>155759.5690621048</v>
      </c>
      <c r="J101" s="35">
        <f t="shared" si="9"/>
        <v>224986.04420081808</v>
      </c>
      <c r="K101" s="57"/>
      <c r="L101" s="58"/>
    </row>
    <row r="102" spans="1:12" ht="30" customHeight="1" x14ac:dyDescent="0.25">
      <c r="A102" s="140"/>
      <c r="B102" s="132"/>
      <c r="C102" s="130"/>
      <c r="D102" s="15" t="s">
        <v>120</v>
      </c>
      <c r="E102" s="67">
        <v>3744</v>
      </c>
      <c r="F102" s="35">
        <f t="shared" si="5"/>
        <v>392893.40728738543</v>
      </c>
      <c r="G102" s="35">
        <f t="shared" si="6"/>
        <v>39289.340728738542</v>
      </c>
      <c r="H102" s="35">
        <f t="shared" si="7"/>
        <v>7857.8681457477087</v>
      </c>
      <c r="I102" s="35">
        <f t="shared" si="8"/>
        <v>141441.62662345875</v>
      </c>
      <c r="J102" s="35">
        <f t="shared" si="9"/>
        <v>204304.57178944044</v>
      </c>
      <c r="K102" s="57"/>
      <c r="L102" s="58"/>
    </row>
    <row r="103" spans="1:12" x14ac:dyDescent="0.25">
      <c r="A103" s="140"/>
      <c r="B103" s="132"/>
      <c r="C103" s="130"/>
      <c r="D103" s="15" t="s">
        <v>121</v>
      </c>
      <c r="E103" s="67">
        <v>4357</v>
      </c>
      <c r="F103" s="35">
        <f t="shared" si="5"/>
        <v>457221.30757241941</v>
      </c>
      <c r="G103" s="35">
        <f t="shared" si="6"/>
        <v>45722.130757241946</v>
      </c>
      <c r="H103" s="35">
        <f t="shared" si="7"/>
        <v>9144.4261514483878</v>
      </c>
      <c r="I103" s="35">
        <f t="shared" si="8"/>
        <v>164599.67072607097</v>
      </c>
      <c r="J103" s="35">
        <f t="shared" si="9"/>
        <v>237755.0799376581</v>
      </c>
      <c r="K103" s="57"/>
      <c r="L103" s="58"/>
    </row>
    <row r="104" spans="1:12" x14ac:dyDescent="0.25">
      <c r="A104" s="140"/>
      <c r="B104" s="132"/>
      <c r="C104" s="130"/>
      <c r="D104" s="15" t="s">
        <v>122</v>
      </c>
      <c r="E104" s="67">
        <v>6959</v>
      </c>
      <c r="F104" s="35">
        <f t="shared" si="5"/>
        <v>730273.83047887695</v>
      </c>
      <c r="G104" s="35">
        <f t="shared" si="6"/>
        <v>73027.383047887692</v>
      </c>
      <c r="H104" s="35">
        <f t="shared" si="7"/>
        <v>14605.476609577539</v>
      </c>
      <c r="I104" s="35">
        <f t="shared" si="8"/>
        <v>262898.57897239568</v>
      </c>
      <c r="J104" s="35">
        <f t="shared" si="9"/>
        <v>379742.39184901601</v>
      </c>
      <c r="K104" s="57"/>
      <c r="L104" s="58"/>
    </row>
    <row r="105" spans="1:12" ht="30" customHeight="1" x14ac:dyDescent="0.25">
      <c r="A105" s="140"/>
      <c r="B105" s="132"/>
      <c r="C105" s="130"/>
      <c r="D105" s="15" t="s">
        <v>10</v>
      </c>
      <c r="E105" s="67">
        <v>2872</v>
      </c>
      <c r="F105" s="35">
        <f t="shared" si="5"/>
        <v>301386.18208583625</v>
      </c>
      <c r="G105" s="35">
        <f t="shared" si="6"/>
        <v>30138.618208583626</v>
      </c>
      <c r="H105" s="35">
        <f t="shared" si="7"/>
        <v>6027.7236417167251</v>
      </c>
      <c r="I105" s="35">
        <f t="shared" si="8"/>
        <v>108499.02555090105</v>
      </c>
      <c r="J105" s="35">
        <f t="shared" si="9"/>
        <v>156720.81468463485</v>
      </c>
      <c r="K105" s="57"/>
      <c r="L105" s="58"/>
    </row>
    <row r="106" spans="1:12" ht="30" customHeight="1" x14ac:dyDescent="0.25">
      <c r="A106" s="140"/>
      <c r="B106" s="132"/>
      <c r="C106" s="130"/>
      <c r="D106" s="15" t="s">
        <v>123</v>
      </c>
      <c r="E106" s="67">
        <v>30693</v>
      </c>
      <c r="F106" s="35">
        <f t="shared" si="5"/>
        <v>3220907.4118247116</v>
      </c>
      <c r="G106" s="35">
        <f t="shared" si="6"/>
        <v>322090.74118247116</v>
      </c>
      <c r="H106" s="35">
        <f t="shared" si="7"/>
        <v>64418.148236494235</v>
      </c>
      <c r="I106" s="35">
        <f t="shared" si="8"/>
        <v>1159526.6682568961</v>
      </c>
      <c r="J106" s="35">
        <f t="shared" si="9"/>
        <v>1674871.8541488501</v>
      </c>
      <c r="K106" s="57"/>
      <c r="L106" s="58"/>
    </row>
    <row r="107" spans="1:12" ht="30" x14ac:dyDescent="0.25">
      <c r="A107" s="140"/>
      <c r="B107" s="132"/>
      <c r="C107" s="130"/>
      <c r="D107" s="15" t="s">
        <v>124</v>
      </c>
      <c r="E107" s="67">
        <v>4421</v>
      </c>
      <c r="F107" s="35">
        <f t="shared" si="5"/>
        <v>463937.43419271661</v>
      </c>
      <c r="G107" s="35">
        <f t="shared" si="6"/>
        <v>46393.743419271661</v>
      </c>
      <c r="H107" s="35">
        <f t="shared" si="7"/>
        <v>9278.7486838543318</v>
      </c>
      <c r="I107" s="35">
        <f t="shared" si="8"/>
        <v>167017.47630937796</v>
      </c>
      <c r="J107" s="35">
        <f t="shared" si="9"/>
        <v>241247.46578021263</v>
      </c>
      <c r="K107" s="57"/>
      <c r="L107" s="58"/>
    </row>
    <row r="108" spans="1:12" ht="45" customHeight="1" thickBot="1" x14ac:dyDescent="0.3">
      <c r="A108" s="144"/>
      <c r="B108" s="135"/>
      <c r="C108" s="131"/>
      <c r="D108" s="65" t="s">
        <v>125</v>
      </c>
      <c r="E108" s="70">
        <v>2704</v>
      </c>
      <c r="F108" s="47">
        <f t="shared" si="5"/>
        <v>283756.34970755613</v>
      </c>
      <c r="G108" s="47">
        <f t="shared" si="6"/>
        <v>28375.634970755615</v>
      </c>
      <c r="H108" s="47">
        <f t="shared" si="7"/>
        <v>5675.1269941511227</v>
      </c>
      <c r="I108" s="47">
        <f t="shared" si="8"/>
        <v>102152.2858947202</v>
      </c>
      <c r="J108" s="47">
        <f t="shared" si="9"/>
        <v>147553.30184792919</v>
      </c>
      <c r="K108" s="59"/>
      <c r="L108" s="60"/>
    </row>
    <row r="109" spans="1:12" ht="30.75" customHeight="1" x14ac:dyDescent="0.25">
      <c r="A109" s="139" t="s">
        <v>126</v>
      </c>
      <c r="B109" s="8">
        <f>SUM(E109:E114)</f>
        <v>79351</v>
      </c>
      <c r="C109" s="12">
        <f>(B109*$S$2)*$U$2</f>
        <v>2997738.9193905112</v>
      </c>
      <c r="D109" s="17" t="s">
        <v>127</v>
      </c>
      <c r="E109" s="17">
        <v>5831</v>
      </c>
      <c r="F109" s="12">
        <f t="shared" si="5"/>
        <v>611902.09879613901</v>
      </c>
      <c r="G109" s="12">
        <f t="shared" si="6"/>
        <v>61190.209879613903</v>
      </c>
      <c r="H109" s="12">
        <f t="shared" si="7"/>
        <v>12238.041975922781</v>
      </c>
      <c r="I109" s="12">
        <f t="shared" si="8"/>
        <v>220284.75556661002</v>
      </c>
      <c r="J109" s="12">
        <f t="shared" si="9"/>
        <v>318189.09137399227</v>
      </c>
      <c r="K109" s="55"/>
      <c r="L109" s="56"/>
    </row>
    <row r="110" spans="1:12" ht="30" customHeight="1" x14ac:dyDescent="0.25">
      <c r="A110" s="140"/>
      <c r="B110" s="128"/>
      <c r="C110" s="130"/>
      <c r="D110" s="15" t="s">
        <v>128</v>
      </c>
      <c r="E110" s="15">
        <v>9287</v>
      </c>
      <c r="F110" s="35">
        <f t="shared" si="5"/>
        <v>974572.93629218708</v>
      </c>
      <c r="G110" s="35">
        <f t="shared" si="6"/>
        <v>97457.293629218708</v>
      </c>
      <c r="H110" s="35">
        <f t="shared" si="7"/>
        <v>19491.458725843742</v>
      </c>
      <c r="I110" s="35">
        <f t="shared" si="8"/>
        <v>350846.25706518732</v>
      </c>
      <c r="J110" s="35">
        <f t="shared" si="9"/>
        <v>506777.92687193729</v>
      </c>
      <c r="K110" s="57"/>
      <c r="L110" s="58"/>
    </row>
    <row r="111" spans="1:12" ht="30" x14ac:dyDescent="0.25">
      <c r="A111" s="140"/>
      <c r="B111" s="128"/>
      <c r="C111" s="130"/>
      <c r="D111" s="15" t="s">
        <v>129</v>
      </c>
      <c r="E111" s="15">
        <v>28469</v>
      </c>
      <c r="F111" s="35">
        <f t="shared" si="5"/>
        <v>2987522.0117693846</v>
      </c>
      <c r="G111" s="35">
        <f t="shared" si="6"/>
        <v>298752.20117693848</v>
      </c>
      <c r="H111" s="35">
        <f t="shared" si="7"/>
        <v>59750.440235387694</v>
      </c>
      <c r="I111" s="35">
        <f t="shared" si="8"/>
        <v>1075507.9242369784</v>
      </c>
      <c r="J111" s="35">
        <f t="shared" si="9"/>
        <v>1553511.4461200801</v>
      </c>
      <c r="K111" s="57"/>
      <c r="L111" s="58"/>
    </row>
    <row r="112" spans="1:12" ht="60" customHeight="1" x14ac:dyDescent="0.25">
      <c r="A112" s="140"/>
      <c r="B112" s="128"/>
      <c r="C112" s="130"/>
      <c r="D112" s="15" t="s">
        <v>130</v>
      </c>
      <c r="E112" s="15">
        <v>19139</v>
      </c>
      <c r="F112" s="35">
        <f t="shared" si="5"/>
        <v>2008436.6779041851</v>
      </c>
      <c r="G112" s="35">
        <f t="shared" si="6"/>
        <v>200843.66779041852</v>
      </c>
      <c r="H112" s="35">
        <f t="shared" si="7"/>
        <v>40168.733558083703</v>
      </c>
      <c r="I112" s="35">
        <f t="shared" si="8"/>
        <v>723037.20404550666</v>
      </c>
      <c r="J112" s="35">
        <f t="shared" si="9"/>
        <v>1044387.0725101763</v>
      </c>
      <c r="K112" s="57"/>
      <c r="L112" s="58"/>
    </row>
    <row r="113" spans="1:12" x14ac:dyDescent="0.25">
      <c r="A113" s="140"/>
      <c r="B113" s="128"/>
      <c r="C113" s="130"/>
      <c r="D113" s="15" t="s">
        <v>131</v>
      </c>
      <c r="E113" s="15">
        <v>5613</v>
      </c>
      <c r="F113" s="35">
        <f t="shared" si="5"/>
        <v>589025.29249575164</v>
      </c>
      <c r="G113" s="35">
        <f t="shared" si="6"/>
        <v>58902.529249575164</v>
      </c>
      <c r="H113" s="35">
        <f t="shared" si="7"/>
        <v>11780.505849915033</v>
      </c>
      <c r="I113" s="35">
        <f t="shared" si="8"/>
        <v>212049.10529847059</v>
      </c>
      <c r="J113" s="35">
        <f t="shared" si="9"/>
        <v>306293.15209779085</v>
      </c>
      <c r="K113" s="57"/>
      <c r="L113" s="58"/>
    </row>
    <row r="114" spans="1:12" ht="15.75" thickBot="1" x14ac:dyDescent="0.3">
      <c r="A114" s="144"/>
      <c r="B114" s="129"/>
      <c r="C114" s="131"/>
      <c r="D114" s="65" t="s">
        <v>132</v>
      </c>
      <c r="E114" s="65">
        <v>11012</v>
      </c>
      <c r="F114" s="47">
        <f t="shared" si="5"/>
        <v>1155593.5366048845</v>
      </c>
      <c r="G114" s="47">
        <f t="shared" si="6"/>
        <v>115559.35366048846</v>
      </c>
      <c r="H114" s="47">
        <f t="shared" si="7"/>
        <v>23111.87073209769</v>
      </c>
      <c r="I114" s="47">
        <f t="shared" si="8"/>
        <v>416013.67317775841</v>
      </c>
      <c r="J114" s="47">
        <f t="shared" si="9"/>
        <v>600908.63903453993</v>
      </c>
      <c r="K114" s="59"/>
      <c r="L114" s="60"/>
    </row>
    <row r="115" spans="1:12" x14ac:dyDescent="0.25">
      <c r="A115" s="139" t="s">
        <v>133</v>
      </c>
      <c r="B115" s="9">
        <f>SUM(E115:E125)</f>
        <v>87397</v>
      </c>
      <c r="C115" s="12">
        <f>(B115*$S$2)*$U$2</f>
        <v>3301702.4150668867</v>
      </c>
      <c r="D115" s="17" t="s">
        <v>134</v>
      </c>
      <c r="E115" s="68">
        <v>4469</v>
      </c>
      <c r="F115" s="12">
        <f t="shared" si="5"/>
        <v>468974.52915793948</v>
      </c>
      <c r="G115" s="12">
        <f t="shared" si="6"/>
        <v>46897.452915793954</v>
      </c>
      <c r="H115" s="12">
        <f t="shared" si="7"/>
        <v>9379.4905831587894</v>
      </c>
      <c r="I115" s="12">
        <f t="shared" si="8"/>
        <v>168830.83049685819</v>
      </c>
      <c r="J115" s="12">
        <f t="shared" si="9"/>
        <v>243866.75516212854</v>
      </c>
      <c r="K115" s="55"/>
      <c r="L115" s="56"/>
    </row>
    <row r="116" spans="1:12" x14ac:dyDescent="0.25">
      <c r="A116" s="140"/>
      <c r="B116" s="132"/>
      <c r="C116" s="130"/>
      <c r="D116" s="15" t="s">
        <v>135</v>
      </c>
      <c r="E116" s="67">
        <v>12316</v>
      </c>
      <c r="F116" s="35">
        <f t="shared" si="5"/>
        <v>1292434.6164934398</v>
      </c>
      <c r="G116" s="35">
        <f t="shared" si="6"/>
        <v>129243.46164934398</v>
      </c>
      <c r="H116" s="35">
        <f t="shared" si="7"/>
        <v>25848.692329868794</v>
      </c>
      <c r="I116" s="35">
        <f t="shared" si="8"/>
        <v>465276.46193763829</v>
      </c>
      <c r="J116" s="35">
        <f t="shared" si="9"/>
        <v>672066.00057658867</v>
      </c>
      <c r="K116" s="57"/>
      <c r="L116" s="58"/>
    </row>
    <row r="117" spans="1:12" ht="30" x14ac:dyDescent="0.25">
      <c r="A117" s="140"/>
      <c r="B117" s="132"/>
      <c r="C117" s="130"/>
      <c r="D117" s="15" t="s">
        <v>136</v>
      </c>
      <c r="E117" s="67">
        <v>11035</v>
      </c>
      <c r="F117" s="35">
        <f t="shared" si="5"/>
        <v>1158007.1446090539</v>
      </c>
      <c r="G117" s="35">
        <f t="shared" si="6"/>
        <v>115800.71446090539</v>
      </c>
      <c r="H117" s="35">
        <f t="shared" si="7"/>
        <v>23160.142892181077</v>
      </c>
      <c r="I117" s="35">
        <f t="shared" si="8"/>
        <v>416882.57205925934</v>
      </c>
      <c r="J117" s="35">
        <f t="shared" si="9"/>
        <v>602163.71519670798</v>
      </c>
      <c r="K117" s="57"/>
      <c r="L117" s="58"/>
    </row>
    <row r="118" spans="1:12" x14ac:dyDescent="0.25">
      <c r="A118" s="140"/>
      <c r="B118" s="132"/>
      <c r="C118" s="130"/>
      <c r="D118" s="15" t="s">
        <v>137</v>
      </c>
      <c r="E118" s="67">
        <v>9906</v>
      </c>
      <c r="F118" s="35">
        <f t="shared" si="5"/>
        <v>1039530.4734478738</v>
      </c>
      <c r="G118" s="35">
        <f t="shared" si="6"/>
        <v>103953.0473447874</v>
      </c>
      <c r="H118" s="35">
        <f t="shared" si="7"/>
        <v>20790.609468957478</v>
      </c>
      <c r="I118" s="35">
        <f t="shared" si="8"/>
        <v>374230.97044123459</v>
      </c>
      <c r="J118" s="35">
        <f t="shared" si="9"/>
        <v>540555.84619289439</v>
      </c>
      <c r="K118" s="57"/>
      <c r="L118" s="58"/>
    </row>
    <row r="119" spans="1:12" ht="30" customHeight="1" x14ac:dyDescent="0.25">
      <c r="A119" s="140"/>
      <c r="B119" s="132"/>
      <c r="C119" s="130"/>
      <c r="D119" s="15" t="s">
        <v>138</v>
      </c>
      <c r="E119" s="67">
        <v>8168</v>
      </c>
      <c r="F119" s="35">
        <f t="shared" si="5"/>
        <v>857145.65991542838</v>
      </c>
      <c r="G119" s="35">
        <f t="shared" si="6"/>
        <v>85714.56599154284</v>
      </c>
      <c r="H119" s="35">
        <f t="shared" si="7"/>
        <v>17142.913198308568</v>
      </c>
      <c r="I119" s="35">
        <f t="shared" si="8"/>
        <v>308572.4375695542</v>
      </c>
      <c r="J119" s="35">
        <f t="shared" si="9"/>
        <v>445715.7431560228</v>
      </c>
      <c r="K119" s="57"/>
      <c r="L119" s="58"/>
    </row>
    <row r="120" spans="1:12" x14ac:dyDescent="0.25">
      <c r="A120" s="140"/>
      <c r="B120" s="132"/>
      <c r="C120" s="130"/>
      <c r="D120" s="15" t="s">
        <v>139</v>
      </c>
      <c r="E120" s="67">
        <v>9906</v>
      </c>
      <c r="F120" s="35">
        <f t="shared" si="5"/>
        <v>1039530.4734478738</v>
      </c>
      <c r="G120" s="35">
        <f t="shared" si="6"/>
        <v>103953.0473447874</v>
      </c>
      <c r="H120" s="35">
        <f t="shared" si="7"/>
        <v>20790.609468957478</v>
      </c>
      <c r="I120" s="35">
        <f t="shared" si="8"/>
        <v>374230.97044123459</v>
      </c>
      <c r="J120" s="35">
        <f t="shared" si="9"/>
        <v>540555.84619289439</v>
      </c>
      <c r="K120" s="57"/>
      <c r="L120" s="58"/>
    </row>
    <row r="121" spans="1:12" x14ac:dyDescent="0.25">
      <c r="A121" s="140"/>
      <c r="B121" s="132"/>
      <c r="C121" s="130"/>
      <c r="D121" s="15" t="s">
        <v>140</v>
      </c>
      <c r="E121" s="67">
        <v>7784</v>
      </c>
      <c r="F121" s="35">
        <f t="shared" si="5"/>
        <v>816848.90019364527</v>
      </c>
      <c r="G121" s="35">
        <f t="shared" si="6"/>
        <v>81684.890019364539</v>
      </c>
      <c r="H121" s="35">
        <f t="shared" si="7"/>
        <v>16336.978003872906</v>
      </c>
      <c r="I121" s="35">
        <f t="shared" si="8"/>
        <v>294065.60406971228</v>
      </c>
      <c r="J121" s="35">
        <f t="shared" si="9"/>
        <v>424761.42810069554</v>
      </c>
      <c r="K121" s="57"/>
      <c r="L121" s="58"/>
    </row>
    <row r="122" spans="1:12" ht="30" customHeight="1" x14ac:dyDescent="0.25">
      <c r="A122" s="140"/>
      <c r="B122" s="132"/>
      <c r="C122" s="130"/>
      <c r="D122" s="15" t="s">
        <v>141</v>
      </c>
      <c r="E122" s="67">
        <v>4674</v>
      </c>
      <c r="F122" s="35">
        <f t="shared" si="5"/>
        <v>490487.12223857892</v>
      </c>
      <c r="G122" s="35">
        <f t="shared" si="6"/>
        <v>49048.712223857896</v>
      </c>
      <c r="H122" s="35">
        <f t="shared" si="7"/>
        <v>9809.7424447715784</v>
      </c>
      <c r="I122" s="35">
        <f t="shared" si="8"/>
        <v>176575.3640058884</v>
      </c>
      <c r="J122" s="35">
        <f t="shared" si="9"/>
        <v>255053.30356406103</v>
      </c>
      <c r="K122" s="57"/>
      <c r="L122" s="58"/>
    </row>
    <row r="123" spans="1:12" x14ac:dyDescent="0.25">
      <c r="A123" s="140"/>
      <c r="B123" s="132"/>
      <c r="C123" s="130"/>
      <c r="D123" s="15" t="s">
        <v>142</v>
      </c>
      <c r="E123" s="67">
        <v>2206</v>
      </c>
      <c r="F123" s="35">
        <f t="shared" si="5"/>
        <v>231496.48944336866</v>
      </c>
      <c r="G123" s="35">
        <f t="shared" si="6"/>
        <v>23149.648944336866</v>
      </c>
      <c r="H123" s="35">
        <f t="shared" si="7"/>
        <v>4629.9297888673736</v>
      </c>
      <c r="I123" s="35">
        <f t="shared" si="8"/>
        <v>83338.736199612715</v>
      </c>
      <c r="J123" s="35">
        <f t="shared" si="9"/>
        <v>120378.1745105517</v>
      </c>
      <c r="K123" s="57"/>
      <c r="L123" s="58"/>
    </row>
    <row r="124" spans="1:12" x14ac:dyDescent="0.25">
      <c r="A124" s="140"/>
      <c r="B124" s="132"/>
      <c r="C124" s="130"/>
      <c r="D124" s="15" t="s">
        <v>143</v>
      </c>
      <c r="E124" s="67">
        <v>5924</v>
      </c>
      <c r="F124" s="35">
        <f t="shared" si="5"/>
        <v>621661.4702912583</v>
      </c>
      <c r="G124" s="35">
        <f t="shared" si="6"/>
        <v>62166.14702912583</v>
      </c>
      <c r="H124" s="35">
        <f t="shared" si="7"/>
        <v>12433.229405825166</v>
      </c>
      <c r="I124" s="35">
        <f t="shared" si="8"/>
        <v>223798.12930485298</v>
      </c>
      <c r="J124" s="35">
        <f t="shared" si="9"/>
        <v>323263.96455145435</v>
      </c>
      <c r="K124" s="57"/>
      <c r="L124" s="58"/>
    </row>
    <row r="125" spans="1:12" ht="30" customHeight="1" thickBot="1" x14ac:dyDescent="0.3">
      <c r="A125" s="144"/>
      <c r="B125" s="135"/>
      <c r="C125" s="131"/>
      <c r="D125" s="65" t="s">
        <v>144</v>
      </c>
      <c r="E125" s="70">
        <v>11009</v>
      </c>
      <c r="F125" s="47">
        <f t="shared" si="5"/>
        <v>1155278.7181695583</v>
      </c>
      <c r="G125" s="47">
        <f t="shared" si="6"/>
        <v>115527.87181695584</v>
      </c>
      <c r="H125" s="47">
        <f t="shared" si="7"/>
        <v>23105.574363391166</v>
      </c>
      <c r="I125" s="47">
        <f t="shared" si="8"/>
        <v>415900.33854104095</v>
      </c>
      <c r="J125" s="47">
        <f t="shared" si="9"/>
        <v>600744.93344817031</v>
      </c>
      <c r="K125" s="59"/>
      <c r="L125" s="60"/>
    </row>
    <row r="126" spans="1:12" ht="30" x14ac:dyDescent="0.25">
      <c r="A126" s="139" t="s">
        <v>145</v>
      </c>
      <c r="B126" s="9">
        <f>SUM(E126:E136)</f>
        <v>67854</v>
      </c>
      <c r="C126" s="12">
        <f>(B126*$S$2)*$U$2</f>
        <v>2563402.8132767547</v>
      </c>
      <c r="D126" s="17" t="s">
        <v>146</v>
      </c>
      <c r="E126" s="68">
        <v>3237</v>
      </c>
      <c r="F126" s="12">
        <f t="shared" si="5"/>
        <v>339689.09171721863</v>
      </c>
      <c r="G126" s="12">
        <f t="shared" si="6"/>
        <v>33968.909171721862</v>
      </c>
      <c r="H126" s="12">
        <f t="shared" si="7"/>
        <v>6793.7818343443723</v>
      </c>
      <c r="I126" s="12">
        <f t="shared" si="8"/>
        <v>122288.0730181987</v>
      </c>
      <c r="J126" s="12">
        <f t="shared" si="9"/>
        <v>176638.3276929537</v>
      </c>
      <c r="K126" s="55"/>
      <c r="L126" s="56"/>
    </row>
    <row r="127" spans="1:12" ht="45" customHeight="1" x14ac:dyDescent="0.25">
      <c r="A127" s="140"/>
      <c r="B127" s="132"/>
      <c r="C127" s="130"/>
      <c r="D127" s="15" t="s">
        <v>147</v>
      </c>
      <c r="E127" s="67">
        <v>3907</v>
      </c>
      <c r="F127" s="35">
        <f t="shared" si="5"/>
        <v>409998.54227345483</v>
      </c>
      <c r="G127" s="35">
        <f t="shared" si="6"/>
        <v>40999.854227345488</v>
      </c>
      <c r="H127" s="35">
        <f t="shared" si="7"/>
        <v>8199.9708454690972</v>
      </c>
      <c r="I127" s="35">
        <f t="shared" si="8"/>
        <v>147599.47521844372</v>
      </c>
      <c r="J127" s="35">
        <f t="shared" si="9"/>
        <v>213199.24198219652</v>
      </c>
      <c r="K127" s="57"/>
      <c r="L127" s="58"/>
    </row>
    <row r="128" spans="1:12" ht="30" x14ac:dyDescent="0.25">
      <c r="A128" s="140"/>
      <c r="B128" s="132"/>
      <c r="C128" s="130"/>
      <c r="D128" s="15" t="s">
        <v>148</v>
      </c>
      <c r="E128" s="67">
        <v>1466</v>
      </c>
      <c r="F128" s="35">
        <f t="shared" si="5"/>
        <v>153841.27539618243</v>
      </c>
      <c r="G128" s="35">
        <f t="shared" si="6"/>
        <v>15384.127539618245</v>
      </c>
      <c r="H128" s="35">
        <f t="shared" si="7"/>
        <v>3076.8255079236487</v>
      </c>
      <c r="I128" s="35">
        <f t="shared" si="8"/>
        <v>55382.859142625675</v>
      </c>
      <c r="J128" s="35">
        <f t="shared" si="9"/>
        <v>79997.463206014872</v>
      </c>
      <c r="K128" s="57"/>
      <c r="L128" s="58"/>
    </row>
    <row r="129" spans="1:12" ht="45" customHeight="1" x14ac:dyDescent="0.25">
      <c r="A129" s="140"/>
      <c r="B129" s="132"/>
      <c r="C129" s="130"/>
      <c r="D129" s="15" t="s">
        <v>149</v>
      </c>
      <c r="E129" s="67">
        <v>3556</v>
      </c>
      <c r="F129" s="35">
        <f t="shared" si="5"/>
        <v>373164.7853402624</v>
      </c>
      <c r="G129" s="35">
        <f t="shared" si="6"/>
        <v>37316.478534026239</v>
      </c>
      <c r="H129" s="35">
        <f t="shared" si="7"/>
        <v>7463.2957068052483</v>
      </c>
      <c r="I129" s="35">
        <f t="shared" si="8"/>
        <v>134339.32272249446</v>
      </c>
      <c r="J129" s="35">
        <f t="shared" si="9"/>
        <v>194045.68837693645</v>
      </c>
      <c r="K129" s="57"/>
      <c r="L129" s="58"/>
    </row>
    <row r="130" spans="1:12" ht="30" customHeight="1" x14ac:dyDescent="0.25">
      <c r="A130" s="140"/>
      <c r="B130" s="132"/>
      <c r="C130" s="130"/>
      <c r="D130" s="15" t="s">
        <v>150</v>
      </c>
      <c r="E130" s="67">
        <v>12562</v>
      </c>
      <c r="F130" s="35">
        <f t="shared" si="5"/>
        <v>1318249.7281902072</v>
      </c>
      <c r="G130" s="35">
        <f t="shared" si="6"/>
        <v>131824.97281902071</v>
      </c>
      <c r="H130" s="35">
        <f t="shared" si="7"/>
        <v>26364.994563804143</v>
      </c>
      <c r="I130" s="35">
        <f t="shared" si="8"/>
        <v>474569.90214847453</v>
      </c>
      <c r="J130" s="35">
        <f t="shared" si="9"/>
        <v>685489.8586589077</v>
      </c>
      <c r="K130" s="57"/>
      <c r="L130" s="58"/>
    </row>
    <row r="131" spans="1:12" ht="60" customHeight="1" x14ac:dyDescent="0.25">
      <c r="A131" s="140"/>
      <c r="B131" s="132"/>
      <c r="C131" s="130"/>
      <c r="D131" s="15" t="s">
        <v>151</v>
      </c>
      <c r="E131" s="67">
        <v>21400</v>
      </c>
      <c r="F131" s="35">
        <f t="shared" ref="F131:F194" si="10">E131*$S$2</f>
        <v>2245704.8386618719</v>
      </c>
      <c r="G131" s="35">
        <f t="shared" ref="G131:G194" si="11">F131*$X$2</f>
        <v>224570.48386618719</v>
      </c>
      <c r="H131" s="35">
        <f t="shared" ref="H131:H194" si="12">F131*$V$2</f>
        <v>44914.096773237441</v>
      </c>
      <c r="I131" s="35">
        <f t="shared" ref="I131:I194" si="13">F131*$U$2</f>
        <v>808453.74191827385</v>
      </c>
      <c r="J131" s="35">
        <f t="shared" ref="J131:J194" si="14">F131*$T$2</f>
        <v>1167766.5161041734</v>
      </c>
      <c r="K131" s="57"/>
      <c r="L131" s="58"/>
    </row>
    <row r="132" spans="1:12" ht="60" customHeight="1" x14ac:dyDescent="0.25">
      <c r="A132" s="140"/>
      <c r="B132" s="132"/>
      <c r="C132" s="130"/>
      <c r="D132" s="15" t="s">
        <v>152</v>
      </c>
      <c r="E132" s="67">
        <v>2408</v>
      </c>
      <c r="F132" s="35">
        <f t="shared" si="10"/>
        <v>252694.26408868164</v>
      </c>
      <c r="G132" s="35">
        <f t="shared" si="11"/>
        <v>25269.426408868167</v>
      </c>
      <c r="H132" s="35">
        <f t="shared" si="12"/>
        <v>5053.8852817736324</v>
      </c>
      <c r="I132" s="35">
        <f t="shared" si="13"/>
        <v>90969.935071925385</v>
      </c>
      <c r="J132" s="35">
        <f t="shared" si="14"/>
        <v>131401.01732611447</v>
      </c>
      <c r="K132" s="57"/>
      <c r="L132" s="58"/>
    </row>
    <row r="133" spans="1:12" ht="30" x14ac:dyDescent="0.25">
      <c r="A133" s="140"/>
      <c r="B133" s="132"/>
      <c r="C133" s="130"/>
      <c r="D133" s="15" t="s">
        <v>153</v>
      </c>
      <c r="E133" s="67">
        <v>10718</v>
      </c>
      <c r="F133" s="35">
        <f t="shared" si="10"/>
        <v>1124741.3299428944</v>
      </c>
      <c r="G133" s="35">
        <f t="shared" si="11"/>
        <v>112474.13299428945</v>
      </c>
      <c r="H133" s="35">
        <f t="shared" si="12"/>
        <v>22494.82659885789</v>
      </c>
      <c r="I133" s="35">
        <f t="shared" si="13"/>
        <v>404906.87877944199</v>
      </c>
      <c r="J133" s="35">
        <f t="shared" si="14"/>
        <v>584865.49157030508</v>
      </c>
      <c r="K133" s="57"/>
      <c r="L133" s="58"/>
    </row>
    <row r="134" spans="1:12" x14ac:dyDescent="0.25">
      <c r="A134" s="140"/>
      <c r="B134" s="132"/>
      <c r="C134" s="130"/>
      <c r="D134" s="15" t="s">
        <v>154</v>
      </c>
      <c r="E134" s="67">
        <v>2534</v>
      </c>
      <c r="F134" s="35">
        <f t="shared" si="10"/>
        <v>265916.63837239175</v>
      </c>
      <c r="G134" s="35">
        <f t="shared" si="11"/>
        <v>26591.663837239175</v>
      </c>
      <c r="H134" s="35">
        <f t="shared" si="12"/>
        <v>5318.3327674478351</v>
      </c>
      <c r="I134" s="35">
        <f t="shared" si="13"/>
        <v>95729.989814061031</v>
      </c>
      <c r="J134" s="35">
        <f t="shared" si="14"/>
        <v>138276.65195364371</v>
      </c>
      <c r="K134" s="57"/>
      <c r="L134" s="58"/>
    </row>
    <row r="135" spans="1:12" ht="30" x14ac:dyDescent="0.25">
      <c r="A135" s="140"/>
      <c r="B135" s="132"/>
      <c r="C135" s="130"/>
      <c r="D135" s="15" t="s">
        <v>155</v>
      </c>
      <c r="E135" s="67">
        <v>2343</v>
      </c>
      <c r="F135" s="35">
        <f t="shared" si="10"/>
        <v>245873.1979899423</v>
      </c>
      <c r="G135" s="35">
        <f t="shared" si="11"/>
        <v>24587.319798994231</v>
      </c>
      <c r="H135" s="35">
        <f t="shared" si="12"/>
        <v>4917.4639597988462</v>
      </c>
      <c r="I135" s="35">
        <f t="shared" si="13"/>
        <v>88514.351276379224</v>
      </c>
      <c r="J135" s="35">
        <f t="shared" si="14"/>
        <v>127854.06295477001</v>
      </c>
      <c r="K135" s="57"/>
      <c r="L135" s="58"/>
    </row>
    <row r="136" spans="1:12" ht="15.75" thickBot="1" x14ac:dyDescent="0.3">
      <c r="A136" s="144"/>
      <c r="B136" s="135"/>
      <c r="C136" s="131"/>
      <c r="D136" s="65" t="s">
        <v>156</v>
      </c>
      <c r="E136" s="70">
        <v>3723</v>
      </c>
      <c r="F136" s="47">
        <f t="shared" si="10"/>
        <v>390689.67824010039</v>
      </c>
      <c r="G136" s="47">
        <f t="shared" si="11"/>
        <v>39068.96782401004</v>
      </c>
      <c r="H136" s="47">
        <f t="shared" si="12"/>
        <v>7813.7935648020075</v>
      </c>
      <c r="I136" s="47">
        <f t="shared" si="13"/>
        <v>140648.28416643615</v>
      </c>
      <c r="J136" s="47">
        <f t="shared" si="14"/>
        <v>203158.6326848522</v>
      </c>
      <c r="K136" s="59"/>
      <c r="L136" s="60"/>
    </row>
    <row r="137" spans="1:12" ht="30.75" customHeight="1" x14ac:dyDescent="0.25">
      <c r="A137" s="139" t="s">
        <v>157</v>
      </c>
      <c r="B137" s="9">
        <f>SUM(E137:E144)</f>
        <v>126669</v>
      </c>
      <c r="C137" s="12">
        <f>(B137*$S$2)*$U$2</f>
        <v>4785328.3661236363</v>
      </c>
      <c r="D137" s="17" t="s">
        <v>158</v>
      </c>
      <c r="E137" s="68">
        <v>16276</v>
      </c>
      <c r="F137" s="12">
        <f t="shared" si="10"/>
        <v>1707994.9511243282</v>
      </c>
      <c r="G137" s="12">
        <f t="shared" si="11"/>
        <v>170799.49511243284</v>
      </c>
      <c r="H137" s="12">
        <f t="shared" si="12"/>
        <v>34159.899022486563</v>
      </c>
      <c r="I137" s="12">
        <f t="shared" si="13"/>
        <v>614878.18240475818</v>
      </c>
      <c r="J137" s="12">
        <f t="shared" si="14"/>
        <v>888157.37458465074</v>
      </c>
      <c r="K137" s="55"/>
      <c r="L137" s="56"/>
    </row>
    <row r="138" spans="1:12" ht="30" customHeight="1" x14ac:dyDescent="0.25">
      <c r="A138" s="140"/>
      <c r="B138" s="132"/>
      <c r="C138" s="130"/>
      <c r="D138" s="15" t="s">
        <v>159</v>
      </c>
      <c r="E138" s="67">
        <v>6190</v>
      </c>
      <c r="F138" s="35">
        <f t="shared" si="10"/>
        <v>649575.37155686854</v>
      </c>
      <c r="G138" s="35">
        <f t="shared" si="11"/>
        <v>64957.537155686856</v>
      </c>
      <c r="H138" s="35">
        <f t="shared" si="12"/>
        <v>12991.507431137372</v>
      </c>
      <c r="I138" s="35">
        <f t="shared" si="13"/>
        <v>233847.13376047267</v>
      </c>
      <c r="J138" s="35">
        <f t="shared" si="14"/>
        <v>337779.19320957165</v>
      </c>
      <c r="K138" s="57"/>
      <c r="L138" s="58"/>
    </row>
    <row r="139" spans="1:12" x14ac:dyDescent="0.25">
      <c r="A139" s="140"/>
      <c r="B139" s="132"/>
      <c r="C139" s="130"/>
      <c r="D139" s="15" t="s">
        <v>160</v>
      </c>
      <c r="E139" s="67">
        <v>43527</v>
      </c>
      <c r="F139" s="35">
        <f t="shared" si="10"/>
        <v>4567700.6781511819</v>
      </c>
      <c r="G139" s="35">
        <f t="shared" si="11"/>
        <v>456770.06781511824</v>
      </c>
      <c r="H139" s="35">
        <f t="shared" si="12"/>
        <v>91354.013563023633</v>
      </c>
      <c r="I139" s="35">
        <f t="shared" si="13"/>
        <v>1644372.2441344254</v>
      </c>
      <c r="J139" s="35">
        <f t="shared" si="14"/>
        <v>2375204.3526386148</v>
      </c>
      <c r="K139" s="57"/>
      <c r="L139" s="58"/>
    </row>
    <row r="140" spans="1:12" x14ac:dyDescent="0.25">
      <c r="A140" s="140"/>
      <c r="B140" s="132"/>
      <c r="C140" s="130"/>
      <c r="D140" s="15" t="s">
        <v>161</v>
      </c>
      <c r="E140" s="67">
        <v>3651</v>
      </c>
      <c r="F140" s="35">
        <f t="shared" si="10"/>
        <v>383134.03579226608</v>
      </c>
      <c r="G140" s="35">
        <f t="shared" si="11"/>
        <v>38313.403579226608</v>
      </c>
      <c r="H140" s="35">
        <f t="shared" si="12"/>
        <v>7662.6807158453221</v>
      </c>
      <c r="I140" s="35">
        <f t="shared" si="13"/>
        <v>137928.25288521577</v>
      </c>
      <c r="J140" s="35">
        <f t="shared" si="14"/>
        <v>199229.69861197835</v>
      </c>
      <c r="K140" s="57"/>
      <c r="L140" s="58"/>
    </row>
    <row r="141" spans="1:12" x14ac:dyDescent="0.25">
      <c r="A141" s="140"/>
      <c r="B141" s="132"/>
      <c r="C141" s="130"/>
      <c r="D141" s="15" t="s">
        <v>162</v>
      </c>
      <c r="E141" s="67">
        <v>8320</v>
      </c>
      <c r="F141" s="35">
        <f t="shared" si="10"/>
        <v>873096.46063863428</v>
      </c>
      <c r="G141" s="35">
        <f t="shared" si="11"/>
        <v>87309.646063863431</v>
      </c>
      <c r="H141" s="35">
        <f t="shared" si="12"/>
        <v>17461.929212772688</v>
      </c>
      <c r="I141" s="35">
        <f t="shared" si="13"/>
        <v>314314.72582990833</v>
      </c>
      <c r="J141" s="35">
        <f t="shared" si="14"/>
        <v>454010.15953208983</v>
      </c>
      <c r="K141" s="57"/>
      <c r="L141" s="58"/>
    </row>
    <row r="142" spans="1:12" x14ac:dyDescent="0.25">
      <c r="A142" s="140"/>
      <c r="B142" s="132"/>
      <c r="C142" s="130"/>
      <c r="D142" s="15" t="s">
        <v>163</v>
      </c>
      <c r="E142" s="67">
        <v>15831</v>
      </c>
      <c r="F142" s="35">
        <f t="shared" si="10"/>
        <v>1661296.8832175743</v>
      </c>
      <c r="G142" s="35">
        <f t="shared" si="11"/>
        <v>166129.68832175745</v>
      </c>
      <c r="H142" s="35">
        <f t="shared" si="12"/>
        <v>33225.937664351484</v>
      </c>
      <c r="I142" s="35">
        <f t="shared" si="13"/>
        <v>598066.87795832672</v>
      </c>
      <c r="J142" s="35">
        <f t="shared" si="14"/>
        <v>863874.37927313871</v>
      </c>
      <c r="K142" s="57"/>
      <c r="L142" s="58"/>
    </row>
    <row r="143" spans="1:12" x14ac:dyDescent="0.25">
      <c r="A143" s="140"/>
      <c r="B143" s="132"/>
      <c r="C143" s="130"/>
      <c r="D143" s="15" t="s">
        <v>164</v>
      </c>
      <c r="E143" s="67">
        <v>21235</v>
      </c>
      <c r="F143" s="35">
        <f t="shared" si="10"/>
        <v>2228389.8247189182</v>
      </c>
      <c r="G143" s="35">
        <f t="shared" si="11"/>
        <v>222838.98247189182</v>
      </c>
      <c r="H143" s="35">
        <f t="shared" si="12"/>
        <v>44567.796494378366</v>
      </c>
      <c r="I143" s="35">
        <f t="shared" si="13"/>
        <v>802220.33689881046</v>
      </c>
      <c r="J143" s="35">
        <f t="shared" si="14"/>
        <v>1158762.7088538376</v>
      </c>
      <c r="K143" s="57"/>
      <c r="L143" s="58"/>
    </row>
    <row r="144" spans="1:12" ht="15.75" thickBot="1" x14ac:dyDescent="0.3">
      <c r="A144" s="144"/>
      <c r="B144" s="135"/>
      <c r="C144" s="131"/>
      <c r="D144" s="65" t="s">
        <v>165</v>
      </c>
      <c r="E144" s="70">
        <v>11639</v>
      </c>
      <c r="F144" s="47">
        <f t="shared" si="10"/>
        <v>1221390.5895881087</v>
      </c>
      <c r="G144" s="47">
        <f t="shared" si="11"/>
        <v>122139.05895881087</v>
      </c>
      <c r="H144" s="47">
        <f t="shared" si="12"/>
        <v>24427.811791762175</v>
      </c>
      <c r="I144" s="47">
        <f t="shared" si="13"/>
        <v>439700.61225171911</v>
      </c>
      <c r="J144" s="47">
        <f t="shared" si="14"/>
        <v>635123.1065858166</v>
      </c>
      <c r="K144" s="59"/>
      <c r="L144" s="60"/>
    </row>
    <row r="145" spans="1:12" ht="30.75" customHeight="1" x14ac:dyDescent="0.25">
      <c r="A145" s="139" t="s">
        <v>166</v>
      </c>
      <c r="B145" s="8">
        <f>SUM(E145:E150)</f>
        <v>217738</v>
      </c>
      <c r="C145" s="12">
        <f>(B145*$S$2)*$U$2</f>
        <v>8225752.3765327623</v>
      </c>
      <c r="D145" s="17" t="s">
        <v>167</v>
      </c>
      <c r="E145" s="17">
        <v>12589</v>
      </c>
      <c r="F145" s="12">
        <f t="shared" si="10"/>
        <v>1321083.094108145</v>
      </c>
      <c r="G145" s="12">
        <f t="shared" si="11"/>
        <v>132108.30941081452</v>
      </c>
      <c r="H145" s="12">
        <f t="shared" si="12"/>
        <v>26421.661882162902</v>
      </c>
      <c r="I145" s="12">
        <f t="shared" si="13"/>
        <v>475589.91387893219</v>
      </c>
      <c r="J145" s="12">
        <f t="shared" si="14"/>
        <v>686963.2089362354</v>
      </c>
      <c r="K145" s="55"/>
      <c r="L145" s="56"/>
    </row>
    <row r="146" spans="1:12" x14ac:dyDescent="0.25">
      <c r="A146" s="140"/>
      <c r="B146" s="128"/>
      <c r="C146" s="130"/>
      <c r="D146" s="15" t="s">
        <v>168</v>
      </c>
      <c r="E146" s="15">
        <v>13654</v>
      </c>
      <c r="F146" s="35">
        <f t="shared" si="10"/>
        <v>1432843.6386490278</v>
      </c>
      <c r="G146" s="35">
        <f t="shared" si="11"/>
        <v>143284.36386490279</v>
      </c>
      <c r="H146" s="35">
        <f t="shared" si="12"/>
        <v>28656.872772980558</v>
      </c>
      <c r="I146" s="35">
        <f t="shared" si="13"/>
        <v>515823.70991365</v>
      </c>
      <c r="J146" s="35">
        <f t="shared" si="14"/>
        <v>745078.6920974945</v>
      </c>
      <c r="K146" s="57"/>
      <c r="L146" s="58"/>
    </row>
    <row r="147" spans="1:12" x14ac:dyDescent="0.25">
      <c r="A147" s="140"/>
      <c r="B147" s="128"/>
      <c r="C147" s="130"/>
      <c r="D147" s="15" t="s">
        <v>169</v>
      </c>
      <c r="E147" s="15">
        <v>97948</v>
      </c>
      <c r="F147" s="35">
        <f t="shared" si="10"/>
        <v>10278612.034451075</v>
      </c>
      <c r="G147" s="35">
        <f t="shared" si="11"/>
        <v>1027861.2034451076</v>
      </c>
      <c r="H147" s="35">
        <f t="shared" si="12"/>
        <v>205572.24068902151</v>
      </c>
      <c r="I147" s="35">
        <f t="shared" si="13"/>
        <v>3700300.3324023867</v>
      </c>
      <c r="J147" s="35">
        <f t="shared" si="14"/>
        <v>5344878.257914559</v>
      </c>
      <c r="K147" s="57"/>
      <c r="L147" s="58"/>
    </row>
    <row r="148" spans="1:12" ht="30" customHeight="1" x14ac:dyDescent="0.25">
      <c r="A148" s="140"/>
      <c r="B148" s="128"/>
      <c r="C148" s="130"/>
      <c r="D148" s="15" t="s">
        <v>170</v>
      </c>
      <c r="E148" s="15">
        <v>39913</v>
      </c>
      <c r="F148" s="35">
        <f t="shared" si="10"/>
        <v>4188449.4030612749</v>
      </c>
      <c r="G148" s="35">
        <f t="shared" si="11"/>
        <v>418844.94030612754</v>
      </c>
      <c r="H148" s="35">
        <f t="shared" si="12"/>
        <v>83768.988061225493</v>
      </c>
      <c r="I148" s="35">
        <f t="shared" si="13"/>
        <v>1507841.7851020589</v>
      </c>
      <c r="J148" s="35">
        <f t="shared" si="14"/>
        <v>2177993.6895918632</v>
      </c>
      <c r="K148" s="57"/>
      <c r="L148" s="58"/>
    </row>
    <row r="149" spans="1:12" ht="30" customHeight="1" x14ac:dyDescent="0.25">
      <c r="A149" s="140"/>
      <c r="B149" s="128"/>
      <c r="C149" s="130"/>
      <c r="D149" s="15" t="s">
        <v>171</v>
      </c>
      <c r="E149" s="15">
        <v>25012</v>
      </c>
      <c r="F149" s="35">
        <f t="shared" si="10"/>
        <v>2624746.2347948942</v>
      </c>
      <c r="G149" s="35">
        <f t="shared" si="11"/>
        <v>262474.62347948941</v>
      </c>
      <c r="H149" s="35">
        <f t="shared" si="12"/>
        <v>52494.924695897884</v>
      </c>
      <c r="I149" s="35">
        <f t="shared" si="13"/>
        <v>944908.64452616184</v>
      </c>
      <c r="J149" s="35">
        <f t="shared" si="14"/>
        <v>1364868.042093345</v>
      </c>
      <c r="K149" s="57"/>
      <c r="L149" s="58"/>
    </row>
    <row r="150" spans="1:12" ht="45" customHeight="1" thickBot="1" x14ac:dyDescent="0.3">
      <c r="A150" s="144"/>
      <c r="B150" s="129"/>
      <c r="C150" s="131"/>
      <c r="D150" s="65" t="s">
        <v>172</v>
      </c>
      <c r="E150" s="65">
        <v>28622</v>
      </c>
      <c r="F150" s="47">
        <f t="shared" si="10"/>
        <v>3003577.7519710325</v>
      </c>
      <c r="G150" s="47">
        <f t="shared" si="11"/>
        <v>300357.77519710327</v>
      </c>
      <c r="H150" s="47">
        <f t="shared" si="12"/>
        <v>60071.555039420651</v>
      </c>
      <c r="I150" s="47">
        <f t="shared" si="13"/>
        <v>1081287.9907095716</v>
      </c>
      <c r="J150" s="47">
        <f t="shared" si="14"/>
        <v>1561860.431024937</v>
      </c>
      <c r="K150" s="59"/>
      <c r="L150" s="60"/>
    </row>
    <row r="151" spans="1:12" ht="30.75" customHeight="1" x14ac:dyDescent="0.25">
      <c r="A151" s="139" t="s">
        <v>173</v>
      </c>
      <c r="B151" s="9">
        <f>SUM(E151:E165)</f>
        <v>109144</v>
      </c>
      <c r="C151" s="12">
        <f>(B151*$S$2)*$U$2</f>
        <v>4123265.1966321529</v>
      </c>
      <c r="D151" s="17" t="s">
        <v>174</v>
      </c>
      <c r="E151" s="68">
        <v>5124</v>
      </c>
      <c r="F151" s="12">
        <f t="shared" si="10"/>
        <v>537709.88753754355</v>
      </c>
      <c r="G151" s="12">
        <f t="shared" si="11"/>
        <v>53770.988753754355</v>
      </c>
      <c r="H151" s="12">
        <f t="shared" si="12"/>
        <v>10754.197750750871</v>
      </c>
      <c r="I151" s="12">
        <f t="shared" si="13"/>
        <v>193575.55951351568</v>
      </c>
      <c r="J151" s="12">
        <f t="shared" si="14"/>
        <v>279609.14151952264</v>
      </c>
      <c r="K151" s="55"/>
      <c r="L151" s="56"/>
    </row>
    <row r="152" spans="1:12" ht="30" customHeight="1" x14ac:dyDescent="0.25">
      <c r="A152" s="140"/>
      <c r="B152" s="132"/>
      <c r="C152" s="130"/>
      <c r="D152" s="15" t="s">
        <v>175</v>
      </c>
      <c r="E152" s="67">
        <v>6681</v>
      </c>
      <c r="F152" s="35">
        <f t="shared" si="10"/>
        <v>701100.65547196101</v>
      </c>
      <c r="G152" s="35">
        <f t="shared" si="11"/>
        <v>70110.065547196107</v>
      </c>
      <c r="H152" s="35">
        <f t="shared" si="12"/>
        <v>14022.01310943922</v>
      </c>
      <c r="I152" s="35">
        <f t="shared" si="13"/>
        <v>252396.23596990595</v>
      </c>
      <c r="J152" s="35">
        <f t="shared" si="14"/>
        <v>364572.34084541973</v>
      </c>
      <c r="K152" s="57"/>
      <c r="L152" s="58"/>
    </row>
    <row r="153" spans="1:12" ht="30" customHeight="1" x14ac:dyDescent="0.25">
      <c r="A153" s="140"/>
      <c r="B153" s="132"/>
      <c r="C153" s="130"/>
      <c r="D153" s="15" t="s">
        <v>176</v>
      </c>
      <c r="E153" s="67">
        <v>12237</v>
      </c>
      <c r="F153" s="35">
        <f t="shared" si="10"/>
        <v>1284144.3976965104</v>
      </c>
      <c r="G153" s="35">
        <f t="shared" si="11"/>
        <v>128414.43976965104</v>
      </c>
      <c r="H153" s="35">
        <f t="shared" si="12"/>
        <v>25682.887953930211</v>
      </c>
      <c r="I153" s="35">
        <f t="shared" si="13"/>
        <v>462291.98317074374</v>
      </c>
      <c r="J153" s="35">
        <f t="shared" si="14"/>
        <v>667755.0868021854</v>
      </c>
      <c r="K153" s="57"/>
      <c r="L153" s="58"/>
    </row>
    <row r="154" spans="1:12" ht="30" customHeight="1" x14ac:dyDescent="0.25">
      <c r="A154" s="140"/>
      <c r="B154" s="132"/>
      <c r="C154" s="130"/>
      <c r="D154" s="15" t="s">
        <v>177</v>
      </c>
      <c r="E154" s="67">
        <v>9135</v>
      </c>
      <c r="F154" s="35">
        <f t="shared" si="10"/>
        <v>958622.13556898118</v>
      </c>
      <c r="G154" s="35">
        <f t="shared" si="11"/>
        <v>95862.213556898118</v>
      </c>
      <c r="H154" s="35">
        <f t="shared" si="12"/>
        <v>19172.442711379623</v>
      </c>
      <c r="I154" s="35">
        <f t="shared" si="13"/>
        <v>345103.96880483319</v>
      </c>
      <c r="J154" s="35">
        <f t="shared" si="14"/>
        <v>498483.5104958702</v>
      </c>
      <c r="K154" s="57"/>
      <c r="L154" s="58"/>
    </row>
    <row r="155" spans="1:12" x14ac:dyDescent="0.25">
      <c r="A155" s="140"/>
      <c r="B155" s="132"/>
      <c r="C155" s="130"/>
      <c r="D155" s="15" t="s">
        <v>178</v>
      </c>
      <c r="E155" s="67">
        <v>4082</v>
      </c>
      <c r="F155" s="35">
        <f t="shared" si="10"/>
        <v>428362.95100082993</v>
      </c>
      <c r="G155" s="35">
        <f t="shared" si="11"/>
        <v>42836.295100082993</v>
      </c>
      <c r="H155" s="35">
        <f t="shared" si="12"/>
        <v>8567.2590200165978</v>
      </c>
      <c r="I155" s="35">
        <f t="shared" si="13"/>
        <v>154210.66236029877</v>
      </c>
      <c r="J155" s="35">
        <f t="shared" si="14"/>
        <v>222748.73452043158</v>
      </c>
      <c r="K155" s="57"/>
      <c r="L155" s="58"/>
    </row>
    <row r="156" spans="1:12" x14ac:dyDescent="0.25">
      <c r="A156" s="140"/>
      <c r="B156" s="132"/>
      <c r="C156" s="130"/>
      <c r="D156" s="15" t="s">
        <v>179</v>
      </c>
      <c r="E156" s="67">
        <v>8808</v>
      </c>
      <c r="F156" s="35">
        <f t="shared" si="10"/>
        <v>924306.9261184003</v>
      </c>
      <c r="G156" s="35">
        <f t="shared" si="11"/>
        <v>92430.69261184003</v>
      </c>
      <c r="H156" s="35">
        <f t="shared" si="12"/>
        <v>18486.138522368008</v>
      </c>
      <c r="I156" s="35">
        <f t="shared" si="13"/>
        <v>332750.4934026241</v>
      </c>
      <c r="J156" s="35">
        <f t="shared" si="14"/>
        <v>480639.60158156819</v>
      </c>
      <c r="K156" s="57"/>
      <c r="L156" s="58"/>
    </row>
    <row r="157" spans="1:12" ht="30" customHeight="1" x14ac:dyDescent="0.25">
      <c r="A157" s="140"/>
      <c r="B157" s="132"/>
      <c r="C157" s="130"/>
      <c r="D157" s="15" t="s">
        <v>180</v>
      </c>
      <c r="E157" s="67">
        <v>3929</v>
      </c>
      <c r="F157" s="35">
        <f t="shared" si="10"/>
        <v>412307.21079918195</v>
      </c>
      <c r="G157" s="35">
        <f t="shared" si="11"/>
        <v>41230.721079918199</v>
      </c>
      <c r="H157" s="35">
        <f t="shared" si="12"/>
        <v>8246.1442159836388</v>
      </c>
      <c r="I157" s="35">
        <f t="shared" si="13"/>
        <v>148430.59588770551</v>
      </c>
      <c r="J157" s="35">
        <f t="shared" si="14"/>
        <v>214399.74961557463</v>
      </c>
      <c r="K157" s="57"/>
      <c r="L157" s="58"/>
    </row>
    <row r="158" spans="1:12" x14ac:dyDescent="0.25">
      <c r="A158" s="140"/>
      <c r="B158" s="132"/>
      <c r="C158" s="130"/>
      <c r="D158" s="15" t="s">
        <v>181</v>
      </c>
      <c r="E158" s="67">
        <v>5412</v>
      </c>
      <c r="F158" s="35">
        <f t="shared" si="10"/>
        <v>567932.45732888079</v>
      </c>
      <c r="G158" s="35">
        <f t="shared" si="11"/>
        <v>56793.245732888085</v>
      </c>
      <c r="H158" s="35">
        <f t="shared" si="12"/>
        <v>11358.649146577616</v>
      </c>
      <c r="I158" s="35">
        <f t="shared" si="13"/>
        <v>204455.68463839707</v>
      </c>
      <c r="J158" s="35">
        <f t="shared" si="14"/>
        <v>295324.87781101803</v>
      </c>
      <c r="K158" s="57"/>
      <c r="L158" s="58"/>
    </row>
    <row r="159" spans="1:12" x14ac:dyDescent="0.25">
      <c r="A159" s="140"/>
      <c r="B159" s="132"/>
      <c r="C159" s="130"/>
      <c r="D159" s="15" t="s">
        <v>182</v>
      </c>
      <c r="E159" s="67">
        <v>11097</v>
      </c>
      <c r="F159" s="35">
        <f t="shared" si="10"/>
        <v>1164513.3922724668</v>
      </c>
      <c r="G159" s="35">
        <f t="shared" si="11"/>
        <v>116451.33922724669</v>
      </c>
      <c r="H159" s="35">
        <f t="shared" si="12"/>
        <v>23290.267845449336</v>
      </c>
      <c r="I159" s="35">
        <f t="shared" si="13"/>
        <v>419224.82121808804</v>
      </c>
      <c r="J159" s="35">
        <f t="shared" si="14"/>
        <v>605546.96398168278</v>
      </c>
      <c r="K159" s="57"/>
      <c r="L159" s="58"/>
    </row>
    <row r="160" spans="1:12" x14ac:dyDescent="0.25">
      <c r="A160" s="140"/>
      <c r="B160" s="132"/>
      <c r="C160" s="130"/>
      <c r="D160" s="15" t="s">
        <v>183</v>
      </c>
      <c r="E160" s="67">
        <v>5165</v>
      </c>
      <c r="F160" s="35">
        <f t="shared" si="10"/>
        <v>542012.40615367133</v>
      </c>
      <c r="G160" s="35">
        <f t="shared" si="11"/>
        <v>54201.240615367133</v>
      </c>
      <c r="H160" s="35">
        <f t="shared" si="12"/>
        <v>10840.248123073427</v>
      </c>
      <c r="I160" s="35">
        <f t="shared" si="13"/>
        <v>195124.46621532168</v>
      </c>
      <c r="J160" s="35">
        <f t="shared" si="14"/>
        <v>281846.45119990909</v>
      </c>
      <c r="K160" s="57"/>
      <c r="L160" s="58"/>
    </row>
    <row r="161" spans="1:12" x14ac:dyDescent="0.25">
      <c r="A161" s="140"/>
      <c r="B161" s="132"/>
      <c r="C161" s="130"/>
      <c r="D161" s="15" t="s">
        <v>184</v>
      </c>
      <c r="E161" s="67">
        <v>8160</v>
      </c>
      <c r="F161" s="35">
        <f t="shared" si="10"/>
        <v>856306.14408789133</v>
      </c>
      <c r="G161" s="35">
        <f t="shared" si="11"/>
        <v>85630.614408789144</v>
      </c>
      <c r="H161" s="35">
        <f t="shared" si="12"/>
        <v>17126.122881757827</v>
      </c>
      <c r="I161" s="35">
        <f t="shared" si="13"/>
        <v>308270.21187164087</v>
      </c>
      <c r="J161" s="35">
        <f t="shared" si="14"/>
        <v>445279.19492570352</v>
      </c>
      <c r="K161" s="57"/>
      <c r="L161" s="58"/>
    </row>
    <row r="162" spans="1:12" ht="30" customHeight="1" x14ac:dyDescent="0.25">
      <c r="A162" s="140"/>
      <c r="B162" s="132"/>
      <c r="C162" s="130"/>
      <c r="D162" s="15" t="s">
        <v>185</v>
      </c>
      <c r="E162" s="67">
        <v>7699</v>
      </c>
      <c r="F162" s="35">
        <f t="shared" si="10"/>
        <v>807929.04452606314</v>
      </c>
      <c r="G162" s="35">
        <f t="shared" si="11"/>
        <v>80792.904452606323</v>
      </c>
      <c r="H162" s="35">
        <f t="shared" si="12"/>
        <v>16158.580890521263</v>
      </c>
      <c r="I162" s="35">
        <f t="shared" si="13"/>
        <v>290854.45602938271</v>
      </c>
      <c r="J162" s="35">
        <f t="shared" si="14"/>
        <v>420123.10315355286</v>
      </c>
      <c r="K162" s="57"/>
      <c r="L162" s="58"/>
    </row>
    <row r="163" spans="1:12" ht="30" customHeight="1" x14ac:dyDescent="0.25">
      <c r="A163" s="140"/>
      <c r="B163" s="132"/>
      <c r="C163" s="130"/>
      <c r="D163" s="15" t="s">
        <v>186</v>
      </c>
      <c r="E163" s="67">
        <v>8812</v>
      </c>
      <c r="F163" s="35">
        <f t="shared" si="10"/>
        <v>924726.68403216882</v>
      </c>
      <c r="G163" s="35">
        <f t="shared" si="11"/>
        <v>92472.668403216885</v>
      </c>
      <c r="H163" s="35">
        <f t="shared" si="12"/>
        <v>18494.533680643377</v>
      </c>
      <c r="I163" s="35">
        <f t="shared" si="13"/>
        <v>332901.60625158076</v>
      </c>
      <c r="J163" s="35">
        <f t="shared" si="14"/>
        <v>480857.87569672783</v>
      </c>
      <c r="K163" s="57"/>
      <c r="L163" s="58"/>
    </row>
    <row r="164" spans="1:12" x14ac:dyDescent="0.25">
      <c r="A164" s="140"/>
      <c r="B164" s="132"/>
      <c r="C164" s="130"/>
      <c r="D164" s="15" t="s">
        <v>187</v>
      </c>
      <c r="E164" s="67">
        <v>5603</v>
      </c>
      <c r="F164" s="35">
        <f t="shared" si="10"/>
        <v>587975.89771133021</v>
      </c>
      <c r="G164" s="35">
        <f t="shared" si="11"/>
        <v>58797.589771133025</v>
      </c>
      <c r="H164" s="35">
        <f t="shared" si="12"/>
        <v>11759.517954226605</v>
      </c>
      <c r="I164" s="35">
        <f t="shared" si="13"/>
        <v>211671.32317607888</v>
      </c>
      <c r="J164" s="35">
        <f t="shared" si="14"/>
        <v>305747.46680989175</v>
      </c>
      <c r="K164" s="57"/>
      <c r="L164" s="58"/>
    </row>
    <row r="165" spans="1:12" ht="30" customHeight="1" thickBot="1" x14ac:dyDescent="0.3">
      <c r="A165" s="144"/>
      <c r="B165" s="135"/>
      <c r="C165" s="131"/>
      <c r="D165" s="65" t="s">
        <v>188</v>
      </c>
      <c r="E165" s="70">
        <v>7200</v>
      </c>
      <c r="F165" s="47">
        <f t="shared" si="10"/>
        <v>755564.2447834335</v>
      </c>
      <c r="G165" s="47">
        <f t="shared" si="11"/>
        <v>75556.424478343353</v>
      </c>
      <c r="H165" s="47">
        <f t="shared" si="12"/>
        <v>15111.28489566867</v>
      </c>
      <c r="I165" s="47">
        <f t="shared" si="13"/>
        <v>272003.12812203605</v>
      </c>
      <c r="J165" s="47">
        <f t="shared" si="14"/>
        <v>392893.40728738543</v>
      </c>
      <c r="K165" s="59"/>
      <c r="L165" s="60"/>
    </row>
    <row r="166" spans="1:12" x14ac:dyDescent="0.25">
      <c r="A166" s="139" t="s">
        <v>189</v>
      </c>
      <c r="B166" s="9">
        <f>SUM(E166:E177)</f>
        <v>83436</v>
      </c>
      <c r="C166" s="12">
        <f>(B166*$S$2)*$U$2</f>
        <v>3152062.9163875277</v>
      </c>
      <c r="D166" s="17" t="s">
        <v>190</v>
      </c>
      <c r="E166" s="68">
        <v>5450</v>
      </c>
      <c r="F166" s="12">
        <f t="shared" si="10"/>
        <v>571920.15750968223</v>
      </c>
      <c r="G166" s="12">
        <f t="shared" si="11"/>
        <v>57192.015750968225</v>
      </c>
      <c r="H166" s="12">
        <f t="shared" si="12"/>
        <v>11438.403150193644</v>
      </c>
      <c r="I166" s="12">
        <f t="shared" si="13"/>
        <v>205891.25670348559</v>
      </c>
      <c r="J166" s="12">
        <f t="shared" si="14"/>
        <v>297398.48190503474</v>
      </c>
      <c r="K166" s="55"/>
      <c r="L166" s="56"/>
    </row>
    <row r="167" spans="1:12" x14ac:dyDescent="0.25">
      <c r="A167" s="140"/>
      <c r="B167" s="132"/>
      <c r="C167" s="130"/>
      <c r="D167" s="15" t="s">
        <v>191</v>
      </c>
      <c r="E167" s="67">
        <v>5558</v>
      </c>
      <c r="F167" s="35">
        <f t="shared" si="10"/>
        <v>583253.62118143379</v>
      </c>
      <c r="G167" s="35">
        <f t="shared" si="11"/>
        <v>58325.362118143385</v>
      </c>
      <c r="H167" s="35">
        <f t="shared" si="12"/>
        <v>11665.072423628675</v>
      </c>
      <c r="I167" s="35">
        <f t="shared" si="13"/>
        <v>209971.30362531616</v>
      </c>
      <c r="J167" s="35">
        <f t="shared" si="14"/>
        <v>303291.8830143456</v>
      </c>
      <c r="K167" s="57"/>
      <c r="L167" s="58"/>
    </row>
    <row r="168" spans="1:12" x14ac:dyDescent="0.25">
      <c r="A168" s="140"/>
      <c r="B168" s="132"/>
      <c r="C168" s="130"/>
      <c r="D168" s="15" t="s">
        <v>192</v>
      </c>
      <c r="E168" s="67">
        <v>3932</v>
      </c>
      <c r="F168" s="35">
        <f t="shared" si="10"/>
        <v>412622.0292345084</v>
      </c>
      <c r="G168" s="35">
        <f t="shared" si="11"/>
        <v>41262.202923450845</v>
      </c>
      <c r="H168" s="35">
        <f t="shared" si="12"/>
        <v>8252.4405846901682</v>
      </c>
      <c r="I168" s="35">
        <f t="shared" si="13"/>
        <v>148543.93052442302</v>
      </c>
      <c r="J168" s="35">
        <f t="shared" si="14"/>
        <v>214563.45520194437</v>
      </c>
      <c r="K168" s="57"/>
      <c r="L168" s="58"/>
    </row>
    <row r="169" spans="1:12" ht="30" customHeight="1" x14ac:dyDescent="0.25">
      <c r="A169" s="140"/>
      <c r="B169" s="132"/>
      <c r="C169" s="130"/>
      <c r="D169" s="15" t="s">
        <v>193</v>
      </c>
      <c r="E169" s="67">
        <v>7714</v>
      </c>
      <c r="F169" s="35">
        <f t="shared" si="10"/>
        <v>809503.13670269528</v>
      </c>
      <c r="G169" s="35">
        <f t="shared" si="11"/>
        <v>80950.313670269534</v>
      </c>
      <c r="H169" s="35">
        <f t="shared" si="12"/>
        <v>16190.062734053907</v>
      </c>
      <c r="I169" s="35">
        <f t="shared" si="13"/>
        <v>291421.12921297026</v>
      </c>
      <c r="J169" s="35">
        <f t="shared" si="14"/>
        <v>420941.63108540158</v>
      </c>
      <c r="K169" s="57"/>
      <c r="L169" s="58"/>
    </row>
    <row r="170" spans="1:12" ht="30" customHeight="1" x14ac:dyDescent="0.25">
      <c r="A170" s="140"/>
      <c r="B170" s="132"/>
      <c r="C170" s="130"/>
      <c r="D170" s="15" t="s">
        <v>194</v>
      </c>
      <c r="E170" s="67">
        <v>21381</v>
      </c>
      <c r="F170" s="35">
        <f t="shared" si="10"/>
        <v>2243710.9885714711</v>
      </c>
      <c r="G170" s="35">
        <f t="shared" si="11"/>
        <v>224371.09885714712</v>
      </c>
      <c r="H170" s="35">
        <f t="shared" si="12"/>
        <v>44874.219771429423</v>
      </c>
      <c r="I170" s="35">
        <f t="shared" si="13"/>
        <v>807735.95588572952</v>
      </c>
      <c r="J170" s="35">
        <f t="shared" si="14"/>
        <v>1166729.714057165</v>
      </c>
      <c r="K170" s="57"/>
      <c r="L170" s="58"/>
    </row>
    <row r="171" spans="1:12" x14ac:dyDescent="0.25">
      <c r="A171" s="140"/>
      <c r="B171" s="132"/>
      <c r="C171" s="130"/>
      <c r="D171" s="15" t="s">
        <v>195</v>
      </c>
      <c r="E171" s="67">
        <v>8471</v>
      </c>
      <c r="F171" s="35">
        <f t="shared" si="10"/>
        <v>888942.32188339788</v>
      </c>
      <c r="G171" s="35">
        <f t="shared" si="11"/>
        <v>88894.232188339796</v>
      </c>
      <c r="H171" s="35">
        <f t="shared" si="12"/>
        <v>17778.846437667959</v>
      </c>
      <c r="I171" s="35">
        <f t="shared" si="13"/>
        <v>320019.2358780232</v>
      </c>
      <c r="J171" s="35">
        <f t="shared" si="14"/>
        <v>462250.0073793669</v>
      </c>
      <c r="K171" s="57"/>
      <c r="L171" s="58"/>
    </row>
    <row r="172" spans="1:12" ht="30" customHeight="1" x14ac:dyDescent="0.25">
      <c r="A172" s="140"/>
      <c r="B172" s="132"/>
      <c r="C172" s="130"/>
      <c r="D172" s="15" t="s">
        <v>196</v>
      </c>
      <c r="E172" s="67">
        <v>4548</v>
      </c>
      <c r="F172" s="35">
        <f t="shared" si="10"/>
        <v>477264.74795486883</v>
      </c>
      <c r="G172" s="35">
        <f t="shared" si="11"/>
        <v>47726.474795486887</v>
      </c>
      <c r="H172" s="35">
        <f t="shared" si="12"/>
        <v>9545.2949590973767</v>
      </c>
      <c r="I172" s="35">
        <f t="shared" si="13"/>
        <v>171815.30926375277</v>
      </c>
      <c r="J172" s="35">
        <f t="shared" si="14"/>
        <v>248177.66893653179</v>
      </c>
      <c r="K172" s="57"/>
      <c r="L172" s="58"/>
    </row>
    <row r="173" spans="1:12" ht="30" customHeight="1" x14ac:dyDescent="0.25">
      <c r="A173" s="140"/>
      <c r="B173" s="132"/>
      <c r="C173" s="130"/>
      <c r="D173" s="15" t="s">
        <v>197</v>
      </c>
      <c r="E173" s="67">
        <v>5839</v>
      </c>
      <c r="F173" s="35">
        <f t="shared" si="10"/>
        <v>612741.61462367617</v>
      </c>
      <c r="G173" s="35">
        <f t="shared" si="11"/>
        <v>61274.161462367621</v>
      </c>
      <c r="H173" s="35">
        <f t="shared" si="12"/>
        <v>12254.832292473524</v>
      </c>
      <c r="I173" s="35">
        <f t="shared" si="13"/>
        <v>220586.98126452341</v>
      </c>
      <c r="J173" s="35">
        <f t="shared" si="14"/>
        <v>318625.63960431161</v>
      </c>
      <c r="K173" s="57"/>
      <c r="L173" s="58"/>
    </row>
    <row r="174" spans="1:12" ht="30" customHeight="1" x14ac:dyDescent="0.25">
      <c r="A174" s="140"/>
      <c r="B174" s="132"/>
      <c r="C174" s="130"/>
      <c r="D174" s="15" t="s">
        <v>198</v>
      </c>
      <c r="E174" s="67">
        <v>2800</v>
      </c>
      <c r="F174" s="35">
        <f t="shared" si="10"/>
        <v>293830.53963800194</v>
      </c>
      <c r="G174" s="35">
        <f t="shared" si="11"/>
        <v>29383.053963800194</v>
      </c>
      <c r="H174" s="35">
        <f t="shared" si="12"/>
        <v>5876.6107927600387</v>
      </c>
      <c r="I174" s="35">
        <f t="shared" si="13"/>
        <v>105778.9942696807</v>
      </c>
      <c r="J174" s="35">
        <f t="shared" si="14"/>
        <v>152791.88061176101</v>
      </c>
      <c r="K174" s="57"/>
      <c r="L174" s="58"/>
    </row>
    <row r="175" spans="1:12" x14ac:dyDescent="0.25">
      <c r="A175" s="140"/>
      <c r="B175" s="132"/>
      <c r="C175" s="130"/>
      <c r="D175" s="15" t="s">
        <v>199</v>
      </c>
      <c r="E175" s="67">
        <v>3330</v>
      </c>
      <c r="F175" s="35">
        <f t="shared" si="10"/>
        <v>349448.46321233799</v>
      </c>
      <c r="G175" s="35">
        <f t="shared" si="11"/>
        <v>34944.846321233803</v>
      </c>
      <c r="H175" s="35">
        <f t="shared" si="12"/>
        <v>6988.9692642467598</v>
      </c>
      <c r="I175" s="35">
        <f t="shared" si="13"/>
        <v>125801.44675644167</v>
      </c>
      <c r="J175" s="35">
        <f t="shared" si="14"/>
        <v>181713.20087041575</v>
      </c>
      <c r="K175" s="57"/>
      <c r="L175" s="58"/>
    </row>
    <row r="176" spans="1:12" ht="30" customHeight="1" x14ac:dyDescent="0.25">
      <c r="A176" s="140"/>
      <c r="B176" s="132"/>
      <c r="C176" s="130"/>
      <c r="D176" s="15" t="s">
        <v>200</v>
      </c>
      <c r="E176" s="67">
        <v>7067</v>
      </c>
      <c r="F176" s="35">
        <f t="shared" si="10"/>
        <v>741607.29415062838</v>
      </c>
      <c r="G176" s="35">
        <f t="shared" si="11"/>
        <v>74160.729415062844</v>
      </c>
      <c r="H176" s="35">
        <f t="shared" si="12"/>
        <v>14832.145883012568</v>
      </c>
      <c r="I176" s="35">
        <f t="shared" si="13"/>
        <v>266978.62589422619</v>
      </c>
      <c r="J176" s="35">
        <f t="shared" si="14"/>
        <v>385635.79295832675</v>
      </c>
      <c r="K176" s="57"/>
      <c r="L176" s="58"/>
    </row>
    <row r="177" spans="1:12" ht="45" customHeight="1" thickBot="1" x14ac:dyDescent="0.3">
      <c r="A177" s="144"/>
      <c r="B177" s="135"/>
      <c r="C177" s="131"/>
      <c r="D177" s="65" t="s">
        <v>201</v>
      </c>
      <c r="E177" s="70">
        <v>7346</v>
      </c>
      <c r="F177" s="47">
        <f t="shared" si="10"/>
        <v>770885.40863598639</v>
      </c>
      <c r="G177" s="47">
        <f t="shared" si="11"/>
        <v>77088.540863598639</v>
      </c>
      <c r="H177" s="47">
        <f t="shared" si="12"/>
        <v>15417.708172719727</v>
      </c>
      <c r="I177" s="47">
        <f t="shared" si="13"/>
        <v>277518.74710895511</v>
      </c>
      <c r="J177" s="47">
        <f t="shared" si="14"/>
        <v>400860.41249071294</v>
      </c>
      <c r="K177" s="59"/>
      <c r="L177" s="60"/>
    </row>
    <row r="178" spans="1:12" ht="30.75" customHeight="1" x14ac:dyDescent="0.25">
      <c r="A178" s="139" t="s">
        <v>202</v>
      </c>
      <c r="B178" s="8">
        <f>SUM(E178:E183)</f>
        <v>181026</v>
      </c>
      <c r="C178" s="12">
        <f>(B178*$S$2)*$U$2</f>
        <v>6838838.6488082912</v>
      </c>
      <c r="D178" s="17" t="s">
        <v>203</v>
      </c>
      <c r="E178" s="17">
        <v>24200</v>
      </c>
      <c r="F178" s="12">
        <f t="shared" si="10"/>
        <v>2539535.3782998738</v>
      </c>
      <c r="G178" s="12">
        <f t="shared" si="11"/>
        <v>253953.53782998738</v>
      </c>
      <c r="H178" s="12">
        <f t="shared" si="12"/>
        <v>50790.70756599748</v>
      </c>
      <c r="I178" s="12">
        <f t="shared" si="13"/>
        <v>914232.73618795455</v>
      </c>
      <c r="J178" s="12">
        <f t="shared" si="14"/>
        <v>1320558.3967159344</v>
      </c>
      <c r="K178" s="55"/>
      <c r="L178" s="56"/>
    </row>
    <row r="179" spans="1:12" x14ac:dyDescent="0.25">
      <c r="A179" s="140"/>
      <c r="B179" s="128"/>
      <c r="C179" s="130"/>
      <c r="D179" s="15" t="s">
        <v>204</v>
      </c>
      <c r="E179" s="15">
        <v>65686</v>
      </c>
      <c r="F179" s="35">
        <f t="shared" si="10"/>
        <v>6893054.5809506401</v>
      </c>
      <c r="G179" s="35">
        <f t="shared" si="11"/>
        <v>689305.45809506404</v>
      </c>
      <c r="H179" s="35">
        <f t="shared" si="12"/>
        <v>137861.09161901282</v>
      </c>
      <c r="I179" s="35">
        <f t="shared" si="13"/>
        <v>2481499.6491422304</v>
      </c>
      <c r="J179" s="35">
        <f t="shared" si="14"/>
        <v>3584388.3820943329</v>
      </c>
      <c r="K179" s="57"/>
      <c r="L179" s="58"/>
    </row>
    <row r="180" spans="1:12" ht="30" customHeight="1" x14ac:dyDescent="0.25">
      <c r="A180" s="140"/>
      <c r="B180" s="128"/>
      <c r="C180" s="130"/>
      <c r="D180" s="15" t="s">
        <v>205</v>
      </c>
      <c r="E180" s="15">
        <v>22719</v>
      </c>
      <c r="F180" s="35">
        <f t="shared" si="10"/>
        <v>2384120.0107270591</v>
      </c>
      <c r="G180" s="35">
        <f t="shared" si="11"/>
        <v>238412.00107270593</v>
      </c>
      <c r="H180" s="35">
        <f t="shared" si="12"/>
        <v>47682.40021454118</v>
      </c>
      <c r="I180" s="35">
        <f t="shared" si="13"/>
        <v>858283.20386174123</v>
      </c>
      <c r="J180" s="35">
        <f t="shared" si="14"/>
        <v>1239742.4055780708</v>
      </c>
      <c r="K180" s="57"/>
      <c r="L180" s="58"/>
    </row>
    <row r="181" spans="1:12" x14ac:dyDescent="0.25">
      <c r="A181" s="140"/>
      <c r="B181" s="128"/>
      <c r="C181" s="130"/>
      <c r="D181" s="15" t="s">
        <v>206</v>
      </c>
      <c r="E181" s="15">
        <v>18761</v>
      </c>
      <c r="F181" s="35">
        <f t="shared" si="10"/>
        <v>1968769.5550530548</v>
      </c>
      <c r="G181" s="35">
        <f t="shared" si="11"/>
        <v>196876.95550530549</v>
      </c>
      <c r="H181" s="35">
        <f t="shared" si="12"/>
        <v>39375.391101061097</v>
      </c>
      <c r="I181" s="35">
        <f t="shared" si="13"/>
        <v>708757.03981909971</v>
      </c>
      <c r="J181" s="35">
        <f t="shared" si="14"/>
        <v>1023760.1686275885</v>
      </c>
      <c r="K181" s="57"/>
      <c r="L181" s="58"/>
    </row>
    <row r="182" spans="1:12" ht="30" customHeight="1" x14ac:dyDescent="0.25">
      <c r="A182" s="140"/>
      <c r="B182" s="128"/>
      <c r="C182" s="130"/>
      <c r="D182" s="15" t="s">
        <v>207</v>
      </c>
      <c r="E182" s="15">
        <v>19496</v>
      </c>
      <c r="F182" s="35">
        <f t="shared" si="10"/>
        <v>2045900.0717080305</v>
      </c>
      <c r="G182" s="35">
        <f t="shared" si="11"/>
        <v>204590.00717080306</v>
      </c>
      <c r="H182" s="35">
        <f t="shared" si="12"/>
        <v>40918.001434160615</v>
      </c>
      <c r="I182" s="35">
        <f t="shared" si="13"/>
        <v>736524.02581489098</v>
      </c>
      <c r="J182" s="35">
        <f t="shared" si="14"/>
        <v>1063868.0372881759</v>
      </c>
      <c r="K182" s="57"/>
      <c r="L182" s="58"/>
    </row>
    <row r="183" spans="1:12" ht="30" customHeight="1" thickBot="1" x14ac:dyDescent="0.3">
      <c r="A183" s="144"/>
      <c r="B183" s="129"/>
      <c r="C183" s="131"/>
      <c r="D183" s="65" t="s">
        <v>208</v>
      </c>
      <c r="E183" s="65">
        <v>30164</v>
      </c>
      <c r="F183" s="47">
        <f t="shared" si="10"/>
        <v>3165394.4277288178</v>
      </c>
      <c r="G183" s="47">
        <f t="shared" si="11"/>
        <v>316539.44277288183</v>
      </c>
      <c r="H183" s="47">
        <f t="shared" si="12"/>
        <v>63307.888554576355</v>
      </c>
      <c r="I183" s="47">
        <f t="shared" si="13"/>
        <v>1139541.9939823744</v>
      </c>
      <c r="J183" s="47">
        <f t="shared" si="14"/>
        <v>1646005.1024189852</v>
      </c>
      <c r="K183" s="59"/>
      <c r="L183" s="60"/>
    </row>
    <row r="184" spans="1:12" ht="30" x14ac:dyDescent="0.25">
      <c r="A184" s="139" t="s">
        <v>209</v>
      </c>
      <c r="B184" s="9">
        <f>SUM(E184:E190)</f>
        <v>47895</v>
      </c>
      <c r="C184" s="12">
        <f>(B184*$S$2)*$U$2</f>
        <v>1809387.4751951271</v>
      </c>
      <c r="D184" s="17" t="s">
        <v>210</v>
      </c>
      <c r="E184" s="68">
        <v>16189</v>
      </c>
      <c r="F184" s="12">
        <f t="shared" si="10"/>
        <v>1698865.2164998618</v>
      </c>
      <c r="G184" s="12">
        <f t="shared" si="11"/>
        <v>169886.52164998619</v>
      </c>
      <c r="H184" s="12">
        <f t="shared" si="12"/>
        <v>33977.304329997234</v>
      </c>
      <c r="I184" s="12">
        <f t="shared" si="13"/>
        <v>611591.47793995019</v>
      </c>
      <c r="J184" s="12">
        <f t="shared" si="14"/>
        <v>883409.91257992818</v>
      </c>
      <c r="K184" s="55"/>
      <c r="L184" s="56"/>
    </row>
    <row r="185" spans="1:12" ht="45" customHeight="1" x14ac:dyDescent="0.25">
      <c r="A185" s="140"/>
      <c r="B185" s="132"/>
      <c r="C185" s="130"/>
      <c r="D185" s="15" t="s">
        <v>211</v>
      </c>
      <c r="E185" s="67">
        <v>6087</v>
      </c>
      <c r="F185" s="35">
        <f t="shared" si="10"/>
        <v>638766.6052773277</v>
      </c>
      <c r="G185" s="35">
        <f t="shared" si="11"/>
        <v>63876.660527732776</v>
      </c>
      <c r="H185" s="35">
        <f t="shared" si="12"/>
        <v>12775.332105546555</v>
      </c>
      <c r="I185" s="35">
        <f t="shared" si="13"/>
        <v>229955.97789983798</v>
      </c>
      <c r="J185" s="35">
        <f t="shared" si="14"/>
        <v>332158.6347442104</v>
      </c>
      <c r="K185" s="57"/>
      <c r="L185" s="58"/>
    </row>
    <row r="186" spans="1:12" ht="45" customHeight="1" x14ac:dyDescent="0.25">
      <c r="A186" s="140"/>
      <c r="B186" s="132"/>
      <c r="C186" s="130"/>
      <c r="D186" s="15" t="s">
        <v>212</v>
      </c>
      <c r="E186" s="67">
        <v>3192</v>
      </c>
      <c r="F186" s="35">
        <f t="shared" si="10"/>
        <v>334966.81518732215</v>
      </c>
      <c r="G186" s="35">
        <f t="shared" si="11"/>
        <v>33496.681518732214</v>
      </c>
      <c r="H186" s="35">
        <f t="shared" si="12"/>
        <v>6699.3363037464433</v>
      </c>
      <c r="I186" s="35">
        <f t="shared" si="13"/>
        <v>120588.05346743597</v>
      </c>
      <c r="J186" s="35">
        <f t="shared" si="14"/>
        <v>174182.74389740752</v>
      </c>
      <c r="K186" s="57"/>
      <c r="L186" s="58"/>
    </row>
    <row r="187" spans="1:12" x14ac:dyDescent="0.25">
      <c r="A187" s="140"/>
      <c r="B187" s="132"/>
      <c r="C187" s="130"/>
      <c r="D187" s="15" t="s">
        <v>213</v>
      </c>
      <c r="E187" s="67">
        <v>3212</v>
      </c>
      <c r="F187" s="35">
        <f t="shared" si="10"/>
        <v>337065.60475616506</v>
      </c>
      <c r="G187" s="35">
        <f t="shared" si="11"/>
        <v>33706.560475616505</v>
      </c>
      <c r="H187" s="35">
        <f t="shared" si="12"/>
        <v>6741.3120951233013</v>
      </c>
      <c r="I187" s="35">
        <f t="shared" si="13"/>
        <v>121343.61771221942</v>
      </c>
      <c r="J187" s="35">
        <f t="shared" si="14"/>
        <v>175274.11447320585</v>
      </c>
      <c r="K187" s="57"/>
      <c r="L187" s="58"/>
    </row>
    <row r="188" spans="1:12" x14ac:dyDescent="0.25">
      <c r="A188" s="140"/>
      <c r="B188" s="132"/>
      <c r="C188" s="130"/>
      <c r="D188" s="15" t="s">
        <v>214</v>
      </c>
      <c r="E188" s="67">
        <v>6575</v>
      </c>
      <c r="F188" s="35">
        <f t="shared" si="10"/>
        <v>689977.07075709372</v>
      </c>
      <c r="G188" s="35">
        <f t="shared" si="11"/>
        <v>68997.707075709375</v>
      </c>
      <c r="H188" s="35">
        <f t="shared" si="12"/>
        <v>13799.541415141875</v>
      </c>
      <c r="I188" s="35">
        <f t="shared" si="13"/>
        <v>248391.74547255374</v>
      </c>
      <c r="J188" s="35">
        <f t="shared" si="14"/>
        <v>358788.07679368876</v>
      </c>
      <c r="K188" s="57"/>
      <c r="L188" s="58"/>
    </row>
    <row r="189" spans="1:12" ht="30" customHeight="1" x14ac:dyDescent="0.25">
      <c r="A189" s="140"/>
      <c r="B189" s="132"/>
      <c r="C189" s="130"/>
      <c r="D189" s="15" t="s">
        <v>215</v>
      </c>
      <c r="E189" s="67">
        <v>3456</v>
      </c>
      <c r="F189" s="35">
        <f t="shared" si="10"/>
        <v>362670.83749604807</v>
      </c>
      <c r="G189" s="35">
        <f t="shared" si="11"/>
        <v>36267.083749604812</v>
      </c>
      <c r="H189" s="35">
        <f t="shared" si="12"/>
        <v>7253.4167499209616</v>
      </c>
      <c r="I189" s="35">
        <f t="shared" si="13"/>
        <v>130561.5014985773</v>
      </c>
      <c r="J189" s="35">
        <f t="shared" si="14"/>
        <v>188588.83549794499</v>
      </c>
      <c r="K189" s="57"/>
      <c r="L189" s="58"/>
    </row>
    <row r="190" spans="1:12" ht="15.75" thickBot="1" x14ac:dyDescent="0.3">
      <c r="A190" s="144"/>
      <c r="B190" s="135"/>
      <c r="C190" s="131"/>
      <c r="D190" s="65" t="s">
        <v>216</v>
      </c>
      <c r="E190" s="70">
        <v>9184</v>
      </c>
      <c r="F190" s="47">
        <f t="shared" si="10"/>
        <v>963764.17001264624</v>
      </c>
      <c r="G190" s="47">
        <f t="shared" si="11"/>
        <v>96376.417001264635</v>
      </c>
      <c r="H190" s="47">
        <f t="shared" si="12"/>
        <v>19275.283400252923</v>
      </c>
      <c r="I190" s="47">
        <f t="shared" si="13"/>
        <v>346955.10120455263</v>
      </c>
      <c r="J190" s="47">
        <f t="shared" si="14"/>
        <v>501157.36840657605</v>
      </c>
      <c r="K190" s="59"/>
      <c r="L190" s="60"/>
    </row>
    <row r="191" spans="1:12" x14ac:dyDescent="0.25">
      <c r="A191" s="139" t="s">
        <v>217</v>
      </c>
      <c r="B191" s="9">
        <f>SUM(E191:E198)</f>
        <v>38291</v>
      </c>
      <c r="C191" s="12">
        <f>(B191*$S$2)*$U$2</f>
        <v>1446565.5248501224</v>
      </c>
      <c r="D191" s="17" t="s">
        <v>218</v>
      </c>
      <c r="E191" s="68">
        <v>5025</v>
      </c>
      <c r="F191" s="12">
        <f t="shared" si="10"/>
        <v>527320.87917177123</v>
      </c>
      <c r="G191" s="12">
        <f t="shared" si="11"/>
        <v>52732.087917177123</v>
      </c>
      <c r="H191" s="12">
        <f t="shared" si="12"/>
        <v>10546.417583435425</v>
      </c>
      <c r="I191" s="12">
        <f t="shared" si="13"/>
        <v>189835.51650183764</v>
      </c>
      <c r="J191" s="12">
        <f t="shared" si="14"/>
        <v>274206.85716932104</v>
      </c>
      <c r="K191" s="55"/>
      <c r="L191" s="56"/>
    </row>
    <row r="192" spans="1:12" ht="30" customHeight="1" x14ac:dyDescent="0.25">
      <c r="A192" s="140"/>
      <c r="B192" s="132"/>
      <c r="C192" s="130"/>
      <c r="D192" s="15" t="s">
        <v>219</v>
      </c>
      <c r="E192" s="67">
        <v>3959</v>
      </c>
      <c r="F192" s="35">
        <f t="shared" si="10"/>
        <v>415455.39515244629</v>
      </c>
      <c r="G192" s="35">
        <f t="shared" si="11"/>
        <v>41545.539515244629</v>
      </c>
      <c r="H192" s="35">
        <f t="shared" si="12"/>
        <v>8309.1079030489254</v>
      </c>
      <c r="I192" s="35">
        <f t="shared" si="13"/>
        <v>149563.94225488065</v>
      </c>
      <c r="J192" s="35">
        <f t="shared" si="14"/>
        <v>216036.80547927206</v>
      </c>
      <c r="K192" s="57"/>
      <c r="L192" s="58"/>
    </row>
    <row r="193" spans="1:12" x14ac:dyDescent="0.25">
      <c r="A193" s="140"/>
      <c r="B193" s="132"/>
      <c r="C193" s="130"/>
      <c r="D193" s="15" t="s">
        <v>220</v>
      </c>
      <c r="E193" s="67">
        <v>10689</v>
      </c>
      <c r="F193" s="35">
        <f t="shared" si="10"/>
        <v>1121698.0850680722</v>
      </c>
      <c r="G193" s="35">
        <f t="shared" si="11"/>
        <v>112169.80850680723</v>
      </c>
      <c r="H193" s="35">
        <f t="shared" si="12"/>
        <v>22433.961701361444</v>
      </c>
      <c r="I193" s="35">
        <f t="shared" si="13"/>
        <v>403811.31062450598</v>
      </c>
      <c r="J193" s="35">
        <f t="shared" si="14"/>
        <v>583283.00423539756</v>
      </c>
      <c r="K193" s="57"/>
      <c r="L193" s="58"/>
    </row>
    <row r="194" spans="1:12" ht="30" customHeight="1" x14ac:dyDescent="0.25">
      <c r="A194" s="140"/>
      <c r="B194" s="132"/>
      <c r="C194" s="130"/>
      <c r="D194" s="15" t="s">
        <v>221</v>
      </c>
      <c r="E194" s="67">
        <v>3976</v>
      </c>
      <c r="F194" s="35">
        <f t="shared" si="10"/>
        <v>417239.36628596269</v>
      </c>
      <c r="G194" s="35">
        <f t="shared" si="11"/>
        <v>41723.936628596275</v>
      </c>
      <c r="H194" s="35">
        <f t="shared" si="12"/>
        <v>8344.7873257192532</v>
      </c>
      <c r="I194" s="35">
        <f t="shared" si="13"/>
        <v>150206.17186294656</v>
      </c>
      <c r="J194" s="35">
        <f t="shared" si="14"/>
        <v>216964.4704687006</v>
      </c>
      <c r="K194" s="57"/>
      <c r="L194" s="58"/>
    </row>
    <row r="195" spans="1:12" ht="30" customHeight="1" x14ac:dyDescent="0.25">
      <c r="A195" s="140"/>
      <c r="B195" s="132"/>
      <c r="C195" s="130"/>
      <c r="D195" s="15" t="s">
        <v>222</v>
      </c>
      <c r="E195" s="67">
        <v>3353</v>
      </c>
      <c r="F195" s="35">
        <f t="shared" ref="F195:F258" si="15">E195*$S$2</f>
        <v>351862.07121650729</v>
      </c>
      <c r="G195" s="35">
        <f t="shared" ref="G195:G258" si="16">F195*$X$2</f>
        <v>35186.207121650732</v>
      </c>
      <c r="H195" s="35">
        <f t="shared" ref="H195:H258" si="17">F195*$V$2</f>
        <v>7037.2414243301464</v>
      </c>
      <c r="I195" s="35">
        <f t="shared" ref="I195:I258" si="18">F195*$U$2</f>
        <v>126670.34563794262</v>
      </c>
      <c r="J195" s="35">
        <f t="shared" ref="J195:J258" si="19">F195*$T$2</f>
        <v>182968.27703258381</v>
      </c>
      <c r="K195" s="57"/>
      <c r="L195" s="58"/>
    </row>
    <row r="196" spans="1:12" ht="30" customHeight="1" x14ac:dyDescent="0.25">
      <c r="A196" s="140"/>
      <c r="B196" s="132"/>
      <c r="C196" s="130"/>
      <c r="D196" s="15" t="s">
        <v>223</v>
      </c>
      <c r="E196" s="67">
        <v>3087</v>
      </c>
      <c r="F196" s="35">
        <f t="shared" si="15"/>
        <v>323948.16995089711</v>
      </c>
      <c r="G196" s="35">
        <f t="shared" si="16"/>
        <v>32394.816995089714</v>
      </c>
      <c r="H196" s="35">
        <f t="shared" si="17"/>
        <v>6478.9633990179427</v>
      </c>
      <c r="I196" s="35">
        <f t="shared" si="18"/>
        <v>116621.34118232295</v>
      </c>
      <c r="J196" s="35">
        <f t="shared" si="19"/>
        <v>168453.04837446651</v>
      </c>
      <c r="K196" s="57"/>
      <c r="L196" s="58"/>
    </row>
    <row r="197" spans="1:12" x14ac:dyDescent="0.25">
      <c r="A197" s="140"/>
      <c r="B197" s="132"/>
      <c r="C197" s="130"/>
      <c r="D197" s="15" t="s">
        <v>224</v>
      </c>
      <c r="E197" s="67">
        <v>4238</v>
      </c>
      <c r="F197" s="35">
        <f t="shared" si="15"/>
        <v>444733.50963780429</v>
      </c>
      <c r="G197" s="35">
        <f t="shared" si="16"/>
        <v>44473.350963780431</v>
      </c>
      <c r="H197" s="35">
        <f t="shared" si="17"/>
        <v>8894.6701927560862</v>
      </c>
      <c r="I197" s="35">
        <f t="shared" si="18"/>
        <v>160104.06346960954</v>
      </c>
      <c r="J197" s="35">
        <f t="shared" si="19"/>
        <v>231261.42501165826</v>
      </c>
      <c r="K197" s="57"/>
      <c r="L197" s="58"/>
    </row>
    <row r="198" spans="1:12" ht="15.75" thickBot="1" x14ac:dyDescent="0.3">
      <c r="A198" s="144"/>
      <c r="B198" s="135"/>
      <c r="C198" s="131"/>
      <c r="D198" s="65" t="s">
        <v>225</v>
      </c>
      <c r="E198" s="70">
        <v>3964</v>
      </c>
      <c r="F198" s="47">
        <f t="shared" si="15"/>
        <v>415980.092544657</v>
      </c>
      <c r="G198" s="47">
        <f t="shared" si="16"/>
        <v>41598.009254465702</v>
      </c>
      <c r="H198" s="47">
        <f t="shared" si="17"/>
        <v>8319.6018508931411</v>
      </c>
      <c r="I198" s="47">
        <f t="shared" si="18"/>
        <v>149752.83331607652</v>
      </c>
      <c r="J198" s="47">
        <f t="shared" si="19"/>
        <v>216309.64812322165</v>
      </c>
      <c r="K198" s="59"/>
      <c r="L198" s="60"/>
    </row>
    <row r="199" spans="1:12" ht="30.75" customHeight="1" x14ac:dyDescent="0.25">
      <c r="A199" s="139" t="s">
        <v>226</v>
      </c>
      <c r="B199" s="9">
        <f>SUM(E199:E205)</f>
        <v>50163</v>
      </c>
      <c r="C199" s="12">
        <f>(B199*$S$2)*$U$2</f>
        <v>1895068.4605535686</v>
      </c>
      <c r="D199" s="17" t="s">
        <v>227</v>
      </c>
      <c r="E199" s="68">
        <v>4707</v>
      </c>
      <c r="F199" s="12">
        <f t="shared" si="15"/>
        <v>493950.12502716965</v>
      </c>
      <c r="G199" s="12">
        <f t="shared" si="16"/>
        <v>49395.012502716971</v>
      </c>
      <c r="H199" s="12">
        <f t="shared" si="17"/>
        <v>9879.0025005433927</v>
      </c>
      <c r="I199" s="12">
        <f t="shared" si="18"/>
        <v>177822.04500978105</v>
      </c>
      <c r="J199" s="12">
        <f t="shared" si="19"/>
        <v>256854.06501412822</v>
      </c>
      <c r="K199" s="55"/>
      <c r="L199" s="56"/>
    </row>
    <row r="200" spans="1:12" x14ac:dyDescent="0.25">
      <c r="A200" s="140"/>
      <c r="B200" s="132"/>
      <c r="C200" s="130"/>
      <c r="D200" s="15" t="s">
        <v>228</v>
      </c>
      <c r="E200" s="67">
        <v>3974</v>
      </c>
      <c r="F200" s="35">
        <f t="shared" si="15"/>
        <v>417029.48732907843</v>
      </c>
      <c r="G200" s="35">
        <f t="shared" si="16"/>
        <v>41702.948732907847</v>
      </c>
      <c r="H200" s="35">
        <f t="shared" si="17"/>
        <v>8340.5897465815688</v>
      </c>
      <c r="I200" s="35">
        <f t="shared" si="18"/>
        <v>150130.61543846823</v>
      </c>
      <c r="J200" s="35">
        <f t="shared" si="19"/>
        <v>216855.33341112078</v>
      </c>
      <c r="K200" s="57"/>
      <c r="L200" s="58"/>
    </row>
    <row r="201" spans="1:12" x14ac:dyDescent="0.25">
      <c r="A201" s="140"/>
      <c r="B201" s="132"/>
      <c r="C201" s="130"/>
      <c r="D201" s="15" t="s">
        <v>229</v>
      </c>
      <c r="E201" s="67">
        <v>4445</v>
      </c>
      <c r="F201" s="35">
        <f t="shared" si="15"/>
        <v>466455.98167532805</v>
      </c>
      <c r="G201" s="35">
        <f t="shared" si="16"/>
        <v>46645.598167532808</v>
      </c>
      <c r="H201" s="35">
        <f t="shared" si="17"/>
        <v>9329.1196335065615</v>
      </c>
      <c r="I201" s="35">
        <f t="shared" si="18"/>
        <v>167924.15340311808</v>
      </c>
      <c r="J201" s="35">
        <f t="shared" si="19"/>
        <v>242557.1104711706</v>
      </c>
      <c r="K201" s="57"/>
      <c r="L201" s="58"/>
    </row>
    <row r="202" spans="1:12" x14ac:dyDescent="0.25">
      <c r="A202" s="140"/>
      <c r="B202" s="132"/>
      <c r="C202" s="130"/>
      <c r="D202" s="15" t="s">
        <v>230</v>
      </c>
      <c r="E202" s="67">
        <v>24084</v>
      </c>
      <c r="F202" s="35">
        <f t="shared" si="15"/>
        <v>2527362.398800585</v>
      </c>
      <c r="G202" s="35">
        <f t="shared" si="16"/>
        <v>252736.23988005851</v>
      </c>
      <c r="H202" s="35">
        <f t="shared" si="17"/>
        <v>50547.247976011698</v>
      </c>
      <c r="I202" s="35">
        <f t="shared" si="18"/>
        <v>909850.4635682106</v>
      </c>
      <c r="J202" s="35">
        <f t="shared" si="19"/>
        <v>1314228.4473763043</v>
      </c>
      <c r="K202" s="57"/>
      <c r="L202" s="58"/>
    </row>
    <row r="203" spans="1:12" x14ac:dyDescent="0.25">
      <c r="A203" s="140"/>
      <c r="B203" s="132"/>
      <c r="C203" s="130"/>
      <c r="D203" s="15" t="s">
        <v>231</v>
      </c>
      <c r="E203" s="67">
        <v>5143</v>
      </c>
      <c r="F203" s="35">
        <f t="shared" si="15"/>
        <v>539703.73762794421</v>
      </c>
      <c r="G203" s="35">
        <f t="shared" si="16"/>
        <v>53970.373762794421</v>
      </c>
      <c r="H203" s="35">
        <f t="shared" si="17"/>
        <v>10794.074752558885</v>
      </c>
      <c r="I203" s="35">
        <f t="shared" si="18"/>
        <v>194293.34554605992</v>
      </c>
      <c r="J203" s="35">
        <f t="shared" si="19"/>
        <v>280645.943566531</v>
      </c>
      <c r="K203" s="57"/>
      <c r="L203" s="58"/>
    </row>
    <row r="204" spans="1:12" ht="30" customHeight="1" x14ac:dyDescent="0.25">
      <c r="A204" s="140"/>
      <c r="B204" s="132"/>
      <c r="C204" s="130"/>
      <c r="D204" s="15" t="s">
        <v>232</v>
      </c>
      <c r="E204" s="67">
        <v>4301</v>
      </c>
      <c r="F204" s="35">
        <f t="shared" si="15"/>
        <v>451344.69677965937</v>
      </c>
      <c r="G204" s="35">
        <f t="shared" si="16"/>
        <v>45134.469677965943</v>
      </c>
      <c r="H204" s="35">
        <f t="shared" si="17"/>
        <v>9026.8939355931871</v>
      </c>
      <c r="I204" s="35">
        <f t="shared" si="18"/>
        <v>162484.09084067735</v>
      </c>
      <c r="J204" s="35">
        <f t="shared" si="19"/>
        <v>234699.24232542288</v>
      </c>
      <c r="K204" s="57"/>
      <c r="L204" s="58"/>
    </row>
    <row r="205" spans="1:12" ht="15.75" thickBot="1" x14ac:dyDescent="0.3">
      <c r="A205" s="144"/>
      <c r="B205" s="135"/>
      <c r="C205" s="131"/>
      <c r="D205" s="65" t="s">
        <v>233</v>
      </c>
      <c r="E205" s="70">
        <v>3509</v>
      </c>
      <c r="F205" s="47">
        <f t="shared" si="15"/>
        <v>368232.62985348166</v>
      </c>
      <c r="G205" s="47">
        <f t="shared" si="16"/>
        <v>36823.26298534817</v>
      </c>
      <c r="H205" s="47">
        <f t="shared" si="17"/>
        <v>7364.652597069633</v>
      </c>
      <c r="I205" s="47">
        <f t="shared" si="18"/>
        <v>132563.7467472534</v>
      </c>
      <c r="J205" s="47">
        <f t="shared" si="19"/>
        <v>191480.96752381048</v>
      </c>
      <c r="K205" s="59"/>
      <c r="L205" s="60"/>
    </row>
    <row r="206" spans="1:12" x14ac:dyDescent="0.25">
      <c r="A206" s="139" t="s">
        <v>234</v>
      </c>
      <c r="B206" s="9">
        <f>SUM(E206:E218)</f>
        <v>151370</v>
      </c>
      <c r="C206" s="12">
        <f>(B206*$S$2)*$U$2</f>
        <v>5718487.9866434159</v>
      </c>
      <c r="D206" s="17" t="s">
        <v>235</v>
      </c>
      <c r="E206" s="68">
        <v>14148</v>
      </c>
      <c r="F206" s="12">
        <f t="shared" si="15"/>
        <v>1484683.7409994467</v>
      </c>
      <c r="G206" s="12">
        <f t="shared" si="16"/>
        <v>148468.37409994469</v>
      </c>
      <c r="H206" s="12">
        <f t="shared" si="17"/>
        <v>29693.674819988933</v>
      </c>
      <c r="I206" s="12">
        <f t="shared" si="18"/>
        <v>534486.14675980085</v>
      </c>
      <c r="J206" s="12">
        <f t="shared" si="19"/>
        <v>772035.54531971237</v>
      </c>
      <c r="K206" s="55"/>
      <c r="L206" s="56"/>
    </row>
    <row r="207" spans="1:12" x14ac:dyDescent="0.25">
      <c r="A207" s="140"/>
      <c r="B207" s="132"/>
      <c r="C207" s="130"/>
      <c r="D207" s="15" t="s">
        <v>236</v>
      </c>
      <c r="E207" s="67">
        <v>9049</v>
      </c>
      <c r="F207" s="35">
        <f t="shared" si="15"/>
        <v>949597.34042295686</v>
      </c>
      <c r="G207" s="35">
        <f t="shared" si="16"/>
        <v>94959.734042295691</v>
      </c>
      <c r="H207" s="35">
        <f t="shared" si="17"/>
        <v>18991.946808459139</v>
      </c>
      <c r="I207" s="35">
        <f t="shared" si="18"/>
        <v>341855.04255226447</v>
      </c>
      <c r="J207" s="35">
        <f t="shared" si="19"/>
        <v>493790.61701993761</v>
      </c>
      <c r="K207" s="57"/>
      <c r="L207" s="58"/>
    </row>
    <row r="208" spans="1:12" ht="30" customHeight="1" x14ac:dyDescent="0.25">
      <c r="A208" s="140"/>
      <c r="B208" s="132"/>
      <c r="C208" s="130"/>
      <c r="D208" s="15" t="s">
        <v>237</v>
      </c>
      <c r="E208" s="67">
        <v>9116</v>
      </c>
      <c r="F208" s="35">
        <f t="shared" si="15"/>
        <v>956628.28547858051</v>
      </c>
      <c r="G208" s="35">
        <f t="shared" si="16"/>
        <v>95662.828547858051</v>
      </c>
      <c r="H208" s="35">
        <f t="shared" si="17"/>
        <v>19132.565709571612</v>
      </c>
      <c r="I208" s="35">
        <f t="shared" si="18"/>
        <v>344386.18277228897</v>
      </c>
      <c r="J208" s="35">
        <f t="shared" si="19"/>
        <v>497446.7084488619</v>
      </c>
      <c r="K208" s="57"/>
      <c r="L208" s="58"/>
    </row>
    <row r="209" spans="1:12" ht="30" customHeight="1" x14ac:dyDescent="0.25">
      <c r="A209" s="140"/>
      <c r="B209" s="132"/>
      <c r="C209" s="130"/>
      <c r="D209" s="15" t="s">
        <v>238</v>
      </c>
      <c r="E209" s="67">
        <v>15581</v>
      </c>
      <c r="F209" s="35">
        <f t="shared" si="15"/>
        <v>1635062.0136070384</v>
      </c>
      <c r="G209" s="35">
        <f t="shared" si="16"/>
        <v>163506.20136070385</v>
      </c>
      <c r="H209" s="35">
        <f t="shared" si="17"/>
        <v>32701.240272140771</v>
      </c>
      <c r="I209" s="35">
        <f t="shared" si="18"/>
        <v>588622.32489853376</v>
      </c>
      <c r="J209" s="35">
        <f t="shared" si="19"/>
        <v>850232.24707566004</v>
      </c>
      <c r="K209" s="57"/>
      <c r="L209" s="58"/>
    </row>
    <row r="210" spans="1:12" ht="30" customHeight="1" x14ac:dyDescent="0.25">
      <c r="A210" s="140"/>
      <c r="B210" s="132"/>
      <c r="C210" s="130"/>
      <c r="D210" s="15" t="s">
        <v>239</v>
      </c>
      <c r="E210" s="67">
        <v>7058</v>
      </c>
      <c r="F210" s="35">
        <f t="shared" si="15"/>
        <v>740662.83884464914</v>
      </c>
      <c r="G210" s="35">
        <f t="shared" si="16"/>
        <v>74066.283884464923</v>
      </c>
      <c r="H210" s="35">
        <f t="shared" si="17"/>
        <v>14813.256776892984</v>
      </c>
      <c r="I210" s="35">
        <f t="shared" si="18"/>
        <v>266638.62198407366</v>
      </c>
      <c r="J210" s="35">
        <f t="shared" si="19"/>
        <v>385144.67619921756</v>
      </c>
      <c r="K210" s="57"/>
      <c r="L210" s="58"/>
    </row>
    <row r="211" spans="1:12" x14ac:dyDescent="0.25">
      <c r="A211" s="140"/>
      <c r="B211" s="132"/>
      <c r="C211" s="130"/>
      <c r="D211" s="15" t="s">
        <v>240</v>
      </c>
      <c r="E211" s="67">
        <v>15824</v>
      </c>
      <c r="F211" s="35">
        <f t="shared" si="15"/>
        <v>1660562.3068684794</v>
      </c>
      <c r="G211" s="35">
        <f t="shared" si="16"/>
        <v>166056.23068684794</v>
      </c>
      <c r="H211" s="35">
        <f t="shared" si="17"/>
        <v>33211.246137369584</v>
      </c>
      <c r="I211" s="35">
        <f t="shared" si="18"/>
        <v>597802.43047265254</v>
      </c>
      <c r="J211" s="35">
        <f t="shared" si="19"/>
        <v>863492.39957160933</v>
      </c>
      <c r="K211" s="57"/>
      <c r="L211" s="58"/>
    </row>
    <row r="212" spans="1:12" ht="30" customHeight="1" x14ac:dyDescent="0.25">
      <c r="A212" s="140"/>
      <c r="B212" s="132"/>
      <c r="C212" s="130"/>
      <c r="D212" s="15" t="s">
        <v>241</v>
      </c>
      <c r="E212" s="67">
        <v>9640</v>
      </c>
      <c r="F212" s="35">
        <f t="shared" si="15"/>
        <v>1011616.5721822637</v>
      </c>
      <c r="G212" s="35">
        <f t="shared" si="16"/>
        <v>101161.65721822638</v>
      </c>
      <c r="H212" s="35">
        <f t="shared" si="17"/>
        <v>20232.331443645275</v>
      </c>
      <c r="I212" s="35">
        <f t="shared" si="18"/>
        <v>364181.96598561492</v>
      </c>
      <c r="J212" s="35">
        <f t="shared" si="19"/>
        <v>526040.61753477715</v>
      </c>
      <c r="K212" s="57"/>
      <c r="L212" s="58"/>
    </row>
    <row r="213" spans="1:12" ht="30" customHeight="1" x14ac:dyDescent="0.25">
      <c r="A213" s="140"/>
      <c r="B213" s="132"/>
      <c r="C213" s="130"/>
      <c r="D213" s="15" t="s">
        <v>242</v>
      </c>
      <c r="E213" s="67">
        <v>12493</v>
      </c>
      <c r="F213" s="35">
        <f t="shared" si="15"/>
        <v>1311008.9041776992</v>
      </c>
      <c r="G213" s="35">
        <f t="shared" si="16"/>
        <v>131100.89041776993</v>
      </c>
      <c r="H213" s="35">
        <f t="shared" si="17"/>
        <v>26220.178083553987</v>
      </c>
      <c r="I213" s="35">
        <f t="shared" si="18"/>
        <v>471963.20550397172</v>
      </c>
      <c r="J213" s="35">
        <f t="shared" si="19"/>
        <v>681724.63017240365</v>
      </c>
      <c r="K213" s="57"/>
      <c r="L213" s="58"/>
    </row>
    <row r="214" spans="1:12" ht="30" x14ac:dyDescent="0.25">
      <c r="A214" s="140"/>
      <c r="B214" s="132"/>
      <c r="C214" s="130"/>
      <c r="D214" s="15" t="s">
        <v>243</v>
      </c>
      <c r="E214" s="67">
        <v>13661</v>
      </c>
      <c r="F214" s="35">
        <f t="shared" si="15"/>
        <v>1433578.2149981228</v>
      </c>
      <c r="G214" s="35">
        <f t="shared" si="16"/>
        <v>143357.82149981227</v>
      </c>
      <c r="H214" s="35">
        <f t="shared" si="17"/>
        <v>28671.564299962454</v>
      </c>
      <c r="I214" s="35">
        <f t="shared" si="18"/>
        <v>516088.15739932418</v>
      </c>
      <c r="J214" s="35">
        <f t="shared" si="19"/>
        <v>745460.67179902387</v>
      </c>
      <c r="K214" s="57"/>
      <c r="L214" s="58"/>
    </row>
    <row r="215" spans="1:12" x14ac:dyDescent="0.25">
      <c r="A215" s="140"/>
      <c r="B215" s="132"/>
      <c r="C215" s="130"/>
      <c r="D215" s="15" t="s">
        <v>244</v>
      </c>
      <c r="E215" s="67">
        <v>14612</v>
      </c>
      <c r="F215" s="35">
        <f t="shared" si="15"/>
        <v>1533375.6589966014</v>
      </c>
      <c r="G215" s="35">
        <f t="shared" si="16"/>
        <v>153337.56589966014</v>
      </c>
      <c r="H215" s="35">
        <f t="shared" si="17"/>
        <v>30667.513179932026</v>
      </c>
      <c r="I215" s="35">
        <f t="shared" si="18"/>
        <v>552015.23723877652</v>
      </c>
      <c r="J215" s="35">
        <f t="shared" si="19"/>
        <v>797355.3426782327</v>
      </c>
      <c r="K215" s="57"/>
      <c r="L215" s="58"/>
    </row>
    <row r="216" spans="1:12" x14ac:dyDescent="0.25">
      <c r="A216" s="140"/>
      <c r="B216" s="132"/>
      <c r="C216" s="130"/>
      <c r="D216" s="15" t="s">
        <v>245</v>
      </c>
      <c r="E216" s="67">
        <v>7134</v>
      </c>
      <c r="F216" s="35">
        <f t="shared" si="15"/>
        <v>748638.23920625204</v>
      </c>
      <c r="G216" s="35">
        <f t="shared" si="16"/>
        <v>74863.823920625204</v>
      </c>
      <c r="H216" s="35">
        <f t="shared" si="17"/>
        <v>14972.764784125042</v>
      </c>
      <c r="I216" s="35">
        <f t="shared" si="18"/>
        <v>269509.7661142507</v>
      </c>
      <c r="J216" s="35">
        <f t="shared" si="19"/>
        <v>389291.88438725105</v>
      </c>
      <c r="K216" s="57"/>
      <c r="L216" s="58"/>
    </row>
    <row r="217" spans="1:12" ht="30" customHeight="1" x14ac:dyDescent="0.25">
      <c r="A217" s="140"/>
      <c r="B217" s="132"/>
      <c r="C217" s="130"/>
      <c r="D217" s="15" t="s">
        <v>246</v>
      </c>
      <c r="E217" s="67">
        <v>13428</v>
      </c>
      <c r="F217" s="35">
        <f t="shared" si="15"/>
        <v>1409127.3165211035</v>
      </c>
      <c r="G217" s="35">
        <f t="shared" si="16"/>
        <v>140912.73165211035</v>
      </c>
      <c r="H217" s="35">
        <f t="shared" si="17"/>
        <v>28182.546330422072</v>
      </c>
      <c r="I217" s="35">
        <f t="shared" si="18"/>
        <v>507285.83394759725</v>
      </c>
      <c r="J217" s="35">
        <f t="shared" si="19"/>
        <v>732746.20459097379</v>
      </c>
      <c r="K217" s="57"/>
      <c r="L217" s="58"/>
    </row>
    <row r="218" spans="1:12" ht="15.75" thickBot="1" x14ac:dyDescent="0.3">
      <c r="A218" s="144"/>
      <c r="B218" s="135"/>
      <c r="C218" s="131"/>
      <c r="D218" s="65" t="s">
        <v>247</v>
      </c>
      <c r="E218" s="70">
        <v>9626</v>
      </c>
      <c r="F218" s="47">
        <f t="shared" si="15"/>
        <v>1010147.4194840738</v>
      </c>
      <c r="G218" s="47">
        <f t="shared" si="16"/>
        <v>101014.74194840738</v>
      </c>
      <c r="H218" s="47">
        <f t="shared" si="17"/>
        <v>20202.948389681475</v>
      </c>
      <c r="I218" s="47">
        <f t="shared" si="18"/>
        <v>363653.07101426652</v>
      </c>
      <c r="J218" s="47">
        <f t="shared" si="19"/>
        <v>525276.6581317184</v>
      </c>
      <c r="K218" s="59"/>
      <c r="L218" s="60"/>
    </row>
    <row r="219" spans="1:12" x14ac:dyDescent="0.25">
      <c r="A219" s="139" t="s">
        <v>248</v>
      </c>
      <c r="B219" s="9">
        <f>SUM(E219:E231)</f>
        <v>80446</v>
      </c>
      <c r="C219" s="12">
        <f>(B219*$S$2)*$U$2</f>
        <v>3039106.0617924044</v>
      </c>
      <c r="D219" s="17" t="s">
        <v>249</v>
      </c>
      <c r="E219" s="68">
        <v>9767</v>
      </c>
      <c r="F219" s="12">
        <f t="shared" si="15"/>
        <v>1024943.8859444159</v>
      </c>
      <c r="G219" s="12">
        <f t="shared" si="16"/>
        <v>102494.3885944416</v>
      </c>
      <c r="H219" s="12">
        <f t="shared" si="17"/>
        <v>20498.877718888318</v>
      </c>
      <c r="I219" s="12">
        <f t="shared" si="18"/>
        <v>368979.79893998971</v>
      </c>
      <c r="J219" s="12">
        <f t="shared" si="19"/>
        <v>532970.82069109625</v>
      </c>
      <c r="K219" s="55"/>
      <c r="L219" s="56"/>
    </row>
    <row r="220" spans="1:12" x14ac:dyDescent="0.25">
      <c r="A220" s="140"/>
      <c r="B220" s="132"/>
      <c r="C220" s="130"/>
      <c r="D220" s="15" t="s">
        <v>250</v>
      </c>
      <c r="E220" s="67">
        <v>4074</v>
      </c>
      <c r="F220" s="35">
        <f t="shared" si="15"/>
        <v>427523.43517329276</v>
      </c>
      <c r="G220" s="35">
        <f t="shared" si="16"/>
        <v>42752.343517329282</v>
      </c>
      <c r="H220" s="35">
        <f t="shared" si="17"/>
        <v>8550.4687034658546</v>
      </c>
      <c r="I220" s="35">
        <f t="shared" si="18"/>
        <v>153908.43666238539</v>
      </c>
      <c r="J220" s="35">
        <f t="shared" si="19"/>
        <v>222312.18629011224</v>
      </c>
      <c r="K220" s="57"/>
      <c r="L220" s="58"/>
    </row>
    <row r="221" spans="1:12" x14ac:dyDescent="0.25">
      <c r="A221" s="140"/>
      <c r="B221" s="132"/>
      <c r="C221" s="130"/>
      <c r="D221" s="15" t="s">
        <v>251</v>
      </c>
      <c r="E221" s="67">
        <v>5730</v>
      </c>
      <c r="F221" s="35">
        <f t="shared" si="15"/>
        <v>601303.21147348243</v>
      </c>
      <c r="G221" s="35">
        <f t="shared" si="16"/>
        <v>60130.321147348244</v>
      </c>
      <c r="H221" s="35">
        <f t="shared" si="17"/>
        <v>12026.064229469648</v>
      </c>
      <c r="I221" s="35">
        <f t="shared" si="18"/>
        <v>216469.15613045366</v>
      </c>
      <c r="J221" s="35">
        <f t="shared" si="19"/>
        <v>312677.6699662109</v>
      </c>
      <c r="K221" s="57"/>
      <c r="L221" s="58"/>
    </row>
    <row r="222" spans="1:12" x14ac:dyDescent="0.25">
      <c r="A222" s="140"/>
      <c r="B222" s="132"/>
      <c r="C222" s="130"/>
      <c r="D222" s="15" t="s">
        <v>252</v>
      </c>
      <c r="E222" s="67">
        <v>4731</v>
      </c>
      <c r="F222" s="35">
        <f t="shared" si="15"/>
        <v>496468.67250978108</v>
      </c>
      <c r="G222" s="35">
        <f t="shared" si="16"/>
        <v>49646.86725097811</v>
      </c>
      <c r="H222" s="35">
        <f t="shared" si="17"/>
        <v>9929.3734501956224</v>
      </c>
      <c r="I222" s="35">
        <f t="shared" si="18"/>
        <v>178728.72210352117</v>
      </c>
      <c r="J222" s="35">
        <f t="shared" si="19"/>
        <v>258163.70970508616</v>
      </c>
      <c r="K222" s="57"/>
      <c r="L222" s="58"/>
    </row>
    <row r="223" spans="1:12" ht="30" customHeight="1" x14ac:dyDescent="0.25">
      <c r="A223" s="140"/>
      <c r="B223" s="132"/>
      <c r="C223" s="130"/>
      <c r="D223" s="15" t="s">
        <v>253</v>
      </c>
      <c r="E223" s="67">
        <v>8217</v>
      </c>
      <c r="F223" s="35">
        <f t="shared" si="15"/>
        <v>862287.69435909344</v>
      </c>
      <c r="G223" s="35">
        <f t="shared" si="16"/>
        <v>86228.769435909344</v>
      </c>
      <c r="H223" s="35">
        <f t="shared" si="17"/>
        <v>17245.753887181869</v>
      </c>
      <c r="I223" s="35">
        <f t="shared" si="18"/>
        <v>310423.56996927364</v>
      </c>
      <c r="J223" s="35">
        <f t="shared" si="19"/>
        <v>448389.60106672859</v>
      </c>
      <c r="K223" s="57"/>
      <c r="L223" s="58"/>
    </row>
    <row r="224" spans="1:12" x14ac:dyDescent="0.25">
      <c r="A224" s="140"/>
      <c r="B224" s="132"/>
      <c r="C224" s="130"/>
      <c r="D224" s="15" t="s">
        <v>254</v>
      </c>
      <c r="E224" s="67">
        <v>19890</v>
      </c>
      <c r="F224" s="35">
        <f t="shared" si="15"/>
        <v>2087246.226214235</v>
      </c>
      <c r="G224" s="35">
        <f t="shared" si="16"/>
        <v>208724.62262142351</v>
      </c>
      <c r="H224" s="35">
        <f t="shared" si="17"/>
        <v>41744.924524284703</v>
      </c>
      <c r="I224" s="35">
        <f t="shared" si="18"/>
        <v>751408.64143712458</v>
      </c>
      <c r="J224" s="35">
        <f t="shared" si="19"/>
        <v>1085368.0376314023</v>
      </c>
      <c r="K224" s="57"/>
      <c r="L224" s="58"/>
    </row>
    <row r="225" spans="1:12" x14ac:dyDescent="0.25">
      <c r="A225" s="140"/>
      <c r="B225" s="132"/>
      <c r="C225" s="130"/>
      <c r="D225" s="15" t="s">
        <v>255</v>
      </c>
      <c r="E225" s="67">
        <v>2750</v>
      </c>
      <c r="F225" s="35">
        <f t="shared" si="15"/>
        <v>288583.56571589474</v>
      </c>
      <c r="G225" s="35">
        <f t="shared" si="16"/>
        <v>28858.356571589477</v>
      </c>
      <c r="H225" s="35">
        <f t="shared" si="17"/>
        <v>5771.6713143178949</v>
      </c>
      <c r="I225" s="35">
        <f t="shared" si="18"/>
        <v>103890.08365772211</v>
      </c>
      <c r="J225" s="35">
        <f t="shared" si="19"/>
        <v>150063.45417226528</v>
      </c>
      <c r="K225" s="57"/>
      <c r="L225" s="58"/>
    </row>
    <row r="226" spans="1:12" ht="30" customHeight="1" x14ac:dyDescent="0.25">
      <c r="A226" s="140"/>
      <c r="B226" s="132"/>
      <c r="C226" s="130"/>
      <c r="D226" s="15" t="s">
        <v>256</v>
      </c>
      <c r="E226" s="67">
        <v>2382</v>
      </c>
      <c r="F226" s="35">
        <f t="shared" si="15"/>
        <v>249965.83764918591</v>
      </c>
      <c r="G226" s="35">
        <f t="shared" si="16"/>
        <v>24996.583764918592</v>
      </c>
      <c r="H226" s="35">
        <f t="shared" si="17"/>
        <v>4999.3167529837183</v>
      </c>
      <c r="I226" s="35">
        <f t="shared" si="18"/>
        <v>89987.701553706924</v>
      </c>
      <c r="J226" s="35">
        <f t="shared" si="19"/>
        <v>129982.23557757668</v>
      </c>
      <c r="K226" s="57"/>
      <c r="L226" s="58"/>
    </row>
    <row r="227" spans="1:12" ht="30" customHeight="1" x14ac:dyDescent="0.25">
      <c r="A227" s="140"/>
      <c r="B227" s="132"/>
      <c r="C227" s="130"/>
      <c r="D227" s="15" t="s">
        <v>257</v>
      </c>
      <c r="E227" s="67">
        <v>5293</v>
      </c>
      <c r="F227" s="35">
        <f t="shared" si="15"/>
        <v>555444.65939426573</v>
      </c>
      <c r="G227" s="35">
        <f t="shared" si="16"/>
        <v>55544.465939426576</v>
      </c>
      <c r="H227" s="35">
        <f t="shared" si="17"/>
        <v>11108.893187885315</v>
      </c>
      <c r="I227" s="35">
        <f t="shared" si="18"/>
        <v>199960.07738193567</v>
      </c>
      <c r="J227" s="35">
        <f t="shared" si="19"/>
        <v>288831.22288501821</v>
      </c>
      <c r="K227" s="57"/>
      <c r="L227" s="58"/>
    </row>
    <row r="228" spans="1:12" x14ac:dyDescent="0.25">
      <c r="A228" s="140"/>
      <c r="B228" s="132"/>
      <c r="C228" s="130"/>
      <c r="D228" s="15" t="s">
        <v>258</v>
      </c>
      <c r="E228" s="67">
        <v>4745</v>
      </c>
      <c r="F228" s="35">
        <f t="shared" si="15"/>
        <v>497937.82520797109</v>
      </c>
      <c r="G228" s="35">
        <f t="shared" si="16"/>
        <v>49793.782520797111</v>
      </c>
      <c r="H228" s="35">
        <f t="shared" si="17"/>
        <v>9958.7565041594225</v>
      </c>
      <c r="I228" s="35">
        <f t="shared" si="18"/>
        <v>179257.61707486957</v>
      </c>
      <c r="J228" s="35">
        <f t="shared" si="19"/>
        <v>258927.66910814497</v>
      </c>
      <c r="K228" s="57"/>
      <c r="L228" s="58"/>
    </row>
    <row r="229" spans="1:12" ht="30" customHeight="1" x14ac:dyDescent="0.25">
      <c r="A229" s="140"/>
      <c r="B229" s="132"/>
      <c r="C229" s="130"/>
      <c r="D229" s="15" t="s">
        <v>259</v>
      </c>
      <c r="E229" s="67">
        <v>8081</v>
      </c>
      <c r="F229" s="35">
        <f t="shared" si="15"/>
        <v>848015.92529096198</v>
      </c>
      <c r="G229" s="35">
        <f t="shared" si="16"/>
        <v>84801.592529096204</v>
      </c>
      <c r="H229" s="35">
        <f t="shared" si="17"/>
        <v>16960.318505819239</v>
      </c>
      <c r="I229" s="35">
        <f t="shared" si="18"/>
        <v>305285.73310474632</v>
      </c>
      <c r="J229" s="35">
        <f t="shared" si="19"/>
        <v>440968.28115130024</v>
      </c>
      <c r="K229" s="57"/>
      <c r="L229" s="58"/>
    </row>
    <row r="230" spans="1:12" x14ac:dyDescent="0.25">
      <c r="A230" s="140"/>
      <c r="B230" s="132"/>
      <c r="C230" s="130"/>
      <c r="D230" s="15" t="s">
        <v>260</v>
      </c>
      <c r="E230" s="67">
        <v>2306</v>
      </c>
      <c r="F230" s="35">
        <f t="shared" si="15"/>
        <v>241990.43728758299</v>
      </c>
      <c r="G230" s="35">
        <f t="shared" si="16"/>
        <v>24199.043728758301</v>
      </c>
      <c r="H230" s="35">
        <f t="shared" si="17"/>
        <v>4839.8087457516594</v>
      </c>
      <c r="I230" s="35">
        <f t="shared" si="18"/>
        <v>87116.55742352987</v>
      </c>
      <c r="J230" s="35">
        <f t="shared" si="19"/>
        <v>125835.02738954316</v>
      </c>
      <c r="K230" s="57"/>
      <c r="L230" s="58"/>
    </row>
    <row r="231" spans="1:12" ht="15.75" thickBot="1" x14ac:dyDescent="0.3">
      <c r="A231" s="144"/>
      <c r="B231" s="135"/>
      <c r="C231" s="131"/>
      <c r="D231" s="65" t="s">
        <v>261</v>
      </c>
      <c r="E231" s="70">
        <v>2480</v>
      </c>
      <c r="F231" s="47">
        <f t="shared" si="15"/>
        <v>260249.90653651598</v>
      </c>
      <c r="G231" s="47">
        <f t="shared" si="16"/>
        <v>26024.990653651599</v>
      </c>
      <c r="H231" s="47">
        <f t="shared" si="17"/>
        <v>5204.9981307303196</v>
      </c>
      <c r="I231" s="47">
        <f t="shared" si="18"/>
        <v>93689.966353145748</v>
      </c>
      <c r="J231" s="47">
        <f t="shared" si="19"/>
        <v>135329.95139898831</v>
      </c>
      <c r="K231" s="59"/>
      <c r="L231" s="60"/>
    </row>
    <row r="232" spans="1:12" ht="30.75" customHeight="1" x14ac:dyDescent="0.25">
      <c r="A232" s="139" t="s">
        <v>262</v>
      </c>
      <c r="B232" s="9">
        <f>SUM(E232:E238)</f>
        <v>47742</v>
      </c>
      <c r="C232" s="12">
        <f>(B232*$S$2)*$U$2</f>
        <v>1803607.4087225341</v>
      </c>
      <c r="D232" s="17" t="s">
        <v>263</v>
      </c>
      <c r="E232" s="68">
        <v>5773</v>
      </c>
      <c r="F232" s="12">
        <f t="shared" si="15"/>
        <v>605815.6090464947</v>
      </c>
      <c r="G232" s="12">
        <f t="shared" si="16"/>
        <v>60581.560904649472</v>
      </c>
      <c r="H232" s="12">
        <f t="shared" si="17"/>
        <v>12116.312180929894</v>
      </c>
      <c r="I232" s="12">
        <f t="shared" si="18"/>
        <v>218093.61925673808</v>
      </c>
      <c r="J232" s="12">
        <f t="shared" si="19"/>
        <v>315024.11670417729</v>
      </c>
      <c r="K232" s="55"/>
      <c r="L232" s="56"/>
    </row>
    <row r="233" spans="1:12" x14ac:dyDescent="0.25">
      <c r="A233" s="140"/>
      <c r="B233" s="132"/>
      <c r="C233" s="130"/>
      <c r="D233" s="15" t="s">
        <v>264</v>
      </c>
      <c r="E233" s="67">
        <v>3938</v>
      </c>
      <c r="F233" s="35">
        <f t="shared" si="15"/>
        <v>413251.66610516125</v>
      </c>
      <c r="G233" s="35">
        <f t="shared" si="16"/>
        <v>41325.166610516128</v>
      </c>
      <c r="H233" s="35">
        <f t="shared" si="17"/>
        <v>8265.0333221032251</v>
      </c>
      <c r="I233" s="35">
        <f t="shared" si="18"/>
        <v>148770.59979785804</v>
      </c>
      <c r="J233" s="35">
        <f t="shared" si="19"/>
        <v>214890.86637468386</v>
      </c>
      <c r="K233" s="57"/>
      <c r="L233" s="58"/>
    </row>
    <row r="234" spans="1:12" ht="30" customHeight="1" x14ac:dyDescent="0.25">
      <c r="A234" s="140"/>
      <c r="B234" s="132"/>
      <c r="C234" s="130"/>
      <c r="D234" s="15" t="s">
        <v>265</v>
      </c>
      <c r="E234" s="67">
        <v>6536</v>
      </c>
      <c r="F234" s="35">
        <f t="shared" si="15"/>
        <v>685884.4310978502</v>
      </c>
      <c r="G234" s="35">
        <f t="shared" si="16"/>
        <v>68588.443109785017</v>
      </c>
      <c r="H234" s="35">
        <f t="shared" si="17"/>
        <v>13717.688621957004</v>
      </c>
      <c r="I234" s="35">
        <f t="shared" si="18"/>
        <v>246918.39519522607</v>
      </c>
      <c r="J234" s="35">
        <f t="shared" si="19"/>
        <v>356659.90417088213</v>
      </c>
      <c r="K234" s="57"/>
      <c r="L234" s="58"/>
    </row>
    <row r="235" spans="1:12" ht="30" customHeight="1" x14ac:dyDescent="0.25">
      <c r="A235" s="140"/>
      <c r="B235" s="132"/>
      <c r="C235" s="130"/>
      <c r="D235" s="15" t="s">
        <v>266</v>
      </c>
      <c r="E235" s="67">
        <v>16692</v>
      </c>
      <c r="F235" s="35">
        <f t="shared" si="15"/>
        <v>1751649.7741562598</v>
      </c>
      <c r="G235" s="35">
        <f t="shared" si="16"/>
        <v>175164.977415626</v>
      </c>
      <c r="H235" s="35">
        <f t="shared" si="17"/>
        <v>35032.995483125196</v>
      </c>
      <c r="I235" s="35">
        <f t="shared" si="18"/>
        <v>630593.91869625356</v>
      </c>
      <c r="J235" s="35">
        <f t="shared" si="19"/>
        <v>910857.88256125513</v>
      </c>
      <c r="K235" s="57"/>
      <c r="L235" s="58"/>
    </row>
    <row r="236" spans="1:12" ht="30" customHeight="1" x14ac:dyDescent="0.25">
      <c r="A236" s="140"/>
      <c r="B236" s="132"/>
      <c r="C236" s="130"/>
      <c r="D236" s="15" t="s">
        <v>267</v>
      </c>
      <c r="E236" s="67">
        <v>3705</v>
      </c>
      <c r="F236" s="35">
        <f t="shared" si="15"/>
        <v>388800.7676281418</v>
      </c>
      <c r="G236" s="35">
        <f t="shared" si="16"/>
        <v>38880.076762814184</v>
      </c>
      <c r="H236" s="35">
        <f t="shared" si="17"/>
        <v>7776.0153525628357</v>
      </c>
      <c r="I236" s="35">
        <f t="shared" si="18"/>
        <v>139968.27634613105</v>
      </c>
      <c r="J236" s="35">
        <f t="shared" si="19"/>
        <v>202176.39916663375</v>
      </c>
      <c r="K236" s="57"/>
      <c r="L236" s="58"/>
    </row>
    <row r="237" spans="1:12" ht="30" customHeight="1" x14ac:dyDescent="0.25">
      <c r="A237" s="140"/>
      <c r="B237" s="132"/>
      <c r="C237" s="130"/>
      <c r="D237" s="15" t="s">
        <v>268</v>
      </c>
      <c r="E237" s="67">
        <v>5482</v>
      </c>
      <c r="F237" s="35">
        <f t="shared" si="15"/>
        <v>575278.22081983089</v>
      </c>
      <c r="G237" s="35">
        <f t="shared" si="16"/>
        <v>57527.822081983089</v>
      </c>
      <c r="H237" s="35">
        <f t="shared" si="17"/>
        <v>11505.564416396619</v>
      </c>
      <c r="I237" s="35">
        <f t="shared" si="18"/>
        <v>207100.15949513912</v>
      </c>
      <c r="J237" s="35">
        <f t="shared" si="19"/>
        <v>299144.67482631205</v>
      </c>
      <c r="K237" s="57"/>
      <c r="L237" s="58"/>
    </row>
    <row r="238" spans="1:12" ht="30" customHeight="1" thickBot="1" x14ac:dyDescent="0.3">
      <c r="A238" s="144"/>
      <c r="B238" s="135"/>
      <c r="C238" s="131"/>
      <c r="D238" s="65" t="s">
        <v>269</v>
      </c>
      <c r="E238" s="70">
        <v>5616</v>
      </c>
      <c r="F238" s="47">
        <f t="shared" si="15"/>
        <v>589340.11093107809</v>
      </c>
      <c r="G238" s="47">
        <f t="shared" si="16"/>
        <v>58934.011093107809</v>
      </c>
      <c r="H238" s="47">
        <f t="shared" si="17"/>
        <v>11786.802218621562</v>
      </c>
      <c r="I238" s="47">
        <f t="shared" si="18"/>
        <v>212162.4399351881</v>
      </c>
      <c r="J238" s="47">
        <f t="shared" si="19"/>
        <v>306456.85768416064</v>
      </c>
      <c r="K238" s="59"/>
      <c r="L238" s="60"/>
    </row>
    <row r="239" spans="1:12" ht="30.75" customHeight="1" x14ac:dyDescent="0.25">
      <c r="A239" s="139" t="s">
        <v>270</v>
      </c>
      <c r="B239" s="9">
        <f>SUM(E239:E246)</f>
        <v>82854</v>
      </c>
      <c r="C239" s="12">
        <f>(B239*$S$2)*$U$2</f>
        <v>3130075.99686433</v>
      </c>
      <c r="D239" s="17" t="s">
        <v>271</v>
      </c>
      <c r="E239" s="68">
        <v>11555</v>
      </c>
      <c r="F239" s="12">
        <f t="shared" si="15"/>
        <v>1212575.6733989685</v>
      </c>
      <c r="G239" s="12">
        <f t="shared" si="16"/>
        <v>121257.56733989686</v>
      </c>
      <c r="H239" s="12">
        <f t="shared" si="17"/>
        <v>24251.51346797937</v>
      </c>
      <c r="I239" s="12">
        <f t="shared" si="18"/>
        <v>436527.24242362863</v>
      </c>
      <c r="J239" s="12">
        <f t="shared" si="19"/>
        <v>630539.35016746365</v>
      </c>
      <c r="K239" s="55"/>
      <c r="L239" s="56"/>
    </row>
    <row r="240" spans="1:12" ht="30" x14ac:dyDescent="0.25">
      <c r="A240" s="140"/>
      <c r="B240" s="132"/>
      <c r="C240" s="130"/>
      <c r="D240" s="15" t="s">
        <v>272</v>
      </c>
      <c r="E240" s="67">
        <v>33154</v>
      </c>
      <c r="F240" s="35">
        <f t="shared" si="15"/>
        <v>3479163.4682708271</v>
      </c>
      <c r="G240" s="35">
        <f t="shared" si="16"/>
        <v>347916.34682708274</v>
      </c>
      <c r="H240" s="35">
        <f t="shared" si="17"/>
        <v>69583.269365416549</v>
      </c>
      <c r="I240" s="35">
        <f t="shared" si="18"/>
        <v>1252498.8485774978</v>
      </c>
      <c r="J240" s="35">
        <f t="shared" si="19"/>
        <v>1809165.0035008301</v>
      </c>
      <c r="K240" s="57"/>
      <c r="L240" s="58"/>
    </row>
    <row r="241" spans="1:12" ht="45" customHeight="1" x14ac:dyDescent="0.25">
      <c r="A241" s="140"/>
      <c r="B241" s="132"/>
      <c r="C241" s="130"/>
      <c r="D241" s="15" t="s">
        <v>273</v>
      </c>
      <c r="E241" s="67">
        <v>12001</v>
      </c>
      <c r="F241" s="35">
        <f t="shared" si="15"/>
        <v>1259378.6807841647</v>
      </c>
      <c r="G241" s="35">
        <f t="shared" si="16"/>
        <v>125937.86807841648</v>
      </c>
      <c r="H241" s="35">
        <f t="shared" si="17"/>
        <v>25187.573615683294</v>
      </c>
      <c r="I241" s="35">
        <f t="shared" si="18"/>
        <v>453376.3250822993</v>
      </c>
      <c r="J241" s="35">
        <f t="shared" si="19"/>
        <v>654876.91400776571</v>
      </c>
      <c r="K241" s="57"/>
      <c r="L241" s="58"/>
    </row>
    <row r="242" spans="1:12" ht="45" customHeight="1" x14ac:dyDescent="0.25">
      <c r="A242" s="140"/>
      <c r="B242" s="132"/>
      <c r="C242" s="130"/>
      <c r="D242" s="15" t="s">
        <v>274</v>
      </c>
      <c r="E242" s="67">
        <v>3404</v>
      </c>
      <c r="F242" s="35">
        <f t="shared" si="15"/>
        <v>357213.98461705662</v>
      </c>
      <c r="G242" s="35">
        <f t="shared" si="16"/>
        <v>35721.398461705663</v>
      </c>
      <c r="H242" s="35">
        <f t="shared" si="17"/>
        <v>7144.2796923411324</v>
      </c>
      <c r="I242" s="35">
        <f t="shared" si="18"/>
        <v>128597.03446214038</v>
      </c>
      <c r="J242" s="35">
        <f t="shared" si="19"/>
        <v>185751.27200086945</v>
      </c>
      <c r="K242" s="57"/>
      <c r="L242" s="58"/>
    </row>
    <row r="243" spans="1:12" x14ac:dyDescent="0.25">
      <c r="A243" s="140"/>
      <c r="B243" s="132"/>
      <c r="C243" s="130"/>
      <c r="D243" s="15" t="s">
        <v>275</v>
      </c>
      <c r="E243" s="67">
        <v>6889</v>
      </c>
      <c r="F243" s="35">
        <f t="shared" si="15"/>
        <v>722928.06698792684</v>
      </c>
      <c r="G243" s="35">
        <f t="shared" si="16"/>
        <v>72292.806698792687</v>
      </c>
      <c r="H243" s="35">
        <f t="shared" si="17"/>
        <v>14458.561339758537</v>
      </c>
      <c r="I243" s="35">
        <f t="shared" si="18"/>
        <v>260254.10411565367</v>
      </c>
      <c r="J243" s="35">
        <f t="shared" si="19"/>
        <v>375922.59483372199</v>
      </c>
      <c r="K243" s="57"/>
      <c r="L243" s="58"/>
    </row>
    <row r="244" spans="1:12" ht="30" customHeight="1" x14ac:dyDescent="0.25">
      <c r="A244" s="140"/>
      <c r="B244" s="132"/>
      <c r="C244" s="130"/>
      <c r="D244" s="15" t="s">
        <v>276</v>
      </c>
      <c r="E244" s="67">
        <v>5595</v>
      </c>
      <c r="F244" s="35">
        <f t="shared" si="15"/>
        <v>587136.38188379304</v>
      </c>
      <c r="G244" s="35">
        <f t="shared" si="16"/>
        <v>58713.638188379307</v>
      </c>
      <c r="H244" s="35">
        <f t="shared" si="17"/>
        <v>11742.727637675862</v>
      </c>
      <c r="I244" s="35">
        <f t="shared" si="18"/>
        <v>211369.09747816549</v>
      </c>
      <c r="J244" s="35">
        <f t="shared" si="19"/>
        <v>305310.9185795724</v>
      </c>
      <c r="K244" s="57"/>
      <c r="L244" s="58"/>
    </row>
    <row r="245" spans="1:12" ht="30" customHeight="1" x14ac:dyDescent="0.25">
      <c r="A245" s="140"/>
      <c r="B245" s="132"/>
      <c r="C245" s="130"/>
      <c r="D245" s="15" t="s">
        <v>277</v>
      </c>
      <c r="E245" s="67">
        <v>5826</v>
      </c>
      <c r="F245" s="35">
        <f t="shared" si="15"/>
        <v>611377.40140392829</v>
      </c>
      <c r="G245" s="35">
        <f t="shared" si="16"/>
        <v>61137.740140392831</v>
      </c>
      <c r="H245" s="35">
        <f t="shared" si="17"/>
        <v>12227.548028078567</v>
      </c>
      <c r="I245" s="35">
        <f t="shared" si="18"/>
        <v>220095.86450541418</v>
      </c>
      <c r="J245" s="35">
        <f t="shared" si="19"/>
        <v>317916.24873004272</v>
      </c>
      <c r="K245" s="57"/>
      <c r="L245" s="58"/>
    </row>
    <row r="246" spans="1:12" ht="15.75" thickBot="1" x14ac:dyDescent="0.3">
      <c r="A246" s="144"/>
      <c r="B246" s="135"/>
      <c r="C246" s="131"/>
      <c r="D246" s="65" t="s">
        <v>278</v>
      </c>
      <c r="E246" s="70">
        <v>4430</v>
      </c>
      <c r="F246" s="47">
        <f t="shared" si="15"/>
        <v>464881.88949869591</v>
      </c>
      <c r="G246" s="47">
        <f t="shared" si="16"/>
        <v>46488.188949869596</v>
      </c>
      <c r="H246" s="47">
        <f t="shared" si="17"/>
        <v>9297.6377899739182</v>
      </c>
      <c r="I246" s="47">
        <f t="shared" si="18"/>
        <v>167357.48021953052</v>
      </c>
      <c r="J246" s="47">
        <f t="shared" si="19"/>
        <v>241738.58253932188</v>
      </c>
      <c r="K246" s="59"/>
      <c r="L246" s="60"/>
    </row>
    <row r="247" spans="1:12" x14ac:dyDescent="0.25">
      <c r="A247" s="139" t="s">
        <v>279</v>
      </c>
      <c r="B247" s="9">
        <f>SUM(E247:E255)</f>
        <v>49551</v>
      </c>
      <c r="C247" s="12">
        <f>(B247*$S$2)*$U$2</f>
        <v>1871948.1946631956</v>
      </c>
      <c r="D247" s="17" t="s">
        <v>280</v>
      </c>
      <c r="E247" s="68">
        <v>3328</v>
      </c>
      <c r="F247" s="12">
        <f t="shared" si="15"/>
        <v>349238.58425545372</v>
      </c>
      <c r="G247" s="12">
        <f t="shared" si="16"/>
        <v>34923.858425545375</v>
      </c>
      <c r="H247" s="12">
        <f t="shared" si="17"/>
        <v>6984.7716851090745</v>
      </c>
      <c r="I247" s="12">
        <f t="shared" si="18"/>
        <v>125725.89033196334</v>
      </c>
      <c r="J247" s="12">
        <f t="shared" si="19"/>
        <v>181604.06381283593</v>
      </c>
      <c r="K247" s="55"/>
      <c r="L247" s="56"/>
    </row>
    <row r="248" spans="1:12" ht="45" x14ac:dyDescent="0.25">
      <c r="A248" s="140"/>
      <c r="B248" s="132"/>
      <c r="C248" s="130"/>
      <c r="D248" s="15" t="s">
        <v>281</v>
      </c>
      <c r="E248" s="67">
        <v>5772</v>
      </c>
      <c r="F248" s="35">
        <f t="shared" si="15"/>
        <v>605710.66956805252</v>
      </c>
      <c r="G248" s="35">
        <f t="shared" si="16"/>
        <v>60571.066956805254</v>
      </c>
      <c r="H248" s="35">
        <f t="shared" si="17"/>
        <v>12114.213391361051</v>
      </c>
      <c r="I248" s="35">
        <f t="shared" si="18"/>
        <v>218055.8410444989</v>
      </c>
      <c r="J248" s="35">
        <f t="shared" si="19"/>
        <v>314969.54817538732</v>
      </c>
      <c r="K248" s="57"/>
      <c r="L248" s="58"/>
    </row>
    <row r="249" spans="1:12" ht="45" x14ac:dyDescent="0.25">
      <c r="A249" s="140"/>
      <c r="B249" s="132"/>
      <c r="C249" s="130"/>
      <c r="D249" s="15" t="s">
        <v>282</v>
      </c>
      <c r="E249" s="67">
        <v>18209</v>
      </c>
      <c r="F249" s="35">
        <f t="shared" si="15"/>
        <v>1910842.9629529917</v>
      </c>
      <c r="G249" s="35">
        <f t="shared" si="16"/>
        <v>191084.29629529919</v>
      </c>
      <c r="H249" s="35">
        <f t="shared" si="17"/>
        <v>38216.859259059835</v>
      </c>
      <c r="I249" s="35">
        <f t="shared" si="18"/>
        <v>687903.46666307701</v>
      </c>
      <c r="J249" s="35">
        <f t="shared" si="19"/>
        <v>993638.34073555574</v>
      </c>
      <c r="K249" s="57"/>
      <c r="L249" s="58"/>
    </row>
    <row r="250" spans="1:12" x14ac:dyDescent="0.25">
      <c r="A250" s="140"/>
      <c r="B250" s="132"/>
      <c r="C250" s="130"/>
      <c r="D250" s="15" t="s">
        <v>283</v>
      </c>
      <c r="E250" s="67">
        <v>3200</v>
      </c>
      <c r="F250" s="35">
        <f t="shared" si="15"/>
        <v>335806.33101485932</v>
      </c>
      <c r="G250" s="35">
        <f t="shared" si="16"/>
        <v>33580.633101485932</v>
      </c>
      <c r="H250" s="35">
        <f t="shared" si="17"/>
        <v>6716.1266202971865</v>
      </c>
      <c r="I250" s="35">
        <f t="shared" si="18"/>
        <v>120890.27916534935</v>
      </c>
      <c r="J250" s="35">
        <f t="shared" si="19"/>
        <v>174619.29212772686</v>
      </c>
      <c r="K250" s="57"/>
      <c r="L250" s="58"/>
    </row>
    <row r="251" spans="1:12" x14ac:dyDescent="0.25">
      <c r="A251" s="140"/>
      <c r="B251" s="132"/>
      <c r="C251" s="130"/>
      <c r="D251" s="15" t="s">
        <v>284</v>
      </c>
      <c r="E251" s="67">
        <v>4522</v>
      </c>
      <c r="F251" s="35">
        <f t="shared" si="15"/>
        <v>474536.32151537307</v>
      </c>
      <c r="G251" s="35">
        <f t="shared" si="16"/>
        <v>47453.632151537313</v>
      </c>
      <c r="H251" s="35">
        <f t="shared" si="17"/>
        <v>9490.7264303074608</v>
      </c>
      <c r="I251" s="35">
        <f t="shared" si="18"/>
        <v>170833.0757455343</v>
      </c>
      <c r="J251" s="35">
        <f t="shared" si="19"/>
        <v>246758.887187994</v>
      </c>
      <c r="K251" s="57"/>
      <c r="L251" s="58"/>
    </row>
    <row r="252" spans="1:12" x14ac:dyDescent="0.25">
      <c r="A252" s="140"/>
      <c r="B252" s="132"/>
      <c r="C252" s="130"/>
      <c r="D252" s="15" t="s">
        <v>285</v>
      </c>
      <c r="E252" s="67">
        <v>5279</v>
      </c>
      <c r="F252" s="35">
        <f t="shared" si="15"/>
        <v>553975.50669607578</v>
      </c>
      <c r="G252" s="35">
        <f t="shared" si="16"/>
        <v>55397.550669607583</v>
      </c>
      <c r="H252" s="35">
        <f t="shared" si="17"/>
        <v>11079.510133921516</v>
      </c>
      <c r="I252" s="35">
        <f t="shared" si="18"/>
        <v>199431.18241058727</v>
      </c>
      <c r="J252" s="35">
        <f t="shared" si="19"/>
        <v>288067.26348195941</v>
      </c>
      <c r="K252" s="57"/>
      <c r="L252" s="58"/>
    </row>
    <row r="253" spans="1:12" ht="30" customHeight="1" x14ac:dyDescent="0.25">
      <c r="A253" s="140"/>
      <c r="B253" s="132"/>
      <c r="C253" s="130"/>
      <c r="D253" s="15" t="s">
        <v>286</v>
      </c>
      <c r="E253" s="67">
        <v>4002</v>
      </c>
      <c r="F253" s="35">
        <f t="shared" si="15"/>
        <v>419967.79272545845</v>
      </c>
      <c r="G253" s="35">
        <f t="shared" si="16"/>
        <v>41996.779272545849</v>
      </c>
      <c r="H253" s="35">
        <f t="shared" si="17"/>
        <v>8399.3558545091691</v>
      </c>
      <c r="I253" s="35">
        <f t="shared" si="18"/>
        <v>151188.40538116504</v>
      </c>
      <c r="J253" s="35">
        <f t="shared" si="19"/>
        <v>218383.25221723839</v>
      </c>
      <c r="K253" s="57"/>
      <c r="L253" s="58"/>
    </row>
    <row r="254" spans="1:12" x14ac:dyDescent="0.25">
      <c r="A254" s="140"/>
      <c r="B254" s="132"/>
      <c r="C254" s="130"/>
      <c r="D254" s="15" t="s">
        <v>287</v>
      </c>
      <c r="E254" s="67">
        <v>1777</v>
      </c>
      <c r="F254" s="35">
        <f t="shared" si="15"/>
        <v>186477.45319168907</v>
      </c>
      <c r="G254" s="35">
        <f t="shared" si="16"/>
        <v>18647.745319168909</v>
      </c>
      <c r="H254" s="35">
        <f t="shared" si="17"/>
        <v>3729.5490638337815</v>
      </c>
      <c r="I254" s="35">
        <f t="shared" si="18"/>
        <v>67131.883149008063</v>
      </c>
      <c r="J254" s="35">
        <f t="shared" si="19"/>
        <v>96968.275659678315</v>
      </c>
      <c r="K254" s="57"/>
      <c r="L254" s="58"/>
    </row>
    <row r="255" spans="1:12" ht="15.75" thickBot="1" x14ac:dyDescent="0.3">
      <c r="A255" s="144"/>
      <c r="B255" s="135"/>
      <c r="C255" s="131"/>
      <c r="D255" s="65" t="s">
        <v>288</v>
      </c>
      <c r="E255" s="70">
        <v>3462</v>
      </c>
      <c r="F255" s="47">
        <f t="shared" si="15"/>
        <v>363300.47436670092</v>
      </c>
      <c r="G255" s="47">
        <f t="shared" si="16"/>
        <v>36330.047436670095</v>
      </c>
      <c r="H255" s="47">
        <f t="shared" si="17"/>
        <v>7266.0094873340186</v>
      </c>
      <c r="I255" s="47">
        <f t="shared" si="18"/>
        <v>130788.17077201232</v>
      </c>
      <c r="J255" s="47">
        <f t="shared" si="19"/>
        <v>188916.24667068449</v>
      </c>
      <c r="K255" s="59"/>
      <c r="L255" s="60"/>
    </row>
    <row r="256" spans="1:12" x14ac:dyDescent="0.25">
      <c r="A256" s="139" t="s">
        <v>289</v>
      </c>
      <c r="B256" s="8">
        <f>SUM(E256:E260)</f>
        <v>37244</v>
      </c>
      <c r="C256" s="12">
        <f>(B256*$S$2)*$U$2</f>
        <v>1407011.7366357096</v>
      </c>
      <c r="D256" s="17" t="s">
        <v>290</v>
      </c>
      <c r="E256" s="17">
        <v>17045</v>
      </c>
      <c r="F256" s="12">
        <f t="shared" si="15"/>
        <v>1788693.4100463367</v>
      </c>
      <c r="G256" s="12">
        <f t="shared" si="16"/>
        <v>178869.34100463369</v>
      </c>
      <c r="H256" s="12">
        <f t="shared" si="17"/>
        <v>35773.868200926736</v>
      </c>
      <c r="I256" s="12">
        <f t="shared" si="18"/>
        <v>643929.62761668116</v>
      </c>
      <c r="J256" s="12">
        <f t="shared" si="19"/>
        <v>930120.57322409516</v>
      </c>
      <c r="K256" s="55"/>
      <c r="L256" s="56"/>
    </row>
    <row r="257" spans="1:12" ht="30" customHeight="1" x14ac:dyDescent="0.25">
      <c r="A257" s="140"/>
      <c r="B257" s="128"/>
      <c r="C257" s="130"/>
      <c r="D257" s="15" t="s">
        <v>291</v>
      </c>
      <c r="E257" s="15">
        <v>5934</v>
      </c>
      <c r="F257" s="35">
        <f t="shared" si="15"/>
        <v>622710.86507567973</v>
      </c>
      <c r="G257" s="35">
        <f t="shared" si="16"/>
        <v>62271.086507567976</v>
      </c>
      <c r="H257" s="35">
        <f t="shared" si="17"/>
        <v>12454.217301513594</v>
      </c>
      <c r="I257" s="35">
        <f t="shared" si="18"/>
        <v>224175.91142724469</v>
      </c>
      <c r="J257" s="35">
        <f t="shared" si="19"/>
        <v>323809.64983935346</v>
      </c>
      <c r="K257" s="57"/>
      <c r="L257" s="58"/>
    </row>
    <row r="258" spans="1:12" x14ac:dyDescent="0.25">
      <c r="A258" s="140"/>
      <c r="B258" s="128"/>
      <c r="C258" s="130"/>
      <c r="D258" s="15" t="s">
        <v>292</v>
      </c>
      <c r="E258" s="15">
        <v>3715</v>
      </c>
      <c r="F258" s="35">
        <f t="shared" si="15"/>
        <v>389850.16241256322</v>
      </c>
      <c r="G258" s="35">
        <f t="shared" si="16"/>
        <v>38985.016241256322</v>
      </c>
      <c r="H258" s="35">
        <f t="shared" si="17"/>
        <v>7797.0032482512643</v>
      </c>
      <c r="I258" s="35">
        <f t="shared" si="18"/>
        <v>140346.05846852277</v>
      </c>
      <c r="J258" s="35">
        <f t="shared" si="19"/>
        <v>202722.08445453289</v>
      </c>
      <c r="K258" s="57"/>
      <c r="L258" s="58"/>
    </row>
    <row r="259" spans="1:12" x14ac:dyDescent="0.25">
      <c r="A259" s="140"/>
      <c r="B259" s="128"/>
      <c r="C259" s="130"/>
      <c r="D259" s="15" t="s">
        <v>293</v>
      </c>
      <c r="E259" s="15">
        <v>5125</v>
      </c>
      <c r="F259" s="35">
        <f t="shared" ref="F259:F314" si="20">E259*$S$2</f>
        <v>537814.82701598562</v>
      </c>
      <c r="G259" s="35">
        <f t="shared" ref="G259:G315" si="21">F259*$X$2</f>
        <v>53781.482701598565</v>
      </c>
      <c r="H259" s="35">
        <f t="shared" ref="H259:H315" si="22">F259*$V$2</f>
        <v>10756.296540319712</v>
      </c>
      <c r="I259" s="35">
        <f t="shared" ref="I259:I290" si="23">F259*$U$2</f>
        <v>193613.33772575483</v>
      </c>
      <c r="J259" s="35">
        <f t="shared" ref="J259:J290" si="24">F259*$T$2</f>
        <v>279663.71004831255</v>
      </c>
      <c r="K259" s="57"/>
      <c r="L259" s="58"/>
    </row>
    <row r="260" spans="1:12" ht="15.75" thickBot="1" x14ac:dyDescent="0.3">
      <c r="A260" s="144"/>
      <c r="B260" s="129"/>
      <c r="C260" s="131"/>
      <c r="D260" s="65" t="s">
        <v>294</v>
      </c>
      <c r="E260" s="65">
        <v>5425</v>
      </c>
      <c r="F260" s="47">
        <f t="shared" si="20"/>
        <v>569296.67054862867</v>
      </c>
      <c r="G260" s="47">
        <f t="shared" si="21"/>
        <v>56929.667054862868</v>
      </c>
      <c r="H260" s="47">
        <f t="shared" si="22"/>
        <v>11385.933410972573</v>
      </c>
      <c r="I260" s="47">
        <f t="shared" si="23"/>
        <v>204946.80139750632</v>
      </c>
      <c r="J260" s="47">
        <f t="shared" si="24"/>
        <v>296034.26868528692</v>
      </c>
      <c r="K260" s="59"/>
      <c r="L260" s="60"/>
    </row>
    <row r="261" spans="1:12" ht="30.75" customHeight="1" x14ac:dyDescent="0.25">
      <c r="A261" s="139" t="s">
        <v>295</v>
      </c>
      <c r="B261" s="9">
        <f>SUM(E261:E267)</f>
        <v>136493</v>
      </c>
      <c r="C261" s="12">
        <f>(B261*$S$2)*$U$2</f>
        <v>5156461.5231612595</v>
      </c>
      <c r="D261" s="17" t="s">
        <v>296</v>
      </c>
      <c r="E261" s="68">
        <v>23312</v>
      </c>
      <c r="F261" s="12">
        <f t="shared" si="20"/>
        <v>2446349.1214432502</v>
      </c>
      <c r="G261" s="12">
        <f t="shared" si="21"/>
        <v>244634.91214432503</v>
      </c>
      <c r="H261" s="12">
        <f t="shared" si="22"/>
        <v>48926.982428865005</v>
      </c>
      <c r="I261" s="12">
        <f t="shared" si="23"/>
        <v>880685.68371957005</v>
      </c>
      <c r="J261" s="12">
        <f t="shared" si="24"/>
        <v>1272101.5431504901</v>
      </c>
      <c r="K261" s="55"/>
      <c r="L261" s="56"/>
    </row>
    <row r="262" spans="1:12" ht="30" customHeight="1" x14ac:dyDescent="0.25">
      <c r="A262" s="140"/>
      <c r="B262" s="132"/>
      <c r="C262" s="130"/>
      <c r="D262" s="15" t="s">
        <v>297</v>
      </c>
      <c r="E262" s="67">
        <v>32078</v>
      </c>
      <c r="F262" s="35">
        <f t="shared" si="20"/>
        <v>3366248.5894670803</v>
      </c>
      <c r="G262" s="35">
        <f t="shared" si="21"/>
        <v>336624.85894670803</v>
      </c>
      <c r="H262" s="35">
        <f t="shared" si="22"/>
        <v>67324.971789341609</v>
      </c>
      <c r="I262" s="35">
        <f t="shared" si="23"/>
        <v>1211849.4922081488</v>
      </c>
      <c r="J262" s="35">
        <f t="shared" si="24"/>
        <v>1750449.2665228818</v>
      </c>
      <c r="K262" s="57"/>
      <c r="L262" s="58"/>
    </row>
    <row r="263" spans="1:12" ht="45" customHeight="1" x14ac:dyDescent="0.25">
      <c r="A263" s="140"/>
      <c r="B263" s="132"/>
      <c r="C263" s="130"/>
      <c r="D263" s="15" t="s">
        <v>298</v>
      </c>
      <c r="E263" s="67">
        <v>32199</v>
      </c>
      <c r="F263" s="35">
        <f t="shared" si="20"/>
        <v>3378946.26635858</v>
      </c>
      <c r="G263" s="35">
        <f t="shared" si="21"/>
        <v>337894.62663585803</v>
      </c>
      <c r="H263" s="35">
        <f t="shared" si="22"/>
        <v>67578.925327171601</v>
      </c>
      <c r="I263" s="35">
        <f t="shared" si="23"/>
        <v>1216420.6558890888</v>
      </c>
      <c r="J263" s="35">
        <f t="shared" si="24"/>
        <v>1757052.0585064616</v>
      </c>
      <c r="K263" s="57"/>
      <c r="L263" s="58"/>
    </row>
    <row r="264" spans="1:12" x14ac:dyDescent="0.25">
      <c r="A264" s="140"/>
      <c r="B264" s="132"/>
      <c r="C264" s="130"/>
      <c r="D264" s="15" t="s">
        <v>299</v>
      </c>
      <c r="E264" s="67">
        <v>11175</v>
      </c>
      <c r="F264" s="35">
        <f t="shared" si="20"/>
        <v>1172698.6715909541</v>
      </c>
      <c r="G264" s="35">
        <f t="shared" si="21"/>
        <v>117269.86715909542</v>
      </c>
      <c r="H264" s="35">
        <f t="shared" si="22"/>
        <v>23453.973431819082</v>
      </c>
      <c r="I264" s="35">
        <f t="shared" si="23"/>
        <v>422171.52177274344</v>
      </c>
      <c r="J264" s="35">
        <f t="shared" si="24"/>
        <v>609803.30922729615</v>
      </c>
      <c r="K264" s="57"/>
      <c r="L264" s="58"/>
    </row>
    <row r="265" spans="1:12" x14ac:dyDescent="0.25">
      <c r="A265" s="140"/>
      <c r="B265" s="132"/>
      <c r="C265" s="130"/>
      <c r="D265" s="15" t="s">
        <v>300</v>
      </c>
      <c r="E265" s="67">
        <v>4499</v>
      </c>
      <c r="F265" s="35">
        <f t="shared" si="20"/>
        <v>472122.71351120376</v>
      </c>
      <c r="G265" s="35">
        <f t="shared" si="21"/>
        <v>47212.271351120376</v>
      </c>
      <c r="H265" s="35">
        <f t="shared" si="22"/>
        <v>9442.454270224076</v>
      </c>
      <c r="I265" s="35">
        <f t="shared" si="23"/>
        <v>169964.17686403336</v>
      </c>
      <c r="J265" s="35">
        <f t="shared" si="24"/>
        <v>245503.81102582597</v>
      </c>
      <c r="K265" s="57"/>
      <c r="L265" s="58"/>
    </row>
    <row r="266" spans="1:12" ht="30" customHeight="1" x14ac:dyDescent="0.25">
      <c r="A266" s="140"/>
      <c r="B266" s="132"/>
      <c r="C266" s="130"/>
      <c r="D266" s="15" t="s">
        <v>301</v>
      </c>
      <c r="E266" s="67">
        <v>10720</v>
      </c>
      <c r="F266" s="35">
        <f t="shared" si="20"/>
        <v>1124951.2088997788</v>
      </c>
      <c r="G266" s="35">
        <f t="shared" si="21"/>
        <v>112495.12088997789</v>
      </c>
      <c r="H266" s="35">
        <f t="shared" si="22"/>
        <v>22499.024177995576</v>
      </c>
      <c r="I266" s="35">
        <f t="shared" si="23"/>
        <v>404982.43520392035</v>
      </c>
      <c r="J266" s="35">
        <f t="shared" si="24"/>
        <v>584974.62862788502</v>
      </c>
      <c r="K266" s="57"/>
      <c r="L266" s="58"/>
    </row>
    <row r="267" spans="1:12" ht="15.75" thickBot="1" x14ac:dyDescent="0.3">
      <c r="A267" s="144"/>
      <c r="B267" s="135"/>
      <c r="C267" s="131"/>
      <c r="D267" s="65" t="s">
        <v>302</v>
      </c>
      <c r="E267" s="70">
        <v>22510</v>
      </c>
      <c r="F267" s="47">
        <f t="shared" si="20"/>
        <v>2362187.659732651</v>
      </c>
      <c r="G267" s="47">
        <f t="shared" si="21"/>
        <v>236218.76597326511</v>
      </c>
      <c r="H267" s="47">
        <f t="shared" si="22"/>
        <v>47243.753194653022</v>
      </c>
      <c r="I267" s="47">
        <f t="shared" si="23"/>
        <v>850387.55750375427</v>
      </c>
      <c r="J267" s="47">
        <f t="shared" si="24"/>
        <v>1228337.5830609784</v>
      </c>
      <c r="K267" s="59"/>
      <c r="L267" s="60"/>
    </row>
    <row r="268" spans="1:12" x14ac:dyDescent="0.25">
      <c r="A268" s="139" t="s">
        <v>303</v>
      </c>
      <c r="B268" s="9">
        <f>SUM(E268:E279)</f>
        <v>277725</v>
      </c>
      <c r="C268" s="12">
        <f>(B268*$S$2)*$U$2</f>
        <v>10491953.994123952</v>
      </c>
      <c r="D268" s="17" t="s">
        <v>304</v>
      </c>
      <c r="E268" s="68">
        <v>18047</v>
      </c>
      <c r="F268" s="12">
        <f t="shared" si="20"/>
        <v>1893842.7674453645</v>
      </c>
      <c r="G268" s="12">
        <f t="shared" si="21"/>
        <v>189384.27674453647</v>
      </c>
      <c r="H268" s="12">
        <f t="shared" si="22"/>
        <v>37876.855348907287</v>
      </c>
      <c r="I268" s="12">
        <f t="shared" si="23"/>
        <v>681783.39628033119</v>
      </c>
      <c r="J268" s="12">
        <f t="shared" si="24"/>
        <v>984798.23907158955</v>
      </c>
      <c r="K268" s="55"/>
      <c r="L268" s="56"/>
    </row>
    <row r="269" spans="1:12" x14ac:dyDescent="0.25">
      <c r="A269" s="140"/>
      <c r="B269" s="132"/>
      <c r="C269" s="130"/>
      <c r="D269" s="15" t="s">
        <v>305</v>
      </c>
      <c r="E269" s="67">
        <v>45538</v>
      </c>
      <c r="F269" s="35">
        <f t="shared" si="20"/>
        <v>4778733.9692983329</v>
      </c>
      <c r="G269" s="35">
        <f t="shared" si="21"/>
        <v>477873.39692983334</v>
      </c>
      <c r="H269" s="35">
        <f t="shared" si="22"/>
        <v>95574.679385966665</v>
      </c>
      <c r="I269" s="35">
        <f t="shared" si="23"/>
        <v>1720344.2289473999</v>
      </c>
      <c r="J269" s="35">
        <f t="shared" si="24"/>
        <v>2484941.6640351331</v>
      </c>
      <c r="K269" s="57"/>
      <c r="L269" s="58"/>
    </row>
    <row r="270" spans="1:12" x14ac:dyDescent="0.25">
      <c r="A270" s="140"/>
      <c r="B270" s="132"/>
      <c r="C270" s="130"/>
      <c r="D270" s="15" t="s">
        <v>306</v>
      </c>
      <c r="E270" s="67">
        <v>50892</v>
      </c>
      <c r="F270" s="35">
        <f t="shared" si="20"/>
        <v>5340579.9368775692</v>
      </c>
      <c r="G270" s="35">
        <f t="shared" si="21"/>
        <v>534057.99368775694</v>
      </c>
      <c r="H270" s="35">
        <f t="shared" si="22"/>
        <v>106811.59873755138</v>
      </c>
      <c r="I270" s="35">
        <f t="shared" si="23"/>
        <v>1922608.7772759248</v>
      </c>
      <c r="J270" s="35">
        <f t="shared" si="24"/>
        <v>2777101.567176336</v>
      </c>
      <c r="K270" s="57"/>
      <c r="L270" s="58"/>
    </row>
    <row r="271" spans="1:12" x14ac:dyDescent="0.25">
      <c r="A271" s="140"/>
      <c r="B271" s="132"/>
      <c r="C271" s="130"/>
      <c r="D271" s="15" t="s">
        <v>307</v>
      </c>
      <c r="E271" s="67">
        <v>20204</v>
      </c>
      <c r="F271" s="35">
        <f t="shared" si="20"/>
        <v>2120197.2224450679</v>
      </c>
      <c r="G271" s="35">
        <f t="shared" si="21"/>
        <v>212019.72224450682</v>
      </c>
      <c r="H271" s="35">
        <f t="shared" si="22"/>
        <v>42403.944448901362</v>
      </c>
      <c r="I271" s="35">
        <f t="shared" si="23"/>
        <v>763271.00008022448</v>
      </c>
      <c r="J271" s="35">
        <f t="shared" si="24"/>
        <v>1102502.5556714353</v>
      </c>
      <c r="K271" s="57"/>
      <c r="L271" s="58"/>
    </row>
    <row r="272" spans="1:12" x14ac:dyDescent="0.25">
      <c r="A272" s="140"/>
      <c r="B272" s="132"/>
      <c r="C272" s="130"/>
      <c r="D272" s="15" t="s">
        <v>308</v>
      </c>
      <c r="E272" s="67">
        <v>2563</v>
      </c>
      <c r="F272" s="35">
        <f t="shared" si="20"/>
        <v>268959.8832472139</v>
      </c>
      <c r="G272" s="35">
        <f t="shared" si="21"/>
        <v>26895.988324721391</v>
      </c>
      <c r="H272" s="35">
        <f t="shared" si="22"/>
        <v>5379.1976649442786</v>
      </c>
      <c r="I272" s="35">
        <f t="shared" si="23"/>
        <v>96825.557968997004</v>
      </c>
      <c r="J272" s="35">
        <f t="shared" si="24"/>
        <v>139859.13928855123</v>
      </c>
      <c r="K272" s="57"/>
      <c r="L272" s="58"/>
    </row>
    <row r="273" spans="1:12" ht="30" customHeight="1" x14ac:dyDescent="0.25">
      <c r="A273" s="140"/>
      <c r="B273" s="132"/>
      <c r="C273" s="130"/>
      <c r="D273" s="15" t="s">
        <v>309</v>
      </c>
      <c r="E273" s="67">
        <v>31933</v>
      </c>
      <c r="F273" s="35">
        <f t="shared" si="20"/>
        <v>3351032.3650929695</v>
      </c>
      <c r="G273" s="35">
        <f t="shared" si="21"/>
        <v>335103.23650929698</v>
      </c>
      <c r="H273" s="35">
        <f t="shared" si="22"/>
        <v>67020.647301859397</v>
      </c>
      <c r="I273" s="35">
        <f t="shared" si="23"/>
        <v>1206371.651433469</v>
      </c>
      <c r="J273" s="35">
        <f t="shared" si="24"/>
        <v>1742536.8298483442</v>
      </c>
      <c r="K273" s="57"/>
      <c r="L273" s="58"/>
    </row>
    <row r="274" spans="1:12" ht="30" customHeight="1" x14ac:dyDescent="0.25">
      <c r="A274" s="140"/>
      <c r="B274" s="132"/>
      <c r="C274" s="130"/>
      <c r="D274" s="15" t="s">
        <v>310</v>
      </c>
      <c r="E274" s="67">
        <v>6542</v>
      </c>
      <c r="F274" s="35">
        <f t="shared" si="20"/>
        <v>686514.06796850299</v>
      </c>
      <c r="G274" s="35">
        <f t="shared" si="21"/>
        <v>68651.406796850308</v>
      </c>
      <c r="H274" s="35">
        <f t="shared" si="22"/>
        <v>13730.281359370059</v>
      </c>
      <c r="I274" s="35">
        <f t="shared" si="23"/>
        <v>247145.06446866106</v>
      </c>
      <c r="J274" s="35">
        <f t="shared" si="24"/>
        <v>356987.31534362159</v>
      </c>
      <c r="K274" s="57"/>
      <c r="L274" s="58"/>
    </row>
    <row r="275" spans="1:12" ht="30" customHeight="1" x14ac:dyDescent="0.25">
      <c r="A275" s="140"/>
      <c r="B275" s="132"/>
      <c r="C275" s="130"/>
      <c r="D275" s="15" t="s">
        <v>311</v>
      </c>
      <c r="E275" s="67">
        <v>46163</v>
      </c>
      <c r="F275" s="35">
        <f t="shared" si="20"/>
        <v>4844321.1433246722</v>
      </c>
      <c r="G275" s="35">
        <f t="shared" si="21"/>
        <v>484432.11433246726</v>
      </c>
      <c r="H275" s="35">
        <f t="shared" si="22"/>
        <v>96886.422866493449</v>
      </c>
      <c r="I275" s="35">
        <f t="shared" si="23"/>
        <v>1743955.6115968819</v>
      </c>
      <c r="J275" s="35">
        <f t="shared" si="24"/>
        <v>2519046.9945288296</v>
      </c>
      <c r="K275" s="57"/>
      <c r="L275" s="58"/>
    </row>
    <row r="276" spans="1:12" x14ac:dyDescent="0.25">
      <c r="A276" s="140"/>
      <c r="B276" s="132"/>
      <c r="C276" s="130"/>
      <c r="D276" s="15" t="s">
        <v>312</v>
      </c>
      <c r="E276" s="67">
        <v>28599</v>
      </c>
      <c r="F276" s="35">
        <f t="shared" si="20"/>
        <v>3001164.1439668629</v>
      </c>
      <c r="G276" s="35">
        <f t="shared" si="21"/>
        <v>300116.4143966863</v>
      </c>
      <c r="H276" s="35">
        <f t="shared" si="22"/>
        <v>60023.282879337261</v>
      </c>
      <c r="I276" s="35">
        <f t="shared" si="23"/>
        <v>1080419.0918280706</v>
      </c>
      <c r="J276" s="35">
        <f t="shared" si="24"/>
        <v>1560605.3548627687</v>
      </c>
      <c r="K276" s="57"/>
      <c r="L276" s="58"/>
    </row>
    <row r="277" spans="1:12" x14ac:dyDescent="0.25">
      <c r="A277" s="140"/>
      <c r="B277" s="132"/>
      <c r="C277" s="130"/>
      <c r="D277" s="15" t="s">
        <v>313</v>
      </c>
      <c r="E277" s="67">
        <v>11568</v>
      </c>
      <c r="F277" s="35">
        <f t="shared" si="20"/>
        <v>1213939.8866187164</v>
      </c>
      <c r="G277" s="35">
        <f t="shared" si="21"/>
        <v>121393.98866187164</v>
      </c>
      <c r="H277" s="35">
        <f t="shared" si="22"/>
        <v>24278.797732374329</v>
      </c>
      <c r="I277" s="35">
        <f t="shared" si="23"/>
        <v>437018.35918273788</v>
      </c>
      <c r="J277" s="35">
        <f t="shared" si="24"/>
        <v>631248.7410417326</v>
      </c>
      <c r="K277" s="57"/>
      <c r="L277" s="58"/>
    </row>
    <row r="278" spans="1:12" ht="30" customHeight="1" x14ac:dyDescent="0.25">
      <c r="A278" s="140"/>
      <c r="B278" s="132"/>
      <c r="C278" s="130"/>
      <c r="D278" s="15" t="s">
        <v>314</v>
      </c>
      <c r="E278" s="67">
        <v>6976</v>
      </c>
      <c r="F278" s="35">
        <f t="shared" si="20"/>
        <v>732057.80161239335</v>
      </c>
      <c r="G278" s="35">
        <f t="shared" si="21"/>
        <v>73205.780161239338</v>
      </c>
      <c r="H278" s="35">
        <f t="shared" si="22"/>
        <v>14641.156032247867</v>
      </c>
      <c r="I278" s="35">
        <f t="shared" si="23"/>
        <v>263540.8085804616</v>
      </c>
      <c r="J278" s="35">
        <f t="shared" si="24"/>
        <v>380670.05683844455</v>
      </c>
      <c r="K278" s="57"/>
      <c r="L278" s="58"/>
    </row>
    <row r="279" spans="1:12" ht="15.75" thickBot="1" x14ac:dyDescent="0.3">
      <c r="A279" s="144"/>
      <c r="B279" s="135"/>
      <c r="C279" s="131"/>
      <c r="D279" s="65" t="s">
        <v>315</v>
      </c>
      <c r="E279" s="70">
        <v>8700</v>
      </c>
      <c r="F279" s="47">
        <f t="shared" si="20"/>
        <v>912973.46244664874</v>
      </c>
      <c r="G279" s="47">
        <f t="shared" si="21"/>
        <v>91297.346244664877</v>
      </c>
      <c r="H279" s="47">
        <f t="shared" si="22"/>
        <v>18259.469248932975</v>
      </c>
      <c r="I279" s="47">
        <f t="shared" si="23"/>
        <v>328670.44648079353</v>
      </c>
      <c r="J279" s="47">
        <f t="shared" si="24"/>
        <v>474746.20047225739</v>
      </c>
      <c r="K279" s="59"/>
      <c r="L279" s="60"/>
    </row>
    <row r="280" spans="1:12" ht="30.75" customHeight="1" x14ac:dyDescent="0.25">
      <c r="A280" s="139" t="s">
        <v>316</v>
      </c>
      <c r="B280" s="9">
        <f>SUM(E280:E285)</f>
        <v>73179</v>
      </c>
      <c r="C280" s="12">
        <f>(B280*$S$2)*$U$2</f>
        <v>2764571.7934503439</v>
      </c>
      <c r="D280" s="17" t="s">
        <v>317</v>
      </c>
      <c r="E280" s="68">
        <v>6216</v>
      </c>
      <c r="F280" s="12">
        <f t="shared" si="20"/>
        <v>652303.79799636418</v>
      </c>
      <c r="G280" s="12">
        <f t="shared" si="21"/>
        <v>65230.379799636423</v>
      </c>
      <c r="H280" s="12">
        <f t="shared" si="22"/>
        <v>13046.075959927284</v>
      </c>
      <c r="I280" s="12">
        <f t="shared" si="23"/>
        <v>234829.36727869109</v>
      </c>
      <c r="J280" s="12">
        <f t="shared" si="24"/>
        <v>339197.97495810938</v>
      </c>
      <c r="K280" s="55"/>
      <c r="L280" s="56"/>
    </row>
    <row r="281" spans="1:12" ht="30" customHeight="1" x14ac:dyDescent="0.25">
      <c r="A281" s="140"/>
      <c r="B281" s="132"/>
      <c r="C281" s="130"/>
      <c r="D281" s="15" t="s">
        <v>318</v>
      </c>
      <c r="E281" s="67">
        <v>5603</v>
      </c>
      <c r="F281" s="35">
        <f t="shared" si="20"/>
        <v>587975.89771133021</v>
      </c>
      <c r="G281" s="35">
        <f t="shared" si="21"/>
        <v>58797.589771133025</v>
      </c>
      <c r="H281" s="35">
        <f t="shared" si="22"/>
        <v>11759.517954226605</v>
      </c>
      <c r="I281" s="35">
        <f t="shared" si="23"/>
        <v>211671.32317607888</v>
      </c>
      <c r="J281" s="35">
        <f t="shared" si="24"/>
        <v>305747.46680989175</v>
      </c>
      <c r="K281" s="57"/>
      <c r="L281" s="58"/>
    </row>
    <row r="282" spans="1:12" ht="30" customHeight="1" x14ac:dyDescent="0.25">
      <c r="A282" s="140"/>
      <c r="B282" s="132"/>
      <c r="C282" s="130"/>
      <c r="D282" s="15" t="s">
        <v>319</v>
      </c>
      <c r="E282" s="67">
        <v>6765</v>
      </c>
      <c r="F282" s="35">
        <f t="shared" si="20"/>
        <v>709915.57166110107</v>
      </c>
      <c r="G282" s="35">
        <f t="shared" si="21"/>
        <v>70991.557166110113</v>
      </c>
      <c r="H282" s="35">
        <f t="shared" si="22"/>
        <v>14198.311433222021</v>
      </c>
      <c r="I282" s="35">
        <f t="shared" si="23"/>
        <v>255569.60579799637</v>
      </c>
      <c r="J282" s="35">
        <f t="shared" si="24"/>
        <v>369156.09726377256</v>
      </c>
      <c r="K282" s="57"/>
      <c r="L282" s="58"/>
    </row>
    <row r="283" spans="1:12" x14ac:dyDescent="0.25">
      <c r="A283" s="140"/>
      <c r="B283" s="132"/>
      <c r="C283" s="130"/>
      <c r="D283" s="15" t="s">
        <v>320</v>
      </c>
      <c r="E283" s="67">
        <v>7391</v>
      </c>
      <c r="F283" s="35">
        <f t="shared" si="20"/>
        <v>775607.68516588293</v>
      </c>
      <c r="G283" s="35">
        <f t="shared" si="21"/>
        <v>77560.768516588301</v>
      </c>
      <c r="H283" s="35">
        <f t="shared" si="22"/>
        <v>15512.153703317659</v>
      </c>
      <c r="I283" s="35">
        <f t="shared" si="23"/>
        <v>279218.76665971783</v>
      </c>
      <c r="J283" s="35">
        <f t="shared" si="24"/>
        <v>403315.99628625915</v>
      </c>
      <c r="K283" s="57"/>
      <c r="L283" s="58"/>
    </row>
    <row r="284" spans="1:12" ht="30" customHeight="1" x14ac:dyDescent="0.25">
      <c r="A284" s="140"/>
      <c r="B284" s="132"/>
      <c r="C284" s="130"/>
      <c r="D284" s="15" t="s">
        <v>321</v>
      </c>
      <c r="E284" s="67">
        <v>8039</v>
      </c>
      <c r="F284" s="35">
        <f t="shared" si="20"/>
        <v>843608.4671963919</v>
      </c>
      <c r="G284" s="35">
        <f t="shared" si="21"/>
        <v>84360.846719639201</v>
      </c>
      <c r="H284" s="35">
        <f t="shared" si="22"/>
        <v>16872.169343927839</v>
      </c>
      <c r="I284" s="35">
        <f t="shared" si="23"/>
        <v>303699.04819070105</v>
      </c>
      <c r="J284" s="35">
        <f t="shared" si="24"/>
        <v>438676.40294212382</v>
      </c>
      <c r="K284" s="57"/>
      <c r="L284" s="58"/>
    </row>
    <row r="285" spans="1:12" ht="30" customHeight="1" thickBot="1" x14ac:dyDescent="0.3">
      <c r="A285" s="144"/>
      <c r="B285" s="135"/>
      <c r="C285" s="131"/>
      <c r="D285" s="65" t="s">
        <v>322</v>
      </c>
      <c r="E285" s="70">
        <v>39165</v>
      </c>
      <c r="F285" s="47">
        <f t="shared" si="20"/>
        <v>4109954.6731865518</v>
      </c>
      <c r="G285" s="47">
        <f t="shared" si="21"/>
        <v>410995.46731865522</v>
      </c>
      <c r="H285" s="47">
        <f t="shared" si="22"/>
        <v>82199.093463731042</v>
      </c>
      <c r="I285" s="47">
        <f t="shared" si="23"/>
        <v>1479583.6823471587</v>
      </c>
      <c r="J285" s="47">
        <f t="shared" si="24"/>
        <v>2137176.4300570069</v>
      </c>
      <c r="K285" s="59"/>
      <c r="L285" s="60"/>
    </row>
    <row r="286" spans="1:12" ht="30.75" customHeight="1" x14ac:dyDescent="0.25">
      <c r="A286" s="139" t="s">
        <v>323</v>
      </c>
      <c r="B286" s="8">
        <f>SUM(E286:E290)</f>
        <v>34087</v>
      </c>
      <c r="C286" s="12">
        <f>(B286*$S$2)*$U$2</f>
        <v>1287745.9205966447</v>
      </c>
      <c r="D286" s="17" t="s">
        <v>324</v>
      </c>
      <c r="E286" s="17">
        <v>14279</v>
      </c>
      <c r="F286" s="12">
        <f t="shared" si="20"/>
        <v>1498430.8126753676</v>
      </c>
      <c r="G286" s="12">
        <f t="shared" si="21"/>
        <v>149843.08126753676</v>
      </c>
      <c r="H286" s="12">
        <f t="shared" si="22"/>
        <v>29968.616253507353</v>
      </c>
      <c r="I286" s="12">
        <f t="shared" si="23"/>
        <v>539435.09256313229</v>
      </c>
      <c r="J286" s="12">
        <f t="shared" si="24"/>
        <v>779184.02259119111</v>
      </c>
      <c r="K286" s="55"/>
      <c r="L286" s="56"/>
    </row>
    <row r="287" spans="1:12" x14ac:dyDescent="0.25">
      <c r="A287" s="140"/>
      <c r="B287" s="128"/>
      <c r="C287" s="130"/>
      <c r="D287" s="15" t="s">
        <v>325</v>
      </c>
      <c r="E287" s="15">
        <v>4755</v>
      </c>
      <c r="F287" s="35">
        <f t="shared" si="20"/>
        <v>498987.21999239252</v>
      </c>
      <c r="G287" s="35">
        <f t="shared" si="21"/>
        <v>49898.721999239257</v>
      </c>
      <c r="H287" s="35">
        <f t="shared" si="22"/>
        <v>9979.7443998478502</v>
      </c>
      <c r="I287" s="35">
        <f t="shared" si="23"/>
        <v>179635.39919726131</v>
      </c>
      <c r="J287" s="35">
        <f t="shared" si="24"/>
        <v>259473.35439604413</v>
      </c>
      <c r="K287" s="57"/>
      <c r="L287" s="58"/>
    </row>
    <row r="288" spans="1:12" x14ac:dyDescent="0.25">
      <c r="A288" s="140"/>
      <c r="B288" s="128"/>
      <c r="C288" s="130"/>
      <c r="D288" s="15" t="s">
        <v>326</v>
      </c>
      <c r="E288" s="15">
        <v>5741</v>
      </c>
      <c r="F288" s="35">
        <f t="shared" si="20"/>
        <v>602457.54573634604</v>
      </c>
      <c r="G288" s="35">
        <f t="shared" si="21"/>
        <v>60245.754573634607</v>
      </c>
      <c r="H288" s="35">
        <f t="shared" si="22"/>
        <v>12049.150914726921</v>
      </c>
      <c r="I288" s="35">
        <f t="shared" si="23"/>
        <v>216884.71646508458</v>
      </c>
      <c r="J288" s="35">
        <f t="shared" si="24"/>
        <v>313277.92378289998</v>
      </c>
      <c r="K288" s="57"/>
      <c r="L288" s="58"/>
    </row>
    <row r="289" spans="1:12" x14ac:dyDescent="0.25">
      <c r="A289" s="140"/>
      <c r="B289" s="128"/>
      <c r="C289" s="130"/>
      <c r="D289" s="15" t="s">
        <v>327</v>
      </c>
      <c r="E289" s="15">
        <v>5088</v>
      </c>
      <c r="F289" s="35">
        <f t="shared" si="20"/>
        <v>533932.06631362636</v>
      </c>
      <c r="G289" s="35">
        <f t="shared" si="21"/>
        <v>53393.206631362642</v>
      </c>
      <c r="H289" s="35">
        <f t="shared" si="22"/>
        <v>10678.641326272527</v>
      </c>
      <c r="I289" s="35">
        <f t="shared" si="23"/>
        <v>192215.54387290549</v>
      </c>
      <c r="J289" s="35">
        <f t="shared" si="24"/>
        <v>277644.67448308569</v>
      </c>
      <c r="K289" s="57"/>
      <c r="L289" s="58"/>
    </row>
    <row r="290" spans="1:12" ht="15.75" thickBot="1" x14ac:dyDescent="0.3">
      <c r="A290" s="144"/>
      <c r="B290" s="129"/>
      <c r="C290" s="131"/>
      <c r="D290" s="65" t="s">
        <v>328</v>
      </c>
      <c r="E290" s="65">
        <v>4224</v>
      </c>
      <c r="F290" s="47">
        <f t="shared" si="20"/>
        <v>443264.35693961428</v>
      </c>
      <c r="G290" s="47">
        <f t="shared" si="21"/>
        <v>44326.43569396143</v>
      </c>
      <c r="H290" s="47">
        <f t="shared" si="22"/>
        <v>8865.287138792286</v>
      </c>
      <c r="I290" s="47">
        <f t="shared" si="23"/>
        <v>159575.16849826113</v>
      </c>
      <c r="J290" s="47">
        <f t="shared" si="24"/>
        <v>230497.46560859945</v>
      </c>
      <c r="K290" s="59"/>
      <c r="L290" s="60"/>
    </row>
    <row r="291" spans="1:12" x14ac:dyDescent="0.25">
      <c r="A291" s="139" t="s">
        <v>329</v>
      </c>
      <c r="B291" s="9">
        <f>SUM(E291:E296)</f>
        <v>35122</v>
      </c>
      <c r="C291" s="12">
        <f>(B291*$S$2)*$U$2</f>
        <v>1326846.3702641875</v>
      </c>
      <c r="D291" s="17" t="s">
        <v>330</v>
      </c>
      <c r="E291" s="68">
        <v>13198</v>
      </c>
      <c r="F291" s="12">
        <f t="shared" si="20"/>
        <v>1384991.2364794104</v>
      </c>
      <c r="G291" s="12">
        <f t="shared" si="21"/>
        <v>138499.12364794104</v>
      </c>
      <c r="H291" s="12">
        <f t="shared" si="22"/>
        <v>27699.82472958821</v>
      </c>
      <c r="I291" s="12">
        <f t="shared" ref="I291:I310" si="25">F291*$U$2</f>
        <v>498596.84513258771</v>
      </c>
      <c r="J291" s="12">
        <f t="shared" ref="J291:J310" si="26">F291*$T$2</f>
        <v>720195.44296929345</v>
      </c>
      <c r="K291" s="55"/>
      <c r="L291" s="56"/>
    </row>
    <row r="292" spans="1:12" x14ac:dyDescent="0.25">
      <c r="A292" s="140"/>
      <c r="B292" s="132"/>
      <c r="C292" s="130"/>
      <c r="D292" s="15" t="s">
        <v>331</v>
      </c>
      <c r="E292" s="67">
        <v>3139</v>
      </c>
      <c r="F292" s="35">
        <f t="shared" si="20"/>
        <v>329405.02282988856</v>
      </c>
      <c r="G292" s="35">
        <f t="shared" si="21"/>
        <v>32940.502282988855</v>
      </c>
      <c r="H292" s="35">
        <f t="shared" si="22"/>
        <v>6588.100456597771</v>
      </c>
      <c r="I292" s="35">
        <f t="shared" si="25"/>
        <v>118585.80821875988</v>
      </c>
      <c r="J292" s="35">
        <f t="shared" si="26"/>
        <v>171290.61187154206</v>
      </c>
      <c r="K292" s="57"/>
      <c r="L292" s="58"/>
    </row>
    <row r="293" spans="1:12" ht="30" customHeight="1" x14ac:dyDescent="0.25">
      <c r="A293" s="140"/>
      <c r="B293" s="132"/>
      <c r="C293" s="130"/>
      <c r="D293" s="15" t="s">
        <v>332</v>
      </c>
      <c r="E293" s="67">
        <v>3919</v>
      </c>
      <c r="F293" s="35">
        <f t="shared" si="20"/>
        <v>411257.81601476052</v>
      </c>
      <c r="G293" s="35">
        <f t="shared" si="21"/>
        <v>41125.781601476054</v>
      </c>
      <c r="H293" s="35">
        <f t="shared" si="22"/>
        <v>8225.1563202952111</v>
      </c>
      <c r="I293" s="35">
        <f t="shared" si="25"/>
        <v>148052.8137653138</v>
      </c>
      <c r="J293" s="35">
        <f t="shared" si="26"/>
        <v>213854.06432767547</v>
      </c>
      <c r="K293" s="57"/>
      <c r="L293" s="58"/>
    </row>
    <row r="294" spans="1:12" x14ac:dyDescent="0.25">
      <c r="A294" s="140"/>
      <c r="B294" s="132"/>
      <c r="C294" s="130"/>
      <c r="D294" s="15" t="s">
        <v>333</v>
      </c>
      <c r="E294" s="67">
        <v>6196</v>
      </c>
      <c r="F294" s="35">
        <f t="shared" si="20"/>
        <v>650205.00842752133</v>
      </c>
      <c r="G294" s="35">
        <f t="shared" si="21"/>
        <v>65020.500842752139</v>
      </c>
      <c r="H294" s="35">
        <f t="shared" si="22"/>
        <v>13004.100168550427</v>
      </c>
      <c r="I294" s="35">
        <f t="shared" si="25"/>
        <v>234073.80303390766</v>
      </c>
      <c r="J294" s="35">
        <f t="shared" si="26"/>
        <v>338106.60438231111</v>
      </c>
      <c r="K294" s="57"/>
      <c r="L294" s="58"/>
    </row>
    <row r="295" spans="1:12" ht="30" customHeight="1" x14ac:dyDescent="0.25">
      <c r="A295" s="140"/>
      <c r="B295" s="132"/>
      <c r="C295" s="130"/>
      <c r="D295" s="15" t="s">
        <v>334</v>
      </c>
      <c r="E295" s="67">
        <v>4192</v>
      </c>
      <c r="F295" s="35">
        <f t="shared" si="20"/>
        <v>439906.29362946574</v>
      </c>
      <c r="G295" s="35">
        <f t="shared" si="21"/>
        <v>43990.62936294658</v>
      </c>
      <c r="H295" s="35">
        <f t="shared" si="22"/>
        <v>8798.1258725893149</v>
      </c>
      <c r="I295" s="35">
        <f t="shared" si="25"/>
        <v>158366.26570660766</v>
      </c>
      <c r="J295" s="35">
        <f t="shared" si="26"/>
        <v>228751.2726873222</v>
      </c>
      <c r="K295" s="57"/>
      <c r="L295" s="58"/>
    </row>
    <row r="296" spans="1:12" ht="15.75" thickBot="1" x14ac:dyDescent="0.3">
      <c r="A296" s="144"/>
      <c r="B296" s="135"/>
      <c r="C296" s="131"/>
      <c r="D296" s="65" t="s">
        <v>335</v>
      </c>
      <c r="E296" s="70">
        <v>4478</v>
      </c>
      <c r="F296" s="47">
        <f t="shared" si="20"/>
        <v>469918.98446391878</v>
      </c>
      <c r="G296" s="47">
        <f t="shared" si="21"/>
        <v>46991.898446391882</v>
      </c>
      <c r="H296" s="47">
        <f t="shared" si="22"/>
        <v>9398.3796892783757</v>
      </c>
      <c r="I296" s="47">
        <f t="shared" si="25"/>
        <v>169170.83440701076</v>
      </c>
      <c r="J296" s="47">
        <f t="shared" si="26"/>
        <v>244357.87192123776</v>
      </c>
      <c r="K296" s="59"/>
      <c r="L296" s="60"/>
    </row>
    <row r="297" spans="1:12" x14ac:dyDescent="0.25">
      <c r="A297" s="139" t="s">
        <v>336</v>
      </c>
      <c r="B297" s="8">
        <f>SUM(E297:E301)</f>
        <v>74935</v>
      </c>
      <c r="C297" s="12">
        <f>(B297*$S$2)*$U$2</f>
        <v>2830910.3341423292</v>
      </c>
      <c r="D297" s="17" t="s">
        <v>337</v>
      </c>
      <c r="E297" s="17">
        <v>38401</v>
      </c>
      <c r="F297" s="12">
        <f t="shared" si="20"/>
        <v>4029780.9116567541</v>
      </c>
      <c r="G297" s="12">
        <f t="shared" si="21"/>
        <v>402978.09116567543</v>
      </c>
      <c r="H297" s="12">
        <f t="shared" si="22"/>
        <v>80595.618233135086</v>
      </c>
      <c r="I297" s="12">
        <f t="shared" si="25"/>
        <v>1450721.1281964313</v>
      </c>
      <c r="J297" s="12">
        <f t="shared" si="26"/>
        <v>2095486.0740615122</v>
      </c>
      <c r="K297" s="55"/>
      <c r="L297" s="56"/>
    </row>
    <row r="298" spans="1:12" ht="30" customHeight="1" x14ac:dyDescent="0.25">
      <c r="A298" s="140"/>
      <c r="B298" s="128"/>
      <c r="C298" s="130"/>
      <c r="D298" s="15" t="s">
        <v>338</v>
      </c>
      <c r="E298" s="15">
        <v>9947</v>
      </c>
      <c r="F298" s="35">
        <f t="shared" si="20"/>
        <v>1043832.9920640017</v>
      </c>
      <c r="G298" s="35">
        <f t="shared" si="21"/>
        <v>104383.29920640017</v>
      </c>
      <c r="H298" s="35">
        <f t="shared" si="22"/>
        <v>20876.659841280034</v>
      </c>
      <c r="I298" s="35">
        <f t="shared" si="25"/>
        <v>375779.87714304059</v>
      </c>
      <c r="J298" s="35">
        <f t="shared" si="26"/>
        <v>542793.15587328095</v>
      </c>
      <c r="K298" s="57"/>
      <c r="L298" s="58"/>
    </row>
    <row r="299" spans="1:12" x14ac:dyDescent="0.25">
      <c r="A299" s="140"/>
      <c r="B299" s="128"/>
      <c r="C299" s="130"/>
      <c r="D299" s="15" t="s">
        <v>339</v>
      </c>
      <c r="E299" s="15">
        <v>6545</v>
      </c>
      <c r="F299" s="35">
        <f t="shared" si="20"/>
        <v>686828.88640382944</v>
      </c>
      <c r="G299" s="35">
        <f t="shared" si="21"/>
        <v>68682.888640382953</v>
      </c>
      <c r="H299" s="35">
        <f t="shared" si="22"/>
        <v>13736.577728076589</v>
      </c>
      <c r="I299" s="35">
        <f t="shared" si="25"/>
        <v>247258.3991053786</v>
      </c>
      <c r="J299" s="35">
        <f t="shared" si="26"/>
        <v>357151.02092999133</v>
      </c>
      <c r="K299" s="57"/>
      <c r="L299" s="58"/>
    </row>
    <row r="300" spans="1:12" ht="30" customHeight="1" x14ac:dyDescent="0.25">
      <c r="A300" s="140"/>
      <c r="B300" s="128"/>
      <c r="C300" s="130"/>
      <c r="D300" s="15" t="s">
        <v>340</v>
      </c>
      <c r="E300" s="15">
        <v>8795</v>
      </c>
      <c r="F300" s="35">
        <f t="shared" si="20"/>
        <v>922942.71289865242</v>
      </c>
      <c r="G300" s="35">
        <f t="shared" si="21"/>
        <v>92294.271289865253</v>
      </c>
      <c r="H300" s="35">
        <f t="shared" si="22"/>
        <v>18458.854257973049</v>
      </c>
      <c r="I300" s="35">
        <f t="shared" si="25"/>
        <v>332259.37664351484</v>
      </c>
      <c r="J300" s="35">
        <f t="shared" si="26"/>
        <v>479930.21070729929</v>
      </c>
      <c r="K300" s="57"/>
      <c r="L300" s="58"/>
    </row>
    <row r="301" spans="1:12" ht="45" customHeight="1" thickBot="1" x14ac:dyDescent="0.3">
      <c r="A301" s="144"/>
      <c r="B301" s="129"/>
      <c r="C301" s="131"/>
      <c r="D301" s="65" t="s">
        <v>341</v>
      </c>
      <c r="E301" s="65">
        <v>11247</v>
      </c>
      <c r="F301" s="47">
        <f t="shared" si="20"/>
        <v>1180254.3140387884</v>
      </c>
      <c r="G301" s="47">
        <f t="shared" si="21"/>
        <v>118025.43140387884</v>
      </c>
      <c r="H301" s="47">
        <f t="shared" si="22"/>
        <v>23605.086280775769</v>
      </c>
      <c r="I301" s="47">
        <f t="shared" si="25"/>
        <v>424891.55305396381</v>
      </c>
      <c r="J301" s="47">
        <f t="shared" si="26"/>
        <v>613732.24330017006</v>
      </c>
      <c r="K301" s="59"/>
      <c r="L301" s="60"/>
    </row>
    <row r="302" spans="1:12" ht="30.75" customHeight="1" x14ac:dyDescent="0.25">
      <c r="A302" s="139" t="s">
        <v>342</v>
      </c>
      <c r="B302" s="9">
        <f>SUM(E302:E310)</f>
        <v>61472</v>
      </c>
      <c r="C302" s="12">
        <f>(B302*$S$2)*$U$2</f>
        <v>2322302.2627663612</v>
      </c>
      <c r="D302" s="17" t="s">
        <v>343</v>
      </c>
      <c r="E302" s="68">
        <v>2402</v>
      </c>
      <c r="F302" s="12">
        <f t="shared" si="20"/>
        <v>252064.62721802879</v>
      </c>
      <c r="G302" s="12">
        <f t="shared" si="21"/>
        <v>25206.46272180288</v>
      </c>
      <c r="H302" s="12">
        <f t="shared" si="22"/>
        <v>5041.2925443605764</v>
      </c>
      <c r="I302" s="12">
        <f t="shared" si="25"/>
        <v>90743.265798490364</v>
      </c>
      <c r="J302" s="12">
        <f t="shared" si="26"/>
        <v>131073.60615337497</v>
      </c>
      <c r="K302" s="55"/>
      <c r="L302" s="56"/>
    </row>
    <row r="303" spans="1:12" ht="30" customHeight="1" x14ac:dyDescent="0.25">
      <c r="A303" s="140"/>
      <c r="B303" s="132"/>
      <c r="C303" s="130"/>
      <c r="D303" s="15" t="s">
        <v>344</v>
      </c>
      <c r="E303" s="67">
        <v>11718</v>
      </c>
      <c r="F303" s="35">
        <f t="shared" si="20"/>
        <v>1229680.808385038</v>
      </c>
      <c r="G303" s="35">
        <f t="shared" si="21"/>
        <v>122968.08083850381</v>
      </c>
      <c r="H303" s="35">
        <f t="shared" si="22"/>
        <v>24593.616167700762</v>
      </c>
      <c r="I303" s="35">
        <f t="shared" si="25"/>
        <v>442685.09101861366</v>
      </c>
      <c r="J303" s="35">
        <f t="shared" si="26"/>
        <v>639434.02036021976</v>
      </c>
      <c r="K303" s="57"/>
      <c r="L303" s="58"/>
    </row>
    <row r="304" spans="1:12" x14ac:dyDescent="0.25">
      <c r="A304" s="140"/>
      <c r="B304" s="132"/>
      <c r="C304" s="130"/>
      <c r="D304" s="15" t="s">
        <v>345</v>
      </c>
      <c r="E304" s="67">
        <v>4437</v>
      </c>
      <c r="F304" s="35">
        <f t="shared" si="20"/>
        <v>465616.46584779088</v>
      </c>
      <c r="G304" s="35">
        <f t="shared" si="21"/>
        <v>46561.64658477909</v>
      </c>
      <c r="H304" s="35">
        <f t="shared" si="22"/>
        <v>9312.3293169558183</v>
      </c>
      <c r="I304" s="35">
        <f t="shared" si="25"/>
        <v>167621.92770520473</v>
      </c>
      <c r="J304" s="35">
        <f t="shared" si="26"/>
        <v>242120.56224085126</v>
      </c>
      <c r="K304" s="57"/>
      <c r="L304" s="58"/>
    </row>
    <row r="305" spans="1:12" x14ac:dyDescent="0.25">
      <c r="A305" s="140"/>
      <c r="B305" s="132"/>
      <c r="C305" s="130"/>
      <c r="D305" s="15" t="s">
        <v>346</v>
      </c>
      <c r="E305" s="67">
        <v>5430</v>
      </c>
      <c r="F305" s="35">
        <f t="shared" si="20"/>
        <v>569821.36794083938</v>
      </c>
      <c r="G305" s="35">
        <f t="shared" si="21"/>
        <v>56982.136794083941</v>
      </c>
      <c r="H305" s="35">
        <f t="shared" si="22"/>
        <v>11396.427358816787</v>
      </c>
      <c r="I305" s="35">
        <f t="shared" si="25"/>
        <v>205135.69245870216</v>
      </c>
      <c r="J305" s="35">
        <f t="shared" si="26"/>
        <v>296307.11132923648</v>
      </c>
      <c r="K305" s="57"/>
      <c r="L305" s="58"/>
    </row>
    <row r="306" spans="1:12" x14ac:dyDescent="0.25">
      <c r="A306" s="140"/>
      <c r="B306" s="132"/>
      <c r="C306" s="130"/>
      <c r="D306" s="15" t="s">
        <v>347</v>
      </c>
      <c r="E306" s="67">
        <v>3544</v>
      </c>
      <c r="F306" s="35">
        <f t="shared" si="20"/>
        <v>371905.51159895671</v>
      </c>
      <c r="G306" s="35">
        <f t="shared" si="21"/>
        <v>37190.551159895673</v>
      </c>
      <c r="H306" s="35">
        <f t="shared" si="22"/>
        <v>7438.1102319791344</v>
      </c>
      <c r="I306" s="35">
        <f t="shared" si="25"/>
        <v>133885.98417562441</v>
      </c>
      <c r="J306" s="35">
        <f t="shared" si="26"/>
        <v>193390.8660314575</v>
      </c>
      <c r="K306" s="57"/>
      <c r="L306" s="58"/>
    </row>
    <row r="307" spans="1:12" x14ac:dyDescent="0.25">
      <c r="A307" s="140"/>
      <c r="B307" s="132"/>
      <c r="C307" s="130"/>
      <c r="D307" s="15" t="s">
        <v>348</v>
      </c>
      <c r="E307" s="67">
        <v>17230</v>
      </c>
      <c r="F307" s="35">
        <f t="shared" si="20"/>
        <v>1808107.2135581332</v>
      </c>
      <c r="G307" s="35">
        <f t="shared" si="21"/>
        <v>180810.72135581332</v>
      </c>
      <c r="H307" s="35">
        <f t="shared" si="22"/>
        <v>36162.144271162666</v>
      </c>
      <c r="I307" s="35">
        <f t="shared" si="25"/>
        <v>650918.59688092791</v>
      </c>
      <c r="J307" s="35">
        <f t="shared" si="26"/>
        <v>940215.7510502293</v>
      </c>
      <c r="K307" s="57"/>
      <c r="L307" s="58"/>
    </row>
    <row r="308" spans="1:12" x14ac:dyDescent="0.25">
      <c r="A308" s="140"/>
      <c r="B308" s="132"/>
      <c r="C308" s="130"/>
      <c r="D308" s="15" t="s">
        <v>349</v>
      </c>
      <c r="E308" s="67">
        <v>7017</v>
      </c>
      <c r="F308" s="35">
        <f t="shared" si="20"/>
        <v>736360.32022852125</v>
      </c>
      <c r="G308" s="35">
        <f t="shared" si="21"/>
        <v>73636.03202285213</v>
      </c>
      <c r="H308" s="35">
        <f t="shared" si="22"/>
        <v>14727.206404570425</v>
      </c>
      <c r="I308" s="35">
        <f t="shared" si="25"/>
        <v>265089.71528226766</v>
      </c>
      <c r="J308" s="35">
        <f t="shared" si="26"/>
        <v>382907.36651883106</v>
      </c>
      <c r="K308" s="57"/>
      <c r="L308" s="58"/>
    </row>
    <row r="309" spans="1:12" x14ac:dyDescent="0.25">
      <c r="A309" s="140"/>
      <c r="B309" s="132"/>
      <c r="C309" s="130"/>
      <c r="D309" s="15" t="s">
        <v>350</v>
      </c>
      <c r="E309" s="67">
        <v>5466</v>
      </c>
      <c r="F309" s="35">
        <f t="shared" si="20"/>
        <v>573599.18916475656</v>
      </c>
      <c r="G309" s="35">
        <f t="shared" si="21"/>
        <v>57359.918916475661</v>
      </c>
      <c r="H309" s="35">
        <f t="shared" si="22"/>
        <v>11471.983783295131</v>
      </c>
      <c r="I309" s="35">
        <f t="shared" si="25"/>
        <v>206495.70809931235</v>
      </c>
      <c r="J309" s="35">
        <f t="shared" si="26"/>
        <v>298271.57836567343</v>
      </c>
      <c r="K309" s="57"/>
      <c r="L309" s="58"/>
    </row>
    <row r="310" spans="1:12" ht="30" customHeight="1" thickBot="1" x14ac:dyDescent="0.3">
      <c r="A310" s="141"/>
      <c r="B310" s="133"/>
      <c r="C310" s="134"/>
      <c r="D310" s="19" t="s">
        <v>351</v>
      </c>
      <c r="E310" s="69">
        <v>4228</v>
      </c>
      <c r="F310" s="43">
        <f t="shared" si="20"/>
        <v>443684.11485338287</v>
      </c>
      <c r="G310" s="43">
        <f t="shared" si="21"/>
        <v>44368.411485338293</v>
      </c>
      <c r="H310" s="43">
        <f t="shared" si="22"/>
        <v>8873.6822970676567</v>
      </c>
      <c r="I310" s="43">
        <f t="shared" si="25"/>
        <v>159726.28134721782</v>
      </c>
      <c r="J310" s="43">
        <f t="shared" si="26"/>
        <v>230715.73972375909</v>
      </c>
      <c r="K310" s="61"/>
      <c r="L310" s="62"/>
    </row>
    <row r="311" spans="1:12" ht="30.75" thickBot="1" x14ac:dyDescent="0.3">
      <c r="A311" s="23"/>
      <c r="B311" s="25"/>
      <c r="C311" s="24"/>
      <c r="D311" s="71" t="s">
        <v>352</v>
      </c>
      <c r="E311" s="29">
        <v>47696</v>
      </c>
      <c r="F311" s="72">
        <f t="shared" si="20"/>
        <v>5005193.363776478</v>
      </c>
      <c r="G311" s="72">
        <f t="shared" si="21"/>
        <v>500519.33637764782</v>
      </c>
      <c r="H311" s="72">
        <f t="shared" si="22"/>
        <v>100103.86727552956</v>
      </c>
      <c r="I311" s="73"/>
      <c r="J311" s="73"/>
      <c r="K311" s="72">
        <f>F311*$W$2</f>
        <v>4404570.1601233007</v>
      </c>
      <c r="L311" s="74"/>
    </row>
    <row r="312" spans="1:12" ht="45.75" customHeight="1" thickBot="1" x14ac:dyDescent="0.3">
      <c r="A312" s="23"/>
      <c r="C312" s="24"/>
      <c r="D312" s="71" t="s">
        <v>353</v>
      </c>
      <c r="E312" s="29">
        <v>110015</v>
      </c>
      <c r="F312" s="72">
        <f t="shared" si="20"/>
        <v>11544916.720812421</v>
      </c>
      <c r="G312" s="72">
        <f t="shared" si="21"/>
        <v>1154491.6720812421</v>
      </c>
      <c r="H312" s="72">
        <f t="shared" si="22"/>
        <v>230898.33441624843</v>
      </c>
      <c r="I312" s="73"/>
      <c r="J312" s="73"/>
      <c r="K312" s="72">
        <f>F312*$W$2</f>
        <v>10159526.71431493</v>
      </c>
      <c r="L312" s="74"/>
    </row>
    <row r="313" spans="1:12" ht="30.75" customHeight="1" thickBot="1" x14ac:dyDescent="0.3">
      <c r="A313" s="23"/>
      <c r="C313" s="24"/>
      <c r="D313" s="71" t="s">
        <v>354</v>
      </c>
      <c r="E313" s="29">
        <v>193777</v>
      </c>
      <c r="F313" s="72">
        <f t="shared" si="20"/>
        <v>20334857.314083248</v>
      </c>
      <c r="G313" s="72">
        <f t="shared" si="21"/>
        <v>2033485.731408325</v>
      </c>
      <c r="H313" s="72">
        <f t="shared" si="22"/>
        <v>406697.14628166496</v>
      </c>
      <c r="I313" s="73"/>
      <c r="J313" s="73"/>
      <c r="K313" s="72">
        <f>F313*$W$2</f>
        <v>17894674.436393257</v>
      </c>
      <c r="L313" s="74"/>
    </row>
    <row r="314" spans="1:12" ht="30.75" thickBot="1" x14ac:dyDescent="0.3">
      <c r="A314" s="23"/>
      <c r="C314" s="24"/>
      <c r="D314" s="71" t="s">
        <v>355</v>
      </c>
      <c r="E314" s="29">
        <v>74780</v>
      </c>
      <c r="F314" s="72">
        <f t="shared" si="20"/>
        <v>7847374.1979034934</v>
      </c>
      <c r="G314" s="72">
        <f t="shared" si="21"/>
        <v>784737.41979034944</v>
      </c>
      <c r="H314" s="72">
        <f t="shared" si="22"/>
        <v>156947.48395806988</v>
      </c>
      <c r="I314" s="73"/>
      <c r="J314" s="73"/>
      <c r="K314" s="72">
        <f>F314*$W$2</f>
        <v>6905689.2941550743</v>
      </c>
      <c r="L314" s="74"/>
    </row>
    <row r="315" spans="1:12" ht="30.75" thickBot="1" x14ac:dyDescent="0.3">
      <c r="A315" s="25"/>
      <c r="B315" s="25"/>
      <c r="C315" s="76"/>
      <c r="D315" s="71" t="s">
        <v>356</v>
      </c>
      <c r="E315" s="29">
        <v>1863845</v>
      </c>
      <c r="F315" s="72">
        <f>P2</f>
        <v>213412446</v>
      </c>
      <c r="G315" s="72">
        <f t="shared" si="21"/>
        <v>21341244.600000001</v>
      </c>
      <c r="H315" s="72">
        <f t="shared" si="22"/>
        <v>4268248.92</v>
      </c>
      <c r="I315" s="73"/>
      <c r="J315" s="73"/>
      <c r="K315" s="73"/>
      <c r="L315" s="75">
        <f>F315*$W$2</f>
        <v>187802952.47999999</v>
      </c>
    </row>
    <row r="316" spans="1:12" ht="15.75" thickBot="1" x14ac:dyDescent="0.3">
      <c r="A316" s="25"/>
      <c r="B316" s="25"/>
      <c r="C316" s="76"/>
      <c r="D316" s="77" t="s">
        <v>9</v>
      </c>
      <c r="E316" s="78">
        <f>SUM(E2:E315)</f>
        <v>5507621</v>
      </c>
      <c r="F316" s="52">
        <f t="shared" ref="F316:L316" si="27">SUM(F2:F315)</f>
        <v>595788399.00000024</v>
      </c>
      <c r="G316" s="52">
        <f t="shared" si="27"/>
        <v>59578839.899999984</v>
      </c>
      <c r="H316" s="52">
        <f t="shared" si="27"/>
        <v>11915767.980000002</v>
      </c>
      <c r="I316" s="52">
        <f t="shared" si="27"/>
        <v>121551700.10523289</v>
      </c>
      <c r="J316" s="52">
        <f t="shared" si="27"/>
        <v>175574677.92978081</v>
      </c>
      <c r="K316" s="52">
        <f t="shared" si="27"/>
        <v>39364460.604986563</v>
      </c>
      <c r="L316" s="79">
        <f t="shared" si="27"/>
        <v>187802952.47999999</v>
      </c>
    </row>
    <row r="319" spans="1:12" x14ac:dyDescent="0.25">
      <c r="G319" s="3"/>
      <c r="H319" s="3"/>
    </row>
  </sheetData>
  <mergeCells count="111">
    <mergeCell ref="A302:A310"/>
    <mergeCell ref="B3:B7"/>
    <mergeCell ref="C3:C7"/>
    <mergeCell ref="B9:B16"/>
    <mergeCell ref="C9:C16"/>
    <mergeCell ref="A261:A267"/>
    <mergeCell ref="A268:A279"/>
    <mergeCell ref="A280:A285"/>
    <mergeCell ref="A286:A290"/>
    <mergeCell ref="A291:A296"/>
    <mergeCell ref="A297:A301"/>
    <mergeCell ref="A151:A165"/>
    <mergeCell ref="A166:A177"/>
    <mergeCell ref="A178:A183"/>
    <mergeCell ref="A184:A190"/>
    <mergeCell ref="A191:A198"/>
    <mergeCell ref="A232:A238"/>
    <mergeCell ref="A239:A246"/>
    <mergeCell ref="A247:A255"/>
    <mergeCell ref="A256:A260"/>
    <mergeCell ref="A206:A218"/>
    <mergeCell ref="A219:A231"/>
    <mergeCell ref="A2:A7"/>
    <mergeCell ref="A8:A16"/>
    <mergeCell ref="A17:A30"/>
    <mergeCell ref="A31:A35"/>
    <mergeCell ref="A36:A41"/>
    <mergeCell ref="A199:A205"/>
    <mergeCell ref="A42:A51"/>
    <mergeCell ref="A52:A58"/>
    <mergeCell ref="A59:A63"/>
    <mergeCell ref="A64:A69"/>
    <mergeCell ref="A70:A75"/>
    <mergeCell ref="A76:A85"/>
    <mergeCell ref="A115:A125"/>
    <mergeCell ref="A126:A136"/>
    <mergeCell ref="A137:A144"/>
    <mergeCell ref="A145:A150"/>
    <mergeCell ref="A86:A98"/>
    <mergeCell ref="A99:A108"/>
    <mergeCell ref="A109:A114"/>
    <mergeCell ref="B43:B51"/>
    <mergeCell ref="C43:C51"/>
    <mergeCell ref="B53:B58"/>
    <mergeCell ref="C53:C58"/>
    <mergeCell ref="B60:B63"/>
    <mergeCell ref="C60:C63"/>
    <mergeCell ref="B18:B30"/>
    <mergeCell ref="C18:C30"/>
    <mergeCell ref="B32:B35"/>
    <mergeCell ref="C32:C35"/>
    <mergeCell ref="B37:B41"/>
    <mergeCell ref="C37:C41"/>
    <mergeCell ref="B87:B98"/>
    <mergeCell ref="C87:C98"/>
    <mergeCell ref="B100:B108"/>
    <mergeCell ref="C100:C108"/>
    <mergeCell ref="B110:B114"/>
    <mergeCell ref="C110:C114"/>
    <mergeCell ref="B65:B69"/>
    <mergeCell ref="C65:C69"/>
    <mergeCell ref="B71:B75"/>
    <mergeCell ref="C71:C75"/>
    <mergeCell ref="B77:B85"/>
    <mergeCell ref="C77:C85"/>
    <mergeCell ref="B146:B150"/>
    <mergeCell ref="C146:C150"/>
    <mergeCell ref="B152:B165"/>
    <mergeCell ref="C152:C165"/>
    <mergeCell ref="B167:B177"/>
    <mergeCell ref="C167:C177"/>
    <mergeCell ref="B116:B125"/>
    <mergeCell ref="C116:C125"/>
    <mergeCell ref="B127:B136"/>
    <mergeCell ref="C127:C136"/>
    <mergeCell ref="B138:B144"/>
    <mergeCell ref="C138:C144"/>
    <mergeCell ref="B200:B205"/>
    <mergeCell ref="C200:C205"/>
    <mergeCell ref="B207:B218"/>
    <mergeCell ref="C207:C218"/>
    <mergeCell ref="B220:B231"/>
    <mergeCell ref="C220:C231"/>
    <mergeCell ref="B179:B183"/>
    <mergeCell ref="C179:C183"/>
    <mergeCell ref="B185:B190"/>
    <mergeCell ref="C185:C190"/>
    <mergeCell ref="B192:B198"/>
    <mergeCell ref="C192:C198"/>
    <mergeCell ref="B257:B260"/>
    <mergeCell ref="C257:C260"/>
    <mergeCell ref="B262:B267"/>
    <mergeCell ref="C262:C267"/>
    <mergeCell ref="B269:B279"/>
    <mergeCell ref="C269:C279"/>
    <mergeCell ref="B233:B238"/>
    <mergeCell ref="C233:C238"/>
    <mergeCell ref="B240:B246"/>
    <mergeCell ref="C240:C246"/>
    <mergeCell ref="B248:B255"/>
    <mergeCell ref="C248:C255"/>
    <mergeCell ref="B298:B301"/>
    <mergeCell ref="C298:C301"/>
    <mergeCell ref="B303:B310"/>
    <mergeCell ref="C303:C310"/>
    <mergeCell ref="B281:B285"/>
    <mergeCell ref="C281:C285"/>
    <mergeCell ref="B287:B290"/>
    <mergeCell ref="C287:C290"/>
    <mergeCell ref="B292:B296"/>
    <mergeCell ref="C292:C29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DF2ED-7820-49E6-ACBB-9AFC963A47B6}">
  <dimension ref="A1:U313"/>
  <sheetViews>
    <sheetView workbookViewId="0">
      <selection activeCell="U11" sqref="U11"/>
    </sheetView>
  </sheetViews>
  <sheetFormatPr defaultRowHeight="15" x14ac:dyDescent="0.25"/>
  <cols>
    <col min="1" max="1" width="19.85546875" style="7" bestFit="1" customWidth="1"/>
    <col min="2" max="2" width="16.85546875" style="7" customWidth="1"/>
    <col min="3" max="3" width="15" style="7" customWidth="1"/>
    <col min="4" max="4" width="15" style="7" bestFit="1" customWidth="1"/>
    <col min="5" max="5" width="16.85546875" style="7" bestFit="1" customWidth="1"/>
    <col min="6" max="6" width="11.7109375" style="7" bestFit="1" customWidth="1"/>
    <col min="7" max="7" width="10.7109375" style="7" bestFit="1" customWidth="1"/>
    <col min="8" max="9" width="11.7109375" style="7" bestFit="1" customWidth="1"/>
    <col min="10" max="10" width="15.5703125" style="7" bestFit="1" customWidth="1"/>
    <col min="11" max="13" width="9.140625" style="7"/>
    <col min="14" max="14" width="6.5703125" style="7" bestFit="1" customWidth="1"/>
    <col min="15" max="15" width="14.140625" style="7" customWidth="1"/>
    <col min="16" max="16" width="8.28515625" style="7" bestFit="1" customWidth="1"/>
    <col min="17" max="17" width="6.5703125" style="7" bestFit="1" customWidth="1"/>
    <col min="18" max="18" width="13.85546875" style="7" customWidth="1"/>
    <col min="19" max="19" width="8.28515625" style="7" bestFit="1" customWidth="1"/>
    <col min="20" max="20" width="16" style="7" bestFit="1" customWidth="1"/>
    <col min="21" max="21" width="5.5703125" style="7" bestFit="1" customWidth="1"/>
    <col min="22" max="16384" width="9.140625" style="7"/>
  </cols>
  <sheetData>
    <row r="1" spans="1:21" ht="15" customHeight="1" thickBot="1" x14ac:dyDescent="0.3">
      <c r="A1" s="105"/>
      <c r="B1" s="105"/>
      <c r="C1" s="105"/>
      <c r="D1" s="160" t="s">
        <v>366</v>
      </c>
      <c r="E1" s="161"/>
      <c r="F1" s="161"/>
      <c r="G1" s="161"/>
      <c r="H1" s="161"/>
      <c r="I1" s="161"/>
      <c r="J1" s="162"/>
      <c r="N1" s="164" t="s">
        <v>373</v>
      </c>
      <c r="O1" s="164"/>
      <c r="P1" s="164"/>
      <c r="Q1" s="157" t="s">
        <v>374</v>
      </c>
      <c r="R1" s="158"/>
      <c r="S1" s="159"/>
      <c r="T1" s="31" t="s">
        <v>375</v>
      </c>
      <c r="U1" s="16"/>
    </row>
    <row r="2" spans="1:21" ht="45.75" thickBot="1" x14ac:dyDescent="0.3">
      <c r="A2" s="105"/>
      <c r="B2" s="105"/>
      <c r="C2" s="105"/>
      <c r="D2" s="150" t="s">
        <v>367</v>
      </c>
      <c r="E2" s="151"/>
      <c r="F2" s="152"/>
      <c r="G2" s="153" t="s">
        <v>368</v>
      </c>
      <c r="H2" s="151"/>
      <c r="I2" s="152"/>
      <c r="J2" s="111" t="s">
        <v>369</v>
      </c>
      <c r="N2" s="18" t="s">
        <v>376</v>
      </c>
      <c r="O2" s="31" t="s">
        <v>6</v>
      </c>
      <c r="P2" s="31" t="s">
        <v>7</v>
      </c>
      <c r="Q2" s="31" t="s">
        <v>376</v>
      </c>
      <c r="R2" s="31" t="s">
        <v>6</v>
      </c>
      <c r="S2" s="31" t="s">
        <v>7</v>
      </c>
      <c r="T2" s="31" t="s">
        <v>8</v>
      </c>
      <c r="U2" s="16"/>
    </row>
    <row r="3" spans="1:21" ht="45.75" thickBot="1" x14ac:dyDescent="0.3">
      <c r="A3" s="108" t="s">
        <v>0</v>
      </c>
      <c r="B3" s="109" t="s">
        <v>1</v>
      </c>
      <c r="C3" s="110" t="s">
        <v>400</v>
      </c>
      <c r="D3" s="112" t="s">
        <v>370</v>
      </c>
      <c r="E3" s="87" t="s">
        <v>6</v>
      </c>
      <c r="F3" s="87" t="s">
        <v>7</v>
      </c>
      <c r="G3" s="87" t="s">
        <v>371</v>
      </c>
      <c r="H3" s="87" t="s">
        <v>6</v>
      </c>
      <c r="I3" s="87" t="s">
        <v>7</v>
      </c>
      <c r="J3" s="113" t="s">
        <v>372</v>
      </c>
      <c r="N3" s="45">
        <v>0.15</v>
      </c>
      <c r="O3" s="45">
        <f>15%*40%</f>
        <v>0.06</v>
      </c>
      <c r="P3" s="45">
        <f>15%*60%</f>
        <v>0.09</v>
      </c>
      <c r="Q3" s="45">
        <v>0.7</v>
      </c>
      <c r="R3" s="45">
        <f>70%*40%</f>
        <v>0.27999999999999997</v>
      </c>
      <c r="S3" s="45">
        <f>70%*60%</f>
        <v>0.42</v>
      </c>
      <c r="T3" s="45">
        <v>0.15</v>
      </c>
      <c r="U3" s="46">
        <f>SUM(O3,P3,R3,S3,T3)</f>
        <v>0.99999999999999989</v>
      </c>
    </row>
    <row r="4" spans="1:21" x14ac:dyDescent="0.25">
      <c r="A4" s="154" t="s">
        <v>3</v>
      </c>
      <c r="B4" s="32" t="s">
        <v>4</v>
      </c>
      <c r="C4" s="82">
        <f>'Podział - WSZYSCY'!J2</f>
        <v>529805.84602128132</v>
      </c>
      <c r="D4" s="106">
        <f>C4*$N$3</f>
        <v>79470.876903192198</v>
      </c>
      <c r="E4" s="32">
        <f t="shared" ref="E4:E67" si="0">C4*$O$3</f>
        <v>31788.350761276877</v>
      </c>
      <c r="F4" s="32">
        <f t="shared" ref="F4:F67" si="1">C4*$P$3</f>
        <v>47682.526141915318</v>
      </c>
      <c r="G4" s="32">
        <f>C4*$Q$3</f>
        <v>370864.09221489693</v>
      </c>
      <c r="H4" s="32">
        <f t="shared" ref="H4:H67" si="2">C4*$R$3</f>
        <v>148345.63688595875</v>
      </c>
      <c r="I4" s="32">
        <f t="shared" ref="I4:I67" si="3">C4*$S$3</f>
        <v>222518.45532893814</v>
      </c>
      <c r="J4" s="82">
        <f t="shared" ref="J4:J67" si="4">C4*$T$3</f>
        <v>79470.876903192198</v>
      </c>
    </row>
    <row r="5" spans="1:21" x14ac:dyDescent="0.25">
      <c r="A5" s="155"/>
      <c r="B5" s="44" t="s">
        <v>5</v>
      </c>
      <c r="C5" s="83">
        <f>'Podział - WSZYSCY'!J3</f>
        <v>296525.38544439618</v>
      </c>
      <c r="D5" s="10">
        <f t="shared" ref="D5:D68" si="5">C5*$N$3</f>
        <v>44478.807816659428</v>
      </c>
      <c r="E5" s="44">
        <f t="shared" si="0"/>
        <v>17791.523126663771</v>
      </c>
      <c r="F5" s="44">
        <f t="shared" si="1"/>
        <v>26687.284689995653</v>
      </c>
      <c r="G5" s="44">
        <f t="shared" ref="G5:G68" si="6">C5*$Q$3</f>
        <v>207567.76981107731</v>
      </c>
      <c r="H5" s="44">
        <f t="shared" si="2"/>
        <v>83027.107924430922</v>
      </c>
      <c r="I5" s="44">
        <f t="shared" si="3"/>
        <v>124540.66188664638</v>
      </c>
      <c r="J5" s="83">
        <f t="shared" si="4"/>
        <v>44478.807816659428</v>
      </c>
    </row>
    <row r="6" spans="1:21" x14ac:dyDescent="0.25">
      <c r="A6" s="155"/>
      <c r="B6" s="44" t="s">
        <v>10</v>
      </c>
      <c r="C6" s="83">
        <f>'Podział - WSZYSCY'!J4</f>
        <v>207251.27234409581</v>
      </c>
      <c r="D6" s="10">
        <f t="shared" si="5"/>
        <v>31087.69085161437</v>
      </c>
      <c r="E6" s="44">
        <f t="shared" si="0"/>
        <v>12435.076340645748</v>
      </c>
      <c r="F6" s="44">
        <f t="shared" si="1"/>
        <v>18652.614510968622</v>
      </c>
      <c r="G6" s="44">
        <f t="shared" si="6"/>
        <v>145075.89064086706</v>
      </c>
      <c r="H6" s="44">
        <f t="shared" si="2"/>
        <v>58030.356256346822</v>
      </c>
      <c r="I6" s="44">
        <f t="shared" si="3"/>
        <v>87045.53438452023</v>
      </c>
      <c r="J6" s="83">
        <f t="shared" si="4"/>
        <v>31087.69085161437</v>
      </c>
    </row>
    <row r="7" spans="1:21" x14ac:dyDescent="0.25">
      <c r="A7" s="155"/>
      <c r="B7" s="44" t="s">
        <v>11</v>
      </c>
      <c r="C7" s="83">
        <f>'Podział - WSZYSCY'!J5</f>
        <v>294888.32958069874</v>
      </c>
      <c r="D7" s="10">
        <f t="shared" si="5"/>
        <v>44233.249437104809</v>
      </c>
      <c r="E7" s="44">
        <f t="shared" si="0"/>
        <v>17693.299774841926</v>
      </c>
      <c r="F7" s="44">
        <f t="shared" si="1"/>
        <v>26539.949662262887</v>
      </c>
      <c r="G7" s="44">
        <f t="shared" si="6"/>
        <v>206421.8307064891</v>
      </c>
      <c r="H7" s="44">
        <f t="shared" si="2"/>
        <v>82568.732282595636</v>
      </c>
      <c r="I7" s="44">
        <f t="shared" si="3"/>
        <v>123853.09842389346</v>
      </c>
      <c r="J7" s="83">
        <f t="shared" si="4"/>
        <v>44233.249437104809</v>
      </c>
    </row>
    <row r="8" spans="1:21" x14ac:dyDescent="0.25">
      <c r="A8" s="155"/>
      <c r="B8" s="44" t="s">
        <v>12</v>
      </c>
      <c r="C8" s="83">
        <f>'Podział - WSZYSCY'!J6</f>
        <v>292050.76608362317</v>
      </c>
      <c r="D8" s="10">
        <f t="shared" si="5"/>
        <v>43807.614912543475</v>
      </c>
      <c r="E8" s="44">
        <f t="shared" si="0"/>
        <v>17523.045965017391</v>
      </c>
      <c r="F8" s="44">
        <f t="shared" si="1"/>
        <v>26284.568947526084</v>
      </c>
      <c r="G8" s="44">
        <f t="shared" si="6"/>
        <v>204435.53625853622</v>
      </c>
      <c r="H8" s="44">
        <f t="shared" si="2"/>
        <v>81774.214503414478</v>
      </c>
      <c r="I8" s="44">
        <f t="shared" si="3"/>
        <v>122661.32175512172</v>
      </c>
      <c r="J8" s="83">
        <f t="shared" si="4"/>
        <v>43807.614912543475</v>
      </c>
    </row>
    <row r="9" spans="1:21" ht="15.75" thickBot="1" x14ac:dyDescent="0.3">
      <c r="A9" s="156"/>
      <c r="B9" s="34" t="s">
        <v>13</v>
      </c>
      <c r="C9" s="85">
        <f>'Podział - WSZYSCY'!J7</f>
        <v>144770.30687964355</v>
      </c>
      <c r="D9" s="107">
        <f t="shared" si="5"/>
        <v>21715.546031946531</v>
      </c>
      <c r="E9" s="34">
        <f t="shared" si="0"/>
        <v>8686.2184127786131</v>
      </c>
      <c r="F9" s="34">
        <f t="shared" si="1"/>
        <v>13029.32761916792</v>
      </c>
      <c r="G9" s="34">
        <f t="shared" si="6"/>
        <v>101339.21481575049</v>
      </c>
      <c r="H9" s="34">
        <f t="shared" si="2"/>
        <v>40535.68592630019</v>
      </c>
      <c r="I9" s="34">
        <f t="shared" si="3"/>
        <v>60803.528889450288</v>
      </c>
      <c r="J9" s="85">
        <f t="shared" si="4"/>
        <v>21715.546031946531</v>
      </c>
    </row>
    <row r="10" spans="1:21" ht="30" x14ac:dyDescent="0.25">
      <c r="A10" s="154" t="s">
        <v>14</v>
      </c>
      <c r="B10" s="32" t="s">
        <v>15</v>
      </c>
      <c r="C10" s="82">
        <f>'Podział - WSZYSCY'!J8</f>
        <v>2263175.1630329196</v>
      </c>
      <c r="D10" s="106">
        <f t="shared" si="5"/>
        <v>339476.27445493796</v>
      </c>
      <c r="E10" s="32">
        <f t="shared" si="0"/>
        <v>135790.50978197518</v>
      </c>
      <c r="F10" s="32">
        <f t="shared" si="1"/>
        <v>203685.76467296277</v>
      </c>
      <c r="G10" s="32">
        <f t="shared" si="6"/>
        <v>1584222.6141230436</v>
      </c>
      <c r="H10" s="32">
        <f t="shared" si="2"/>
        <v>633689.04564921744</v>
      </c>
      <c r="I10" s="32">
        <f t="shared" si="3"/>
        <v>950533.56847382616</v>
      </c>
      <c r="J10" s="82">
        <f t="shared" si="4"/>
        <v>339476.27445493796</v>
      </c>
    </row>
    <row r="11" spans="1:21" ht="30" x14ac:dyDescent="0.25">
      <c r="A11" s="155"/>
      <c r="B11" s="44" t="s">
        <v>16</v>
      </c>
      <c r="C11" s="83">
        <f>'Podział - WSZYSCY'!J9</f>
        <v>413956.85940029245</v>
      </c>
      <c r="D11" s="10">
        <f t="shared" si="5"/>
        <v>62093.528910043868</v>
      </c>
      <c r="E11" s="44">
        <f t="shared" si="0"/>
        <v>24837.411564017548</v>
      </c>
      <c r="F11" s="44">
        <f t="shared" si="1"/>
        <v>37256.117346026316</v>
      </c>
      <c r="G11" s="44">
        <f t="shared" si="6"/>
        <v>289769.80158020469</v>
      </c>
      <c r="H11" s="44">
        <f t="shared" si="2"/>
        <v>115907.92063208188</v>
      </c>
      <c r="I11" s="44">
        <f t="shared" si="3"/>
        <v>173861.88094812282</v>
      </c>
      <c r="J11" s="83">
        <f t="shared" si="4"/>
        <v>62093.528910043868</v>
      </c>
    </row>
    <row r="12" spans="1:21" x14ac:dyDescent="0.25">
      <c r="A12" s="155"/>
      <c r="B12" s="44" t="s">
        <v>17</v>
      </c>
      <c r="C12" s="83">
        <f>'Podział - WSZYSCY'!J10</f>
        <v>187824.87609488619</v>
      </c>
      <c r="D12" s="10">
        <f t="shared" si="5"/>
        <v>28173.731414232927</v>
      </c>
      <c r="E12" s="44">
        <f t="shared" si="0"/>
        <v>11269.49256569317</v>
      </c>
      <c r="F12" s="44">
        <f t="shared" si="1"/>
        <v>16904.238848539757</v>
      </c>
      <c r="G12" s="44">
        <f t="shared" si="6"/>
        <v>131477.41326642034</v>
      </c>
      <c r="H12" s="44">
        <f t="shared" si="2"/>
        <v>52590.965306568127</v>
      </c>
      <c r="I12" s="44">
        <f t="shared" si="3"/>
        <v>78886.447959852201</v>
      </c>
      <c r="J12" s="83">
        <f t="shared" si="4"/>
        <v>28173.731414232927</v>
      </c>
    </row>
    <row r="13" spans="1:21" x14ac:dyDescent="0.25">
      <c r="A13" s="155"/>
      <c r="B13" s="44" t="s">
        <v>18</v>
      </c>
      <c r="C13" s="83">
        <f>'Podział - WSZYSCY'!J11</f>
        <v>177456.85562480241</v>
      </c>
      <c r="D13" s="10">
        <f t="shared" si="5"/>
        <v>26618.528343720362</v>
      </c>
      <c r="E13" s="44">
        <f t="shared" si="0"/>
        <v>10647.411337488144</v>
      </c>
      <c r="F13" s="44">
        <f t="shared" si="1"/>
        <v>15971.117006232216</v>
      </c>
      <c r="G13" s="44">
        <f t="shared" si="6"/>
        <v>124219.79893736167</v>
      </c>
      <c r="H13" s="44">
        <f t="shared" si="2"/>
        <v>49687.919574944666</v>
      </c>
      <c r="I13" s="44">
        <f t="shared" si="3"/>
        <v>74531.879362417007</v>
      </c>
      <c r="J13" s="83">
        <f t="shared" si="4"/>
        <v>26618.528343720362</v>
      </c>
    </row>
    <row r="14" spans="1:21" x14ac:dyDescent="0.25">
      <c r="A14" s="155"/>
      <c r="B14" s="44" t="s">
        <v>19</v>
      </c>
      <c r="C14" s="83">
        <f>'Podział - WSZYSCY'!J12</f>
        <v>219692.89690819636</v>
      </c>
      <c r="D14" s="10">
        <f t="shared" si="5"/>
        <v>32953.934536229455</v>
      </c>
      <c r="E14" s="44">
        <f t="shared" si="0"/>
        <v>13181.573814491781</v>
      </c>
      <c r="F14" s="44">
        <f t="shared" si="1"/>
        <v>19772.36072173767</v>
      </c>
      <c r="G14" s="44">
        <f t="shared" si="6"/>
        <v>153785.02783573745</v>
      </c>
      <c r="H14" s="44">
        <f t="shared" si="2"/>
        <v>61514.011134294975</v>
      </c>
      <c r="I14" s="44">
        <f t="shared" si="3"/>
        <v>92271.016701442466</v>
      </c>
      <c r="J14" s="83">
        <f t="shared" si="4"/>
        <v>32953.934536229455</v>
      </c>
    </row>
    <row r="15" spans="1:21" x14ac:dyDescent="0.25">
      <c r="A15" s="155"/>
      <c r="B15" s="44" t="s">
        <v>20</v>
      </c>
      <c r="C15" s="83">
        <f>'Podział - WSZYSCY'!J13</f>
        <v>316879.4466830343</v>
      </c>
      <c r="D15" s="10">
        <f t="shared" si="5"/>
        <v>47531.917002455142</v>
      </c>
      <c r="E15" s="44">
        <f t="shared" si="0"/>
        <v>19012.766800982059</v>
      </c>
      <c r="F15" s="44">
        <f t="shared" si="1"/>
        <v>28519.150201473087</v>
      </c>
      <c r="G15" s="44">
        <f t="shared" si="6"/>
        <v>221815.61267812399</v>
      </c>
      <c r="H15" s="44">
        <f t="shared" si="2"/>
        <v>88726.245071249592</v>
      </c>
      <c r="I15" s="44">
        <f t="shared" si="3"/>
        <v>133089.36760687441</v>
      </c>
      <c r="J15" s="83">
        <f t="shared" si="4"/>
        <v>47531.917002455142</v>
      </c>
    </row>
    <row r="16" spans="1:21" x14ac:dyDescent="0.25">
      <c r="A16" s="155"/>
      <c r="B16" s="44" t="s">
        <v>21</v>
      </c>
      <c r="C16" s="83">
        <f>'Podział - WSZYSCY'!J14</f>
        <v>255380.71473680052</v>
      </c>
      <c r="D16" s="10">
        <f t="shared" si="5"/>
        <v>38307.10721052008</v>
      </c>
      <c r="E16" s="44">
        <f t="shared" si="0"/>
        <v>15322.84288420803</v>
      </c>
      <c r="F16" s="44">
        <f t="shared" si="1"/>
        <v>22984.264326312048</v>
      </c>
      <c r="G16" s="44">
        <f t="shared" si="6"/>
        <v>178766.50031576035</v>
      </c>
      <c r="H16" s="44">
        <f t="shared" si="2"/>
        <v>71506.60012630414</v>
      </c>
      <c r="I16" s="44">
        <f t="shared" si="3"/>
        <v>107259.90018945621</v>
      </c>
      <c r="J16" s="83">
        <f t="shared" si="4"/>
        <v>38307.10721052008</v>
      </c>
    </row>
    <row r="17" spans="1:10" x14ac:dyDescent="0.25">
      <c r="A17" s="155"/>
      <c r="B17" s="44" t="s">
        <v>22</v>
      </c>
      <c r="C17" s="83">
        <f>'Podział - WSZYSCY'!J15</f>
        <v>398950.51398306596</v>
      </c>
      <c r="D17" s="10">
        <f t="shared" si="5"/>
        <v>59842.577097459893</v>
      </c>
      <c r="E17" s="44">
        <f t="shared" si="0"/>
        <v>23937.030838983956</v>
      </c>
      <c r="F17" s="44">
        <f t="shared" si="1"/>
        <v>35905.546258475937</v>
      </c>
      <c r="G17" s="44">
        <f t="shared" si="6"/>
        <v>279265.35978814616</v>
      </c>
      <c r="H17" s="44">
        <f t="shared" si="2"/>
        <v>111706.14391525846</v>
      </c>
      <c r="I17" s="44">
        <f t="shared" si="3"/>
        <v>167559.2158728877</v>
      </c>
      <c r="J17" s="83">
        <f t="shared" si="4"/>
        <v>59842.577097459893</v>
      </c>
    </row>
    <row r="18" spans="1:10" ht="15.75" thickBot="1" x14ac:dyDescent="0.3">
      <c r="A18" s="156"/>
      <c r="B18" s="34" t="s">
        <v>23</v>
      </c>
      <c r="C18" s="85">
        <f>'Podział - WSZYSCY'!J16</f>
        <v>381270.31065513357</v>
      </c>
      <c r="D18" s="107">
        <f t="shared" si="5"/>
        <v>57190.546598270033</v>
      </c>
      <c r="E18" s="34">
        <f t="shared" si="0"/>
        <v>22876.218639308012</v>
      </c>
      <c r="F18" s="34">
        <f t="shared" si="1"/>
        <v>34314.327958962022</v>
      </c>
      <c r="G18" s="34">
        <f t="shared" si="6"/>
        <v>266889.21745859348</v>
      </c>
      <c r="H18" s="34">
        <f t="shared" si="2"/>
        <v>106755.68698343739</v>
      </c>
      <c r="I18" s="34">
        <f t="shared" si="3"/>
        <v>160133.53047515609</v>
      </c>
      <c r="J18" s="85">
        <f t="shared" si="4"/>
        <v>57190.546598270033</v>
      </c>
    </row>
    <row r="19" spans="1:10" x14ac:dyDescent="0.25">
      <c r="A19" s="154" t="s">
        <v>24</v>
      </c>
      <c r="B19" s="32" t="s">
        <v>25</v>
      </c>
      <c r="C19" s="82">
        <f>'Podział - WSZYSCY'!J17</f>
        <v>941743.66985634691</v>
      </c>
      <c r="D19" s="106">
        <f t="shared" si="5"/>
        <v>141261.55047845203</v>
      </c>
      <c r="E19" s="32">
        <f t="shared" si="0"/>
        <v>56504.620191380811</v>
      </c>
      <c r="F19" s="32">
        <f t="shared" si="1"/>
        <v>84756.930287071213</v>
      </c>
      <c r="G19" s="32">
        <f t="shared" si="6"/>
        <v>659220.56889944279</v>
      </c>
      <c r="H19" s="32">
        <f t="shared" si="2"/>
        <v>263688.22755977709</v>
      </c>
      <c r="I19" s="32">
        <f t="shared" si="3"/>
        <v>395532.3413396657</v>
      </c>
      <c r="J19" s="82">
        <f t="shared" si="4"/>
        <v>141261.55047845203</v>
      </c>
    </row>
    <row r="20" spans="1:10" x14ac:dyDescent="0.25">
      <c r="A20" s="155"/>
      <c r="B20" s="44" t="s">
        <v>26</v>
      </c>
      <c r="C20" s="83">
        <f>'Podział - WSZYSCY'!J18</f>
        <v>736893.41277900734</v>
      </c>
      <c r="D20" s="10">
        <f t="shared" si="5"/>
        <v>110534.0119168511</v>
      </c>
      <c r="E20" s="44">
        <f t="shared" si="0"/>
        <v>44213.604766740442</v>
      </c>
      <c r="F20" s="44">
        <f t="shared" si="1"/>
        <v>66320.407150110652</v>
      </c>
      <c r="G20" s="44">
        <f t="shared" si="6"/>
        <v>515825.38894530508</v>
      </c>
      <c r="H20" s="44">
        <f t="shared" si="2"/>
        <v>206330.15557812204</v>
      </c>
      <c r="I20" s="44">
        <f t="shared" si="3"/>
        <v>309495.23336718307</v>
      </c>
      <c r="J20" s="83">
        <f t="shared" si="4"/>
        <v>110534.0119168511</v>
      </c>
    </row>
    <row r="21" spans="1:10" x14ac:dyDescent="0.25">
      <c r="A21" s="155"/>
      <c r="B21" s="44" t="s">
        <v>27</v>
      </c>
      <c r="C21" s="83">
        <f>'Podział - WSZYSCY'!J19</f>
        <v>574497.47110022139</v>
      </c>
      <c r="D21" s="10">
        <f t="shared" si="5"/>
        <v>86174.620665033202</v>
      </c>
      <c r="E21" s="44">
        <f t="shared" si="0"/>
        <v>34469.848266013279</v>
      </c>
      <c r="F21" s="44">
        <f t="shared" si="1"/>
        <v>51704.772399019923</v>
      </c>
      <c r="G21" s="44">
        <f t="shared" si="6"/>
        <v>402148.22977015493</v>
      </c>
      <c r="H21" s="44">
        <f t="shared" si="2"/>
        <v>160859.29190806198</v>
      </c>
      <c r="I21" s="44">
        <f t="shared" si="3"/>
        <v>241288.93786209298</v>
      </c>
      <c r="J21" s="83">
        <f t="shared" si="4"/>
        <v>86174.620665033202</v>
      </c>
    </row>
    <row r="22" spans="1:10" x14ac:dyDescent="0.25">
      <c r="A22" s="155"/>
      <c r="B22" s="44" t="s">
        <v>28</v>
      </c>
      <c r="C22" s="83">
        <f>'Podział - WSZYSCY'!J20</f>
        <v>420123.10315355286</v>
      </c>
      <c r="D22" s="10">
        <f t="shared" si="5"/>
        <v>63018.465473032928</v>
      </c>
      <c r="E22" s="44">
        <f t="shared" si="0"/>
        <v>25207.386189213172</v>
      </c>
      <c r="F22" s="44">
        <f t="shared" si="1"/>
        <v>37811.079283819759</v>
      </c>
      <c r="G22" s="44">
        <f t="shared" si="6"/>
        <v>294086.17220748699</v>
      </c>
      <c r="H22" s="44">
        <f t="shared" si="2"/>
        <v>117634.46888299478</v>
      </c>
      <c r="I22" s="44">
        <f t="shared" si="3"/>
        <v>176451.70332449221</v>
      </c>
      <c r="J22" s="83">
        <f t="shared" si="4"/>
        <v>63018.465473032928</v>
      </c>
    </row>
    <row r="23" spans="1:10" x14ac:dyDescent="0.25">
      <c r="A23" s="155"/>
      <c r="B23" s="44" t="s">
        <v>29</v>
      </c>
      <c r="C23" s="83">
        <f>'Podział - WSZYSCY'!J21</f>
        <v>424488.58545674599</v>
      </c>
      <c r="D23" s="10">
        <f t="shared" si="5"/>
        <v>63673.287818511897</v>
      </c>
      <c r="E23" s="44">
        <f t="shared" si="0"/>
        <v>25469.31512740476</v>
      </c>
      <c r="F23" s="44">
        <f t="shared" si="1"/>
        <v>38203.972691107141</v>
      </c>
      <c r="G23" s="44">
        <f t="shared" si="6"/>
        <v>297142.00981972215</v>
      </c>
      <c r="H23" s="44">
        <f t="shared" si="2"/>
        <v>118856.80392788886</v>
      </c>
      <c r="I23" s="44">
        <f t="shared" si="3"/>
        <v>178285.20589183332</v>
      </c>
      <c r="J23" s="83">
        <f t="shared" si="4"/>
        <v>63673.287818511897</v>
      </c>
    </row>
    <row r="24" spans="1:10" x14ac:dyDescent="0.25">
      <c r="A24" s="155"/>
      <c r="B24" s="44" t="s">
        <v>30</v>
      </c>
      <c r="C24" s="83">
        <f>'Podział - WSZYSCY'!J22</f>
        <v>385581.22442953684</v>
      </c>
      <c r="D24" s="10">
        <f t="shared" si="5"/>
        <v>57837.183664430522</v>
      </c>
      <c r="E24" s="44">
        <f t="shared" si="0"/>
        <v>23134.873465772209</v>
      </c>
      <c r="F24" s="44">
        <f t="shared" si="1"/>
        <v>34702.310198658313</v>
      </c>
      <c r="G24" s="44">
        <f t="shared" si="6"/>
        <v>269906.85710067576</v>
      </c>
      <c r="H24" s="44">
        <f t="shared" si="2"/>
        <v>107962.74284027031</v>
      </c>
      <c r="I24" s="44">
        <f t="shared" si="3"/>
        <v>161944.11426040548</v>
      </c>
      <c r="J24" s="83">
        <f t="shared" si="4"/>
        <v>57837.183664430522</v>
      </c>
    </row>
    <row r="25" spans="1:10" x14ac:dyDescent="0.25">
      <c r="A25" s="155"/>
      <c r="B25" s="44" t="s">
        <v>31</v>
      </c>
      <c r="C25" s="83">
        <f>'Podział - WSZYSCY'!J23</f>
        <v>343672.59431888239</v>
      </c>
      <c r="D25" s="10">
        <f t="shared" si="5"/>
        <v>51550.889147832357</v>
      </c>
      <c r="E25" s="44">
        <f t="shared" si="0"/>
        <v>20620.355659132943</v>
      </c>
      <c r="F25" s="44">
        <f t="shared" si="1"/>
        <v>30930.533488699413</v>
      </c>
      <c r="G25" s="44">
        <f t="shared" si="6"/>
        <v>240570.81602321766</v>
      </c>
      <c r="H25" s="44">
        <f t="shared" si="2"/>
        <v>96228.326409287052</v>
      </c>
      <c r="I25" s="44">
        <f t="shared" si="3"/>
        <v>144342.48961393061</v>
      </c>
      <c r="J25" s="83">
        <f t="shared" si="4"/>
        <v>51550.889147832357</v>
      </c>
    </row>
    <row r="26" spans="1:10" x14ac:dyDescent="0.25">
      <c r="A26" s="155"/>
      <c r="B26" s="44" t="s">
        <v>32</v>
      </c>
      <c r="C26" s="83">
        <f>'Podział - WSZYSCY'!J24</f>
        <v>367027.92464096588</v>
      </c>
      <c r="D26" s="10">
        <f t="shared" si="5"/>
        <v>55054.188696144884</v>
      </c>
      <c r="E26" s="44">
        <f t="shared" si="0"/>
        <v>22021.675478457953</v>
      </c>
      <c r="F26" s="44">
        <f t="shared" si="1"/>
        <v>33032.51321768693</v>
      </c>
      <c r="G26" s="44">
        <f t="shared" si="6"/>
        <v>256919.5472486761</v>
      </c>
      <c r="H26" s="44">
        <f t="shared" si="2"/>
        <v>102767.81889947044</v>
      </c>
      <c r="I26" s="44">
        <f t="shared" si="3"/>
        <v>154151.72834920566</v>
      </c>
      <c r="J26" s="83">
        <f t="shared" si="4"/>
        <v>55054.188696144884</v>
      </c>
    </row>
    <row r="27" spans="1:10" x14ac:dyDescent="0.25">
      <c r="A27" s="155"/>
      <c r="B27" s="44" t="s">
        <v>33</v>
      </c>
      <c r="C27" s="83">
        <f>'Podział - WSZYSCY'!J25</f>
        <v>285993.65938794264</v>
      </c>
      <c r="D27" s="10">
        <f t="shared" si="5"/>
        <v>42899.048908191391</v>
      </c>
      <c r="E27" s="44">
        <f t="shared" si="0"/>
        <v>17159.619563276559</v>
      </c>
      <c r="F27" s="44">
        <f t="shared" si="1"/>
        <v>25739.429344914835</v>
      </c>
      <c r="G27" s="44">
        <f t="shared" si="6"/>
        <v>200195.56157155984</v>
      </c>
      <c r="H27" s="44">
        <f t="shared" si="2"/>
        <v>80078.224628623924</v>
      </c>
      <c r="I27" s="44">
        <f t="shared" si="3"/>
        <v>120117.3369429359</v>
      </c>
      <c r="J27" s="83">
        <f t="shared" si="4"/>
        <v>42899.048908191391</v>
      </c>
    </row>
    <row r="28" spans="1:10" x14ac:dyDescent="0.25">
      <c r="A28" s="155"/>
      <c r="B28" s="44" t="s">
        <v>34</v>
      </c>
      <c r="C28" s="83">
        <f>'Podział - WSZYSCY'!J26</f>
        <v>277644.67448308569</v>
      </c>
      <c r="D28" s="10">
        <f t="shared" si="5"/>
        <v>41646.701172462854</v>
      </c>
      <c r="E28" s="44">
        <f t="shared" si="0"/>
        <v>16658.680468985141</v>
      </c>
      <c r="F28" s="44">
        <f t="shared" si="1"/>
        <v>24988.020703477712</v>
      </c>
      <c r="G28" s="44">
        <f t="shared" si="6"/>
        <v>194351.27213815998</v>
      </c>
      <c r="H28" s="44">
        <f t="shared" si="2"/>
        <v>77740.508855263979</v>
      </c>
      <c r="I28" s="44">
        <f t="shared" si="3"/>
        <v>116610.76328289599</v>
      </c>
      <c r="J28" s="83">
        <f t="shared" si="4"/>
        <v>41646.701172462854</v>
      </c>
    </row>
    <row r="29" spans="1:10" x14ac:dyDescent="0.25">
      <c r="A29" s="155"/>
      <c r="B29" s="44" t="s">
        <v>35</v>
      </c>
      <c r="C29" s="83">
        <f>'Podział - WSZYSCY'!J27</f>
        <v>267385.79107058176</v>
      </c>
      <c r="D29" s="10">
        <f t="shared" si="5"/>
        <v>40107.868660587264</v>
      </c>
      <c r="E29" s="44">
        <f t="shared" si="0"/>
        <v>16043.147464234906</v>
      </c>
      <c r="F29" s="44">
        <f t="shared" si="1"/>
        <v>24064.721196352359</v>
      </c>
      <c r="G29" s="44">
        <f t="shared" si="6"/>
        <v>187170.05374940723</v>
      </c>
      <c r="H29" s="44">
        <f t="shared" si="2"/>
        <v>74868.021499762879</v>
      </c>
      <c r="I29" s="44">
        <f t="shared" si="3"/>
        <v>112302.03224964434</v>
      </c>
      <c r="J29" s="83">
        <f t="shared" si="4"/>
        <v>40107.868660587264</v>
      </c>
    </row>
    <row r="30" spans="1:10" x14ac:dyDescent="0.25">
      <c r="A30" s="155"/>
      <c r="B30" s="44" t="s">
        <v>36</v>
      </c>
      <c r="C30" s="83">
        <f>'Podział - WSZYSCY'!J28</f>
        <v>242666.24752875042</v>
      </c>
      <c r="D30" s="10">
        <f t="shared" si="5"/>
        <v>36399.937129312559</v>
      </c>
      <c r="E30" s="44">
        <f t="shared" si="0"/>
        <v>14559.974851725025</v>
      </c>
      <c r="F30" s="44">
        <f t="shared" si="1"/>
        <v>21839.962277587536</v>
      </c>
      <c r="G30" s="44">
        <f t="shared" si="6"/>
        <v>169866.37327012527</v>
      </c>
      <c r="H30" s="44">
        <f t="shared" si="2"/>
        <v>67946.549308050104</v>
      </c>
      <c r="I30" s="44">
        <f t="shared" si="3"/>
        <v>101919.82396207517</v>
      </c>
      <c r="J30" s="83">
        <f t="shared" si="4"/>
        <v>36399.937129312559</v>
      </c>
    </row>
    <row r="31" spans="1:10" ht="30" x14ac:dyDescent="0.25">
      <c r="A31" s="155"/>
      <c r="B31" s="44" t="s">
        <v>37</v>
      </c>
      <c r="C31" s="83">
        <f>'Podział - WSZYSCY'!J29</f>
        <v>250142.13597296871</v>
      </c>
      <c r="D31" s="10">
        <f t="shared" si="5"/>
        <v>37521.320395945302</v>
      </c>
      <c r="E31" s="44">
        <f t="shared" si="0"/>
        <v>15008.528158378122</v>
      </c>
      <c r="F31" s="44">
        <f t="shared" si="1"/>
        <v>22512.792237567184</v>
      </c>
      <c r="G31" s="44">
        <f t="shared" si="6"/>
        <v>175099.49518107809</v>
      </c>
      <c r="H31" s="44">
        <f t="shared" si="2"/>
        <v>70039.798072431237</v>
      </c>
      <c r="I31" s="44">
        <f t="shared" si="3"/>
        <v>105059.69710864685</v>
      </c>
      <c r="J31" s="83">
        <f t="shared" si="4"/>
        <v>37521.320395945302</v>
      </c>
    </row>
    <row r="32" spans="1:10" ht="15.75" thickBot="1" x14ac:dyDescent="0.3">
      <c r="A32" s="156"/>
      <c r="B32" s="34" t="s">
        <v>38</v>
      </c>
      <c r="C32" s="85">
        <f>'Podział - WSZYSCY'!J30</f>
        <v>223458.12539470047</v>
      </c>
      <c r="D32" s="107">
        <f t="shared" si="5"/>
        <v>33518.718809205071</v>
      </c>
      <c r="E32" s="34">
        <f t="shared" si="0"/>
        <v>13407.487523682028</v>
      </c>
      <c r="F32" s="34">
        <f t="shared" si="1"/>
        <v>20111.231285523041</v>
      </c>
      <c r="G32" s="34">
        <f t="shared" si="6"/>
        <v>156420.68777629032</v>
      </c>
      <c r="H32" s="34">
        <f t="shared" si="2"/>
        <v>62568.27511051613</v>
      </c>
      <c r="I32" s="34">
        <f t="shared" si="3"/>
        <v>93852.412665774202</v>
      </c>
      <c r="J32" s="85">
        <f t="shared" si="4"/>
        <v>33518.718809205071</v>
      </c>
    </row>
    <row r="33" spans="1:10" x14ac:dyDescent="0.25">
      <c r="A33" s="154" t="s">
        <v>39</v>
      </c>
      <c r="B33" s="32" t="s">
        <v>40</v>
      </c>
      <c r="C33" s="82">
        <f>'Podział - WSZYSCY'!J31</f>
        <v>911021.58814762486</v>
      </c>
      <c r="D33" s="106">
        <f t="shared" si="5"/>
        <v>136653.23822214373</v>
      </c>
      <c r="E33" s="32">
        <f t="shared" si="0"/>
        <v>54661.295288857487</v>
      </c>
      <c r="F33" s="32">
        <f t="shared" si="1"/>
        <v>81991.942933286235</v>
      </c>
      <c r="G33" s="32">
        <f t="shared" si="6"/>
        <v>637715.1117033374</v>
      </c>
      <c r="H33" s="32">
        <f t="shared" si="2"/>
        <v>255086.04468133493</v>
      </c>
      <c r="I33" s="32">
        <f t="shared" si="3"/>
        <v>382629.06702200242</v>
      </c>
      <c r="J33" s="82">
        <f t="shared" si="4"/>
        <v>136653.23822214373</v>
      </c>
    </row>
    <row r="34" spans="1:10" x14ac:dyDescent="0.25">
      <c r="A34" s="155"/>
      <c r="B34" s="44" t="s">
        <v>41</v>
      </c>
      <c r="C34" s="83">
        <f>'Podział - WSZYSCY'!J32</f>
        <v>636760.16244951403</v>
      </c>
      <c r="D34" s="10">
        <f t="shared" si="5"/>
        <v>95514.024367427104</v>
      </c>
      <c r="E34" s="44">
        <f t="shared" si="0"/>
        <v>38205.60974697084</v>
      </c>
      <c r="F34" s="44">
        <f t="shared" si="1"/>
        <v>57308.414620456264</v>
      </c>
      <c r="G34" s="44">
        <f t="shared" si="6"/>
        <v>445732.11371465982</v>
      </c>
      <c r="H34" s="44">
        <f t="shared" si="2"/>
        <v>178292.84548586392</v>
      </c>
      <c r="I34" s="44">
        <f t="shared" si="3"/>
        <v>267439.2682287959</v>
      </c>
      <c r="J34" s="83">
        <f t="shared" si="4"/>
        <v>95514.024367427104</v>
      </c>
    </row>
    <row r="35" spans="1:10" x14ac:dyDescent="0.25">
      <c r="A35" s="155"/>
      <c r="B35" s="44" t="s">
        <v>42</v>
      </c>
      <c r="C35" s="83">
        <f>'Podział - WSZYSCY'!J33</f>
        <v>303510.15712950518</v>
      </c>
      <c r="D35" s="10">
        <f t="shared" si="5"/>
        <v>45526.523569425779</v>
      </c>
      <c r="E35" s="44">
        <f t="shared" si="0"/>
        <v>18210.609427770309</v>
      </c>
      <c r="F35" s="44">
        <f t="shared" si="1"/>
        <v>27315.914141655467</v>
      </c>
      <c r="G35" s="44">
        <f t="shared" si="6"/>
        <v>212457.10999065361</v>
      </c>
      <c r="H35" s="44">
        <f t="shared" si="2"/>
        <v>84982.843996261436</v>
      </c>
      <c r="I35" s="44">
        <f t="shared" si="3"/>
        <v>127474.26599439218</v>
      </c>
      <c r="J35" s="83">
        <f t="shared" si="4"/>
        <v>45526.523569425779</v>
      </c>
    </row>
    <row r="36" spans="1:10" x14ac:dyDescent="0.25">
      <c r="A36" s="155"/>
      <c r="B36" s="44" t="s">
        <v>43</v>
      </c>
      <c r="C36" s="83">
        <f>'Podział - WSZYSCY'!J34</f>
        <v>173255.07890797898</v>
      </c>
      <c r="D36" s="10">
        <f t="shared" si="5"/>
        <v>25988.261836196845</v>
      </c>
      <c r="E36" s="44">
        <f t="shared" si="0"/>
        <v>10395.304734478739</v>
      </c>
      <c r="F36" s="44">
        <f t="shared" si="1"/>
        <v>15592.957101718108</v>
      </c>
      <c r="G36" s="44">
        <f t="shared" si="6"/>
        <v>121278.55523558529</v>
      </c>
      <c r="H36" s="44">
        <f t="shared" si="2"/>
        <v>48511.422094234113</v>
      </c>
      <c r="I36" s="44">
        <f t="shared" si="3"/>
        <v>72767.133141351165</v>
      </c>
      <c r="J36" s="83">
        <f t="shared" si="4"/>
        <v>25988.261836196845</v>
      </c>
    </row>
    <row r="37" spans="1:10" ht="30.75" thickBot="1" x14ac:dyDescent="0.3">
      <c r="A37" s="156"/>
      <c r="B37" s="34" t="s">
        <v>44</v>
      </c>
      <c r="C37" s="85">
        <f>'Podział - WSZYSCY'!J35</f>
        <v>254016.50151705267</v>
      </c>
      <c r="D37" s="107">
        <f t="shared" si="5"/>
        <v>38102.475227557901</v>
      </c>
      <c r="E37" s="34">
        <f t="shared" si="0"/>
        <v>15240.990091023159</v>
      </c>
      <c r="F37" s="34">
        <f t="shared" si="1"/>
        <v>22861.485136534739</v>
      </c>
      <c r="G37" s="34">
        <f t="shared" si="6"/>
        <v>177811.55106193686</v>
      </c>
      <c r="H37" s="34">
        <f t="shared" si="2"/>
        <v>71124.620424774737</v>
      </c>
      <c r="I37" s="34">
        <f t="shared" si="3"/>
        <v>106686.93063716212</v>
      </c>
      <c r="J37" s="85">
        <f t="shared" si="4"/>
        <v>38102.475227557901</v>
      </c>
    </row>
    <row r="38" spans="1:10" x14ac:dyDescent="0.25">
      <c r="A38" s="154" t="s">
        <v>45</v>
      </c>
      <c r="B38" s="32" t="s">
        <v>46</v>
      </c>
      <c r="C38" s="82">
        <f>'Podział - WSZYSCY'!J36</f>
        <v>890394.6842650373</v>
      </c>
      <c r="D38" s="106">
        <f t="shared" si="5"/>
        <v>133559.20263975559</v>
      </c>
      <c r="E38" s="32">
        <f t="shared" si="0"/>
        <v>53423.681055902234</v>
      </c>
      <c r="F38" s="32">
        <f t="shared" si="1"/>
        <v>80135.521583853348</v>
      </c>
      <c r="G38" s="32">
        <f t="shared" si="6"/>
        <v>623276.27898552606</v>
      </c>
      <c r="H38" s="32">
        <f t="shared" si="2"/>
        <v>249310.51159421043</v>
      </c>
      <c r="I38" s="32">
        <f t="shared" si="3"/>
        <v>373965.76739131566</v>
      </c>
      <c r="J38" s="82">
        <f t="shared" si="4"/>
        <v>133559.20263975559</v>
      </c>
    </row>
    <row r="39" spans="1:10" x14ac:dyDescent="0.25">
      <c r="A39" s="155"/>
      <c r="B39" s="44" t="s">
        <v>47</v>
      </c>
      <c r="C39" s="83">
        <f>'Podział - WSZYSCY'!J37</f>
        <v>204140.86620307068</v>
      </c>
      <c r="D39" s="10">
        <f t="shared" si="5"/>
        <v>30621.1299304606</v>
      </c>
      <c r="E39" s="44">
        <f t="shared" si="0"/>
        <v>12248.451972184241</v>
      </c>
      <c r="F39" s="44">
        <f t="shared" si="1"/>
        <v>18372.677958276359</v>
      </c>
      <c r="G39" s="44">
        <f t="shared" si="6"/>
        <v>142898.60634214946</v>
      </c>
      <c r="H39" s="44">
        <f t="shared" si="2"/>
        <v>57159.44253685978</v>
      </c>
      <c r="I39" s="44">
        <f t="shared" si="3"/>
        <v>85739.163805289674</v>
      </c>
      <c r="J39" s="83">
        <f t="shared" si="4"/>
        <v>30621.1299304606</v>
      </c>
    </row>
    <row r="40" spans="1:10" ht="30" x14ac:dyDescent="0.25">
      <c r="A40" s="155"/>
      <c r="B40" s="44" t="s">
        <v>48</v>
      </c>
      <c r="C40" s="83">
        <f>'Podział - WSZYSCY'!J38</f>
        <v>3079302.0796148833</v>
      </c>
      <c r="D40" s="10">
        <f t="shared" si="5"/>
        <v>461895.31194223248</v>
      </c>
      <c r="E40" s="44">
        <f t="shared" si="0"/>
        <v>184758.124776893</v>
      </c>
      <c r="F40" s="44">
        <f t="shared" si="1"/>
        <v>277137.18716533948</v>
      </c>
      <c r="G40" s="44">
        <f t="shared" si="6"/>
        <v>2155511.4557304182</v>
      </c>
      <c r="H40" s="44">
        <f t="shared" si="2"/>
        <v>862204.58229216724</v>
      </c>
      <c r="I40" s="44">
        <f t="shared" si="3"/>
        <v>1293306.873438251</v>
      </c>
      <c r="J40" s="83">
        <f t="shared" si="4"/>
        <v>461895.31194223248</v>
      </c>
    </row>
    <row r="41" spans="1:10" x14ac:dyDescent="0.25">
      <c r="A41" s="155"/>
      <c r="B41" s="44" t="s">
        <v>49</v>
      </c>
      <c r="C41" s="83">
        <f>'Podział - WSZYSCY'!J39</f>
        <v>292487.31431394251</v>
      </c>
      <c r="D41" s="10">
        <f t="shared" si="5"/>
        <v>43873.097147091372</v>
      </c>
      <c r="E41" s="44">
        <f t="shared" si="0"/>
        <v>17549.23885883655</v>
      </c>
      <c r="F41" s="44">
        <f t="shared" si="1"/>
        <v>26323.858288254825</v>
      </c>
      <c r="G41" s="44">
        <f t="shared" si="6"/>
        <v>204741.12001975975</v>
      </c>
      <c r="H41" s="44">
        <f t="shared" si="2"/>
        <v>81896.448007903891</v>
      </c>
      <c r="I41" s="44">
        <f t="shared" si="3"/>
        <v>122844.67201185584</v>
      </c>
      <c r="J41" s="83">
        <f t="shared" si="4"/>
        <v>43873.097147091372</v>
      </c>
    </row>
    <row r="42" spans="1:10" x14ac:dyDescent="0.25">
      <c r="A42" s="155"/>
      <c r="B42" s="44" t="s">
        <v>50</v>
      </c>
      <c r="C42" s="83">
        <f>'Podział - WSZYSCY'!J40</f>
        <v>746224.63120208273</v>
      </c>
      <c r="D42" s="10">
        <f t="shared" si="5"/>
        <v>111933.6946803124</v>
      </c>
      <c r="E42" s="44">
        <f t="shared" si="0"/>
        <v>44773.47787212496</v>
      </c>
      <c r="F42" s="44">
        <f t="shared" si="1"/>
        <v>67160.216808187441</v>
      </c>
      <c r="G42" s="44">
        <f t="shared" si="6"/>
        <v>522357.2418414579</v>
      </c>
      <c r="H42" s="44">
        <f t="shared" si="2"/>
        <v>208942.89673658315</v>
      </c>
      <c r="I42" s="44">
        <f t="shared" si="3"/>
        <v>313414.34510487475</v>
      </c>
      <c r="J42" s="83">
        <f t="shared" si="4"/>
        <v>111933.6946803124</v>
      </c>
    </row>
    <row r="43" spans="1:10" ht="15.75" thickBot="1" x14ac:dyDescent="0.3">
      <c r="A43" s="156"/>
      <c r="B43" s="34" t="s">
        <v>51</v>
      </c>
      <c r="C43" s="85">
        <f>'Podział - WSZYSCY'!J41</f>
        <v>624809.65464452258</v>
      </c>
      <c r="D43" s="107">
        <f t="shared" si="5"/>
        <v>93721.448196678379</v>
      </c>
      <c r="E43" s="34">
        <f t="shared" si="0"/>
        <v>37488.57927867135</v>
      </c>
      <c r="F43" s="34">
        <f t="shared" si="1"/>
        <v>56232.868918007029</v>
      </c>
      <c r="G43" s="34">
        <f t="shared" si="6"/>
        <v>437366.7582511658</v>
      </c>
      <c r="H43" s="34">
        <f t="shared" si="2"/>
        <v>174946.7033004663</v>
      </c>
      <c r="I43" s="34">
        <f t="shared" si="3"/>
        <v>262420.0549506995</v>
      </c>
      <c r="J43" s="85">
        <f t="shared" si="4"/>
        <v>93721.448196678379</v>
      </c>
    </row>
    <row r="44" spans="1:10" x14ac:dyDescent="0.25">
      <c r="A44" s="154" t="s">
        <v>52</v>
      </c>
      <c r="B44" s="32" t="s">
        <v>53</v>
      </c>
      <c r="C44" s="82">
        <f>'Podział - WSZYSCY'!J42</f>
        <v>1038984.7881599747</v>
      </c>
      <c r="D44" s="106">
        <f t="shared" si="5"/>
        <v>155847.7182239962</v>
      </c>
      <c r="E44" s="32">
        <f t="shared" si="0"/>
        <v>62339.087289598479</v>
      </c>
      <c r="F44" s="32">
        <f t="shared" si="1"/>
        <v>93508.630934397719</v>
      </c>
      <c r="G44" s="32">
        <f t="shared" si="6"/>
        <v>727289.35171198228</v>
      </c>
      <c r="H44" s="32">
        <f t="shared" si="2"/>
        <v>290915.74068479292</v>
      </c>
      <c r="I44" s="32">
        <f t="shared" si="3"/>
        <v>436373.61102718936</v>
      </c>
      <c r="J44" s="82">
        <f t="shared" si="4"/>
        <v>155847.7182239962</v>
      </c>
    </row>
    <row r="45" spans="1:10" x14ac:dyDescent="0.25">
      <c r="A45" s="155"/>
      <c r="B45" s="44" t="s">
        <v>54</v>
      </c>
      <c r="C45" s="83">
        <f>'Podział - WSZYSCY'!J43</f>
        <v>265421.32403414481</v>
      </c>
      <c r="D45" s="10">
        <f t="shared" si="5"/>
        <v>39813.198605121717</v>
      </c>
      <c r="E45" s="44">
        <f t="shared" si="0"/>
        <v>15925.279442048688</v>
      </c>
      <c r="F45" s="44">
        <f t="shared" si="1"/>
        <v>23887.919163073031</v>
      </c>
      <c r="G45" s="44">
        <f t="shared" si="6"/>
        <v>185794.92682390136</v>
      </c>
      <c r="H45" s="44">
        <f t="shared" si="2"/>
        <v>74317.970729560533</v>
      </c>
      <c r="I45" s="44">
        <f t="shared" si="3"/>
        <v>111476.95609434081</v>
      </c>
      <c r="J45" s="83">
        <f t="shared" si="4"/>
        <v>39813.198605121717</v>
      </c>
    </row>
    <row r="46" spans="1:10" ht="30" x14ac:dyDescent="0.25">
      <c r="A46" s="155"/>
      <c r="B46" s="44" t="s">
        <v>55</v>
      </c>
      <c r="C46" s="83">
        <f>'Podział - WSZYSCY'!J44</f>
        <v>384217.01120978897</v>
      </c>
      <c r="D46" s="10">
        <f t="shared" si="5"/>
        <v>57632.551681468343</v>
      </c>
      <c r="E46" s="44">
        <f t="shared" si="0"/>
        <v>23053.020672587336</v>
      </c>
      <c r="F46" s="44">
        <f t="shared" si="1"/>
        <v>34579.531008881007</v>
      </c>
      <c r="G46" s="44">
        <f t="shared" si="6"/>
        <v>268951.90784685226</v>
      </c>
      <c r="H46" s="44">
        <f t="shared" si="2"/>
        <v>107580.76313874091</v>
      </c>
      <c r="I46" s="44">
        <f t="shared" si="3"/>
        <v>161371.14470811136</v>
      </c>
      <c r="J46" s="83">
        <f t="shared" si="4"/>
        <v>57632.551681468343</v>
      </c>
    </row>
    <row r="47" spans="1:10" x14ac:dyDescent="0.25">
      <c r="A47" s="155"/>
      <c r="B47" s="44" t="s">
        <v>56</v>
      </c>
      <c r="C47" s="83">
        <f>'Podział - WSZYSCY'!J45</f>
        <v>441841.37761193886</v>
      </c>
      <c r="D47" s="10">
        <f t="shared" si="5"/>
        <v>66276.206641790821</v>
      </c>
      <c r="E47" s="44">
        <f t="shared" si="0"/>
        <v>26510.482656716329</v>
      </c>
      <c r="F47" s="44">
        <f t="shared" si="1"/>
        <v>39765.723985074495</v>
      </c>
      <c r="G47" s="44">
        <f t="shared" si="6"/>
        <v>309288.96432835719</v>
      </c>
      <c r="H47" s="44">
        <f t="shared" si="2"/>
        <v>123715.58573134287</v>
      </c>
      <c r="I47" s="44">
        <f t="shared" si="3"/>
        <v>185573.37859701432</v>
      </c>
      <c r="J47" s="83">
        <f t="shared" si="4"/>
        <v>66276.206641790821</v>
      </c>
    </row>
    <row r="48" spans="1:10" x14ac:dyDescent="0.25">
      <c r="A48" s="155"/>
      <c r="B48" s="44" t="s">
        <v>57</v>
      </c>
      <c r="C48" s="83">
        <f>'Podział - WSZYSCY'!J46</f>
        <v>291723.35491088365</v>
      </c>
      <c r="D48" s="10">
        <f t="shared" si="5"/>
        <v>43758.503236632547</v>
      </c>
      <c r="E48" s="44">
        <f t="shared" si="0"/>
        <v>17503.401294653017</v>
      </c>
      <c r="F48" s="44">
        <f t="shared" si="1"/>
        <v>26255.101941979527</v>
      </c>
      <c r="G48" s="44">
        <f t="shared" si="6"/>
        <v>204206.34843761855</v>
      </c>
      <c r="H48" s="44">
        <f t="shared" si="2"/>
        <v>81682.539375047418</v>
      </c>
      <c r="I48" s="44">
        <f t="shared" si="3"/>
        <v>122523.80906257112</v>
      </c>
      <c r="J48" s="83">
        <f t="shared" si="4"/>
        <v>43758.503236632547</v>
      </c>
    </row>
    <row r="49" spans="1:10" x14ac:dyDescent="0.25">
      <c r="A49" s="155"/>
      <c r="B49" s="44" t="s">
        <v>58</v>
      </c>
      <c r="C49" s="83">
        <f>'Podział - WSZYSCY'!J47</f>
        <v>1428658.6522487551</v>
      </c>
      <c r="D49" s="10">
        <f t="shared" si="5"/>
        <v>214298.79783731326</v>
      </c>
      <c r="E49" s="44">
        <f t="shared" si="0"/>
        <v>85719.5191349253</v>
      </c>
      <c r="F49" s="44">
        <f t="shared" si="1"/>
        <v>128579.27870238795</v>
      </c>
      <c r="G49" s="44">
        <f t="shared" si="6"/>
        <v>1000061.0565741285</v>
      </c>
      <c r="H49" s="44">
        <f t="shared" si="2"/>
        <v>400024.42262965138</v>
      </c>
      <c r="I49" s="44">
        <f t="shared" si="3"/>
        <v>600036.63394447707</v>
      </c>
      <c r="J49" s="83">
        <f t="shared" si="4"/>
        <v>214298.79783731326</v>
      </c>
    </row>
    <row r="50" spans="1:10" x14ac:dyDescent="0.25">
      <c r="A50" s="155"/>
      <c r="B50" s="44" t="s">
        <v>59</v>
      </c>
      <c r="C50" s="83">
        <f>'Podział - WSZYSCY'!J48</f>
        <v>155411.16999367691</v>
      </c>
      <c r="D50" s="10">
        <f t="shared" si="5"/>
        <v>23311.675499051536</v>
      </c>
      <c r="E50" s="44">
        <f t="shared" si="0"/>
        <v>9324.6701996206139</v>
      </c>
      <c r="F50" s="44">
        <f t="shared" si="1"/>
        <v>13987.005299430923</v>
      </c>
      <c r="G50" s="44">
        <f t="shared" si="6"/>
        <v>108787.81899557383</v>
      </c>
      <c r="H50" s="44">
        <f t="shared" si="2"/>
        <v>43515.127598229534</v>
      </c>
      <c r="I50" s="44">
        <f t="shared" si="3"/>
        <v>65272.691397344301</v>
      </c>
      <c r="J50" s="83">
        <f t="shared" si="4"/>
        <v>23311.675499051536</v>
      </c>
    </row>
    <row r="51" spans="1:10" x14ac:dyDescent="0.25">
      <c r="A51" s="155"/>
      <c r="B51" s="44" t="s">
        <v>60</v>
      </c>
      <c r="C51" s="83">
        <f>'Podział - WSZYSCY'!J49</f>
        <v>552178.94282514625</v>
      </c>
      <c r="D51" s="10">
        <f t="shared" si="5"/>
        <v>82826.841423771941</v>
      </c>
      <c r="E51" s="44">
        <f t="shared" si="0"/>
        <v>33130.736569508772</v>
      </c>
      <c r="F51" s="44">
        <f t="shared" si="1"/>
        <v>49696.104854263162</v>
      </c>
      <c r="G51" s="44">
        <f t="shared" si="6"/>
        <v>386525.25997760234</v>
      </c>
      <c r="H51" s="44">
        <f t="shared" si="2"/>
        <v>154610.10399104093</v>
      </c>
      <c r="I51" s="44">
        <f t="shared" si="3"/>
        <v>231915.15598656141</v>
      </c>
      <c r="J51" s="83">
        <f t="shared" si="4"/>
        <v>82826.841423771941</v>
      </c>
    </row>
    <row r="52" spans="1:10" x14ac:dyDescent="0.25">
      <c r="A52" s="155"/>
      <c r="B52" s="44" t="s">
        <v>61</v>
      </c>
      <c r="C52" s="83">
        <f>'Podział - WSZYSCY'!J50</f>
        <v>381215.74212634371</v>
      </c>
      <c r="D52" s="10">
        <f t="shared" si="5"/>
        <v>57182.361318951553</v>
      </c>
      <c r="E52" s="44">
        <f t="shared" si="0"/>
        <v>22872.944527580621</v>
      </c>
      <c r="F52" s="44">
        <f t="shared" si="1"/>
        <v>34309.416791370932</v>
      </c>
      <c r="G52" s="44">
        <f t="shared" si="6"/>
        <v>266851.01948844059</v>
      </c>
      <c r="H52" s="44">
        <f t="shared" si="2"/>
        <v>106740.40779537623</v>
      </c>
      <c r="I52" s="44">
        <f t="shared" si="3"/>
        <v>160110.61169306436</v>
      </c>
      <c r="J52" s="83">
        <f t="shared" si="4"/>
        <v>57182.361318951553</v>
      </c>
    </row>
    <row r="53" spans="1:10" ht="15.75" thickBot="1" x14ac:dyDescent="0.3">
      <c r="A53" s="156"/>
      <c r="B53" s="34" t="s">
        <v>62</v>
      </c>
      <c r="C53" s="85">
        <f>'Podział - WSZYSCY'!J51</f>
        <v>335050.76677007589</v>
      </c>
      <c r="D53" s="107">
        <f t="shared" si="5"/>
        <v>50257.615015511379</v>
      </c>
      <c r="E53" s="34">
        <f t="shared" si="0"/>
        <v>20103.046006204553</v>
      </c>
      <c r="F53" s="34">
        <f t="shared" si="1"/>
        <v>30154.56900930683</v>
      </c>
      <c r="G53" s="34">
        <f t="shared" si="6"/>
        <v>234535.53673905312</v>
      </c>
      <c r="H53" s="34">
        <f t="shared" si="2"/>
        <v>93814.214695621238</v>
      </c>
      <c r="I53" s="34">
        <f t="shared" si="3"/>
        <v>140721.32204343186</v>
      </c>
      <c r="J53" s="85">
        <f t="shared" si="4"/>
        <v>50257.615015511379</v>
      </c>
    </row>
    <row r="54" spans="1:10" x14ac:dyDescent="0.25">
      <c r="A54" s="154" t="s">
        <v>63</v>
      </c>
      <c r="B54" s="32" t="s">
        <v>64</v>
      </c>
      <c r="C54" s="82">
        <f>'Podział - WSZYSCY'!J52</f>
        <v>203486.04385759169</v>
      </c>
      <c r="D54" s="106">
        <f t="shared" si="5"/>
        <v>30522.906578638751</v>
      </c>
      <c r="E54" s="32">
        <f t="shared" si="0"/>
        <v>12209.162631455501</v>
      </c>
      <c r="F54" s="32">
        <f t="shared" si="1"/>
        <v>18313.743947183251</v>
      </c>
      <c r="G54" s="32">
        <f t="shared" si="6"/>
        <v>142440.23070031416</v>
      </c>
      <c r="H54" s="32">
        <f t="shared" si="2"/>
        <v>56976.092280125667</v>
      </c>
      <c r="I54" s="32">
        <f t="shared" si="3"/>
        <v>85464.138420188508</v>
      </c>
      <c r="J54" s="82">
        <f t="shared" si="4"/>
        <v>30522.906578638751</v>
      </c>
    </row>
    <row r="55" spans="1:10" x14ac:dyDescent="0.25">
      <c r="A55" s="155"/>
      <c r="B55" s="44" t="s">
        <v>65</v>
      </c>
      <c r="C55" s="83">
        <f>'Podział - WSZYSCY'!J53</f>
        <v>345964.47252805886</v>
      </c>
      <c r="D55" s="10">
        <f t="shared" si="5"/>
        <v>51894.670879208825</v>
      </c>
      <c r="E55" s="44">
        <f t="shared" si="0"/>
        <v>20757.86835168353</v>
      </c>
      <c r="F55" s="44">
        <f t="shared" si="1"/>
        <v>31136.802527525295</v>
      </c>
      <c r="G55" s="44">
        <f t="shared" si="6"/>
        <v>242175.1307696412</v>
      </c>
      <c r="H55" s="44">
        <f t="shared" si="2"/>
        <v>96870.052307856473</v>
      </c>
      <c r="I55" s="44">
        <f t="shared" si="3"/>
        <v>145305.07846178472</v>
      </c>
      <c r="J55" s="83">
        <f t="shared" si="4"/>
        <v>51894.670879208825</v>
      </c>
    </row>
    <row r="56" spans="1:10" x14ac:dyDescent="0.25">
      <c r="A56" s="155"/>
      <c r="B56" s="44" t="s">
        <v>66</v>
      </c>
      <c r="C56" s="83">
        <f>'Podział - WSZYSCY'!J54</f>
        <v>1499652.3082044343</v>
      </c>
      <c r="D56" s="10">
        <f t="shared" si="5"/>
        <v>224947.84623066513</v>
      </c>
      <c r="E56" s="44">
        <f t="shared" si="0"/>
        <v>89979.138492266051</v>
      </c>
      <c r="F56" s="44">
        <f t="shared" si="1"/>
        <v>134968.7077383991</v>
      </c>
      <c r="G56" s="44">
        <f t="shared" si="6"/>
        <v>1049756.6157431039</v>
      </c>
      <c r="H56" s="44">
        <f t="shared" si="2"/>
        <v>419902.64629724156</v>
      </c>
      <c r="I56" s="44">
        <f t="shared" si="3"/>
        <v>629853.96944586246</v>
      </c>
      <c r="J56" s="83">
        <f t="shared" si="4"/>
        <v>224947.84623066513</v>
      </c>
    </row>
    <row r="57" spans="1:10" x14ac:dyDescent="0.25">
      <c r="A57" s="155"/>
      <c r="B57" s="44" t="s">
        <v>67</v>
      </c>
      <c r="C57" s="83">
        <f>'Podział - WSZYSCY'!J55</f>
        <v>223894.67362501976</v>
      </c>
      <c r="D57" s="10">
        <f t="shared" si="5"/>
        <v>33584.201043752961</v>
      </c>
      <c r="E57" s="44">
        <f t="shared" si="0"/>
        <v>13433.680417501186</v>
      </c>
      <c r="F57" s="44">
        <f t="shared" si="1"/>
        <v>20150.520626251779</v>
      </c>
      <c r="G57" s="44">
        <f t="shared" si="6"/>
        <v>156726.27153751382</v>
      </c>
      <c r="H57" s="44">
        <f t="shared" si="2"/>
        <v>62690.508615005529</v>
      </c>
      <c r="I57" s="44">
        <f t="shared" si="3"/>
        <v>94035.762922508293</v>
      </c>
      <c r="J57" s="83">
        <f t="shared" si="4"/>
        <v>33584.201043752961</v>
      </c>
    </row>
    <row r="58" spans="1:10" x14ac:dyDescent="0.25">
      <c r="A58" s="155"/>
      <c r="B58" s="44" t="s">
        <v>68</v>
      </c>
      <c r="C58" s="83">
        <f>'Podział - WSZYSCY'!J56</f>
        <v>203977.16061670092</v>
      </c>
      <c r="D58" s="10">
        <f t="shared" si="5"/>
        <v>30596.574092505136</v>
      </c>
      <c r="E58" s="44">
        <f t="shared" si="0"/>
        <v>12238.629637002054</v>
      </c>
      <c r="F58" s="44">
        <f t="shared" si="1"/>
        <v>18357.944455503082</v>
      </c>
      <c r="G58" s="44">
        <f t="shared" si="6"/>
        <v>142784.01243169064</v>
      </c>
      <c r="H58" s="44">
        <f t="shared" si="2"/>
        <v>57113.60497267625</v>
      </c>
      <c r="I58" s="44">
        <f t="shared" si="3"/>
        <v>85670.407459014386</v>
      </c>
      <c r="J58" s="83">
        <f t="shared" si="4"/>
        <v>30596.574092505136</v>
      </c>
    </row>
    <row r="59" spans="1:10" x14ac:dyDescent="0.25">
      <c r="A59" s="155"/>
      <c r="B59" s="44" t="s">
        <v>69</v>
      </c>
      <c r="C59" s="83">
        <f>'Podział - WSZYSCY'!J57</f>
        <v>361461.9347043946</v>
      </c>
      <c r="D59" s="10">
        <f t="shared" si="5"/>
        <v>54219.290205659192</v>
      </c>
      <c r="E59" s="44">
        <f t="shared" si="0"/>
        <v>21687.716082263676</v>
      </c>
      <c r="F59" s="44">
        <f t="shared" si="1"/>
        <v>32531.574123395512</v>
      </c>
      <c r="G59" s="44">
        <f t="shared" si="6"/>
        <v>253023.35429307621</v>
      </c>
      <c r="H59" s="44">
        <f t="shared" si="2"/>
        <v>101209.34171723048</v>
      </c>
      <c r="I59" s="44">
        <f t="shared" si="3"/>
        <v>151814.01257584573</v>
      </c>
      <c r="J59" s="83">
        <f t="shared" si="4"/>
        <v>54219.290205659192</v>
      </c>
    </row>
    <row r="60" spans="1:10" ht="30.75" thickBot="1" x14ac:dyDescent="0.3">
      <c r="A60" s="156"/>
      <c r="B60" s="34" t="s">
        <v>70</v>
      </c>
      <c r="C60" s="85">
        <f>'Podział - WSZYSCY'!J58</f>
        <v>259637.05998241386</v>
      </c>
      <c r="D60" s="107">
        <f t="shared" si="5"/>
        <v>38945.558997362081</v>
      </c>
      <c r="E60" s="34">
        <f t="shared" si="0"/>
        <v>15578.223598944831</v>
      </c>
      <c r="F60" s="34">
        <f t="shared" si="1"/>
        <v>23367.335398417246</v>
      </c>
      <c r="G60" s="34">
        <f t="shared" si="6"/>
        <v>181745.9419876897</v>
      </c>
      <c r="H60" s="34">
        <f t="shared" si="2"/>
        <v>72698.376795075877</v>
      </c>
      <c r="I60" s="34">
        <f t="shared" si="3"/>
        <v>109047.56519261382</v>
      </c>
      <c r="J60" s="85">
        <f t="shared" si="4"/>
        <v>38945.558997362081</v>
      </c>
    </row>
    <row r="61" spans="1:10" x14ac:dyDescent="0.25">
      <c r="A61" s="154" t="s">
        <v>71</v>
      </c>
      <c r="B61" s="32" t="s">
        <v>72</v>
      </c>
      <c r="C61" s="82">
        <f>'Podział - WSZYSCY'!J59</f>
        <v>1176170.0695378201</v>
      </c>
      <c r="D61" s="106">
        <f t="shared" si="5"/>
        <v>176425.51043067299</v>
      </c>
      <c r="E61" s="32">
        <f t="shared" si="0"/>
        <v>70570.204172269208</v>
      </c>
      <c r="F61" s="32">
        <f t="shared" si="1"/>
        <v>105855.3062584038</v>
      </c>
      <c r="G61" s="32">
        <f t="shared" si="6"/>
        <v>823319.04867647402</v>
      </c>
      <c r="H61" s="32">
        <f t="shared" si="2"/>
        <v>329327.61947058956</v>
      </c>
      <c r="I61" s="32">
        <f t="shared" si="3"/>
        <v>493991.4292058844</v>
      </c>
      <c r="J61" s="82">
        <f t="shared" si="4"/>
        <v>176425.51043067299</v>
      </c>
    </row>
    <row r="62" spans="1:10" x14ac:dyDescent="0.25">
      <c r="A62" s="155"/>
      <c r="B62" s="44" t="s">
        <v>73</v>
      </c>
      <c r="C62" s="83">
        <f>'Podział - WSZYSCY'!J60</f>
        <v>990309.66047937085</v>
      </c>
      <c r="D62" s="10">
        <f t="shared" si="5"/>
        <v>148546.44907190563</v>
      </c>
      <c r="E62" s="44">
        <f t="shared" si="0"/>
        <v>59418.579628762251</v>
      </c>
      <c r="F62" s="44">
        <f t="shared" si="1"/>
        <v>89127.869443143369</v>
      </c>
      <c r="G62" s="44">
        <f t="shared" si="6"/>
        <v>693216.76233555959</v>
      </c>
      <c r="H62" s="44">
        <f t="shared" si="2"/>
        <v>277286.70493422379</v>
      </c>
      <c r="I62" s="44">
        <f t="shared" si="3"/>
        <v>415930.05740133574</v>
      </c>
      <c r="J62" s="83">
        <f t="shared" si="4"/>
        <v>148546.44907190563</v>
      </c>
    </row>
    <row r="63" spans="1:10" x14ac:dyDescent="0.25">
      <c r="A63" s="155"/>
      <c r="B63" s="44" t="s">
        <v>74</v>
      </c>
      <c r="C63" s="83">
        <f>'Podział - WSZYSCY'!J61</f>
        <v>949546.96947330469</v>
      </c>
      <c r="D63" s="10">
        <f t="shared" si="5"/>
        <v>142432.04542099571</v>
      </c>
      <c r="E63" s="44">
        <f t="shared" si="0"/>
        <v>56972.818168398277</v>
      </c>
      <c r="F63" s="44">
        <f t="shared" si="1"/>
        <v>85459.227252597426</v>
      </c>
      <c r="G63" s="44">
        <f t="shared" si="6"/>
        <v>664682.87863131322</v>
      </c>
      <c r="H63" s="44">
        <f t="shared" si="2"/>
        <v>265873.15145252529</v>
      </c>
      <c r="I63" s="44">
        <f t="shared" si="3"/>
        <v>398809.72717878793</v>
      </c>
      <c r="J63" s="83">
        <f t="shared" si="4"/>
        <v>142432.04542099571</v>
      </c>
    </row>
    <row r="64" spans="1:10" x14ac:dyDescent="0.25">
      <c r="A64" s="155"/>
      <c r="B64" s="44" t="s">
        <v>75</v>
      </c>
      <c r="C64" s="83">
        <f>'Podział - WSZYSCY'!J62</f>
        <v>2851041.9236866706</v>
      </c>
      <c r="D64" s="10">
        <f t="shared" si="5"/>
        <v>427656.2885530006</v>
      </c>
      <c r="E64" s="44">
        <f t="shared" si="0"/>
        <v>171062.51542120022</v>
      </c>
      <c r="F64" s="44">
        <f t="shared" si="1"/>
        <v>256593.77313180035</v>
      </c>
      <c r="G64" s="44">
        <f t="shared" si="6"/>
        <v>1995729.3465806693</v>
      </c>
      <c r="H64" s="44">
        <f t="shared" si="2"/>
        <v>798291.73863226769</v>
      </c>
      <c r="I64" s="44">
        <f t="shared" si="3"/>
        <v>1197437.6079484017</v>
      </c>
      <c r="J64" s="83">
        <f t="shared" si="4"/>
        <v>427656.2885530006</v>
      </c>
    </row>
    <row r="65" spans="1:10" ht="15.75" thickBot="1" x14ac:dyDescent="0.3">
      <c r="A65" s="156"/>
      <c r="B65" s="34" t="s">
        <v>76</v>
      </c>
      <c r="C65" s="85">
        <f>'Podział - WSZYSCY'!J63</f>
        <v>1295838.853174103</v>
      </c>
      <c r="D65" s="107">
        <f t="shared" si="5"/>
        <v>194375.82797611543</v>
      </c>
      <c r="E65" s="34">
        <f t="shared" si="0"/>
        <v>77750.331190446173</v>
      </c>
      <c r="F65" s="34">
        <f t="shared" si="1"/>
        <v>116625.49678566927</v>
      </c>
      <c r="G65" s="34">
        <f t="shared" si="6"/>
        <v>907087.19722187205</v>
      </c>
      <c r="H65" s="34">
        <f t="shared" si="2"/>
        <v>362834.87888874882</v>
      </c>
      <c r="I65" s="34">
        <f t="shared" si="3"/>
        <v>544252.31833312323</v>
      </c>
      <c r="J65" s="85">
        <f t="shared" si="4"/>
        <v>194375.82797611543</v>
      </c>
    </row>
    <row r="66" spans="1:10" x14ac:dyDescent="0.25">
      <c r="A66" s="154" t="s">
        <v>77</v>
      </c>
      <c r="B66" s="32" t="s">
        <v>78</v>
      </c>
      <c r="C66" s="82">
        <f>'Podział - WSZYSCY'!J64</f>
        <v>246540.61307283436</v>
      </c>
      <c r="D66" s="106">
        <f t="shared" si="5"/>
        <v>36981.09196092515</v>
      </c>
      <c r="E66" s="32">
        <f t="shared" si="0"/>
        <v>14792.43678437006</v>
      </c>
      <c r="F66" s="32">
        <f t="shared" si="1"/>
        <v>22188.65517655509</v>
      </c>
      <c r="G66" s="32">
        <f t="shared" si="6"/>
        <v>172578.42915098404</v>
      </c>
      <c r="H66" s="32">
        <f t="shared" si="2"/>
        <v>69031.371660393619</v>
      </c>
      <c r="I66" s="32">
        <f t="shared" si="3"/>
        <v>103547.05749059042</v>
      </c>
      <c r="J66" s="82">
        <f t="shared" si="4"/>
        <v>36981.09196092515</v>
      </c>
    </row>
    <row r="67" spans="1:10" x14ac:dyDescent="0.25">
      <c r="A67" s="155"/>
      <c r="B67" s="44" t="s">
        <v>79</v>
      </c>
      <c r="C67" s="83">
        <f>'Podział - WSZYSCY'!J65</f>
        <v>297780.46160656423</v>
      </c>
      <c r="D67" s="10">
        <f t="shared" si="5"/>
        <v>44667.069240984631</v>
      </c>
      <c r="E67" s="44">
        <f t="shared" si="0"/>
        <v>17866.827696393852</v>
      </c>
      <c r="F67" s="44">
        <f t="shared" si="1"/>
        <v>26800.241544590779</v>
      </c>
      <c r="G67" s="44">
        <f t="shared" si="6"/>
        <v>208446.32312459496</v>
      </c>
      <c r="H67" s="44">
        <f t="shared" si="2"/>
        <v>83378.529249837971</v>
      </c>
      <c r="I67" s="44">
        <f t="shared" si="3"/>
        <v>125067.79387475697</v>
      </c>
      <c r="J67" s="83">
        <f t="shared" si="4"/>
        <v>44667.069240984631</v>
      </c>
    </row>
    <row r="68" spans="1:10" x14ac:dyDescent="0.25">
      <c r="A68" s="155"/>
      <c r="B68" s="44" t="s">
        <v>80</v>
      </c>
      <c r="C68" s="83">
        <f>'Podział - WSZYSCY'!J66</f>
        <v>219092.64309150729</v>
      </c>
      <c r="D68" s="10">
        <f t="shared" si="5"/>
        <v>32863.896463726094</v>
      </c>
      <c r="E68" s="44">
        <f t="shared" ref="E68:E131" si="7">C68*$O$3</f>
        <v>13145.558585490437</v>
      </c>
      <c r="F68" s="44">
        <f t="shared" ref="F68:F131" si="8">C68*$P$3</f>
        <v>19718.337878235656</v>
      </c>
      <c r="G68" s="44">
        <f t="shared" si="6"/>
        <v>153364.8501640551</v>
      </c>
      <c r="H68" s="44">
        <f t="shared" ref="H68:H131" si="9">C68*$R$3</f>
        <v>61345.940065622031</v>
      </c>
      <c r="I68" s="44">
        <f t="shared" ref="I68:I131" si="10">C68*$S$3</f>
        <v>92018.910098433058</v>
      </c>
      <c r="J68" s="83">
        <f t="shared" ref="J68:J131" si="11">C68*$T$3</f>
        <v>32863.896463726094</v>
      </c>
    </row>
    <row r="69" spans="1:10" x14ac:dyDescent="0.25">
      <c r="A69" s="155"/>
      <c r="B69" s="44" t="s">
        <v>81</v>
      </c>
      <c r="C69" s="83">
        <f>'Podział - WSZYSCY'!J67</f>
        <v>543939.09497786919</v>
      </c>
      <c r="D69" s="10">
        <f t="shared" ref="D69:D132" si="12">C69*$N$3</f>
        <v>81590.864246680372</v>
      </c>
      <c r="E69" s="44">
        <f t="shared" si="7"/>
        <v>32636.34569867215</v>
      </c>
      <c r="F69" s="44">
        <f t="shared" si="8"/>
        <v>48954.518548008222</v>
      </c>
      <c r="G69" s="44">
        <f t="shared" ref="G69:G132" si="13">C69*$Q$3</f>
        <v>380757.36648450838</v>
      </c>
      <c r="H69" s="44">
        <f t="shared" si="9"/>
        <v>152302.94659380335</v>
      </c>
      <c r="I69" s="44">
        <f t="shared" si="10"/>
        <v>228454.41989070506</v>
      </c>
      <c r="J69" s="83">
        <f t="shared" si="11"/>
        <v>81590.864246680372</v>
      </c>
    </row>
    <row r="70" spans="1:10" x14ac:dyDescent="0.25">
      <c r="A70" s="155"/>
      <c r="B70" s="44" t="s">
        <v>82</v>
      </c>
      <c r="C70" s="83">
        <f>'Podział - WSZYSCY'!J68</f>
        <v>280100.25827863184</v>
      </c>
      <c r="D70" s="10">
        <f t="shared" si="12"/>
        <v>42015.038741794771</v>
      </c>
      <c r="E70" s="44">
        <f t="shared" si="7"/>
        <v>16806.015496717911</v>
      </c>
      <c r="F70" s="44">
        <f t="shared" si="8"/>
        <v>25209.023245076864</v>
      </c>
      <c r="G70" s="44">
        <f t="shared" si="13"/>
        <v>196070.18079504228</v>
      </c>
      <c r="H70" s="44">
        <f t="shared" si="9"/>
        <v>78428.072318016901</v>
      </c>
      <c r="I70" s="44">
        <f t="shared" si="10"/>
        <v>117642.10847702537</v>
      </c>
      <c r="J70" s="83">
        <f t="shared" si="11"/>
        <v>42015.038741794771</v>
      </c>
    </row>
    <row r="71" spans="1:10" ht="15.75" thickBot="1" x14ac:dyDescent="0.3">
      <c r="A71" s="156"/>
      <c r="B71" s="34" t="s">
        <v>83</v>
      </c>
      <c r="C71" s="85">
        <f>'Podział - WSZYSCY'!J69</f>
        <v>117868.02218621563</v>
      </c>
      <c r="D71" s="107">
        <f t="shared" si="12"/>
        <v>17680.203327932344</v>
      </c>
      <c r="E71" s="34">
        <f t="shared" si="7"/>
        <v>7072.081331172938</v>
      </c>
      <c r="F71" s="34">
        <f t="shared" si="8"/>
        <v>10608.121996759406</v>
      </c>
      <c r="G71" s="34">
        <f t="shared" si="13"/>
        <v>82507.615530350944</v>
      </c>
      <c r="H71" s="34">
        <f t="shared" si="9"/>
        <v>33003.046212140376</v>
      </c>
      <c r="I71" s="34">
        <f t="shared" si="10"/>
        <v>49504.569318210561</v>
      </c>
      <c r="J71" s="85">
        <f t="shared" si="11"/>
        <v>17680.203327932344</v>
      </c>
    </row>
    <row r="72" spans="1:10" x14ac:dyDescent="0.25">
      <c r="A72" s="154" t="s">
        <v>84</v>
      </c>
      <c r="B72" s="32" t="s">
        <v>85</v>
      </c>
      <c r="C72" s="82">
        <f>'Podział - WSZYSCY'!J70</f>
        <v>237536.80582249843</v>
      </c>
      <c r="D72" s="106">
        <f t="shared" si="12"/>
        <v>35630.520873374764</v>
      </c>
      <c r="E72" s="32">
        <f t="shared" si="7"/>
        <v>14252.208349349905</v>
      </c>
      <c r="F72" s="32">
        <f t="shared" si="8"/>
        <v>21378.312524024859</v>
      </c>
      <c r="G72" s="32">
        <f t="shared" si="13"/>
        <v>166275.76407574888</v>
      </c>
      <c r="H72" s="32">
        <f t="shared" si="9"/>
        <v>66510.305630299554</v>
      </c>
      <c r="I72" s="32">
        <f t="shared" si="10"/>
        <v>99765.458445449331</v>
      </c>
      <c r="J72" s="82">
        <f t="shared" si="11"/>
        <v>35630.520873374764</v>
      </c>
    </row>
    <row r="73" spans="1:10" x14ac:dyDescent="0.25">
      <c r="A73" s="155"/>
      <c r="B73" s="44" t="s">
        <v>86</v>
      </c>
      <c r="C73" s="83">
        <f>'Podział - WSZYSCY'!J71</f>
        <v>219638.32837940645</v>
      </c>
      <c r="D73" s="10">
        <f t="shared" si="12"/>
        <v>32945.749256910967</v>
      </c>
      <c r="E73" s="44">
        <f t="shared" si="7"/>
        <v>13178.299702764387</v>
      </c>
      <c r="F73" s="44">
        <f t="shared" si="8"/>
        <v>19767.44955414658</v>
      </c>
      <c r="G73" s="44">
        <f t="shared" si="13"/>
        <v>153746.8298655845</v>
      </c>
      <c r="H73" s="44">
        <f t="shared" si="9"/>
        <v>61498.731946233798</v>
      </c>
      <c r="I73" s="44">
        <f t="shared" si="10"/>
        <v>92248.097919350708</v>
      </c>
      <c r="J73" s="83">
        <f t="shared" si="11"/>
        <v>32945.749256910967</v>
      </c>
    </row>
    <row r="74" spans="1:10" x14ac:dyDescent="0.25">
      <c r="A74" s="155"/>
      <c r="B74" s="44" t="s">
        <v>87</v>
      </c>
      <c r="C74" s="83">
        <f>'Podział - WSZYSCY'!J72</f>
        <v>236008.88701638082</v>
      </c>
      <c r="D74" s="10">
        <f t="shared" si="12"/>
        <v>35401.333052457121</v>
      </c>
      <c r="E74" s="44">
        <f t="shared" si="7"/>
        <v>14160.533220982848</v>
      </c>
      <c r="F74" s="44">
        <f t="shared" si="8"/>
        <v>21240.799831474273</v>
      </c>
      <c r="G74" s="44">
        <f t="shared" si="13"/>
        <v>165206.22091146657</v>
      </c>
      <c r="H74" s="44">
        <f t="shared" si="9"/>
        <v>66082.488364586621</v>
      </c>
      <c r="I74" s="44">
        <f t="shared" si="10"/>
        <v>99123.732546879939</v>
      </c>
      <c r="J74" s="83">
        <f t="shared" si="11"/>
        <v>35401.333052457121</v>
      </c>
    </row>
    <row r="75" spans="1:10" x14ac:dyDescent="0.25">
      <c r="A75" s="155"/>
      <c r="B75" s="44" t="s">
        <v>88</v>
      </c>
      <c r="C75" s="83">
        <f>'Podział - WSZYSCY'!J73</f>
        <v>147553.30184792919</v>
      </c>
      <c r="D75" s="10">
        <f t="shared" si="12"/>
        <v>22132.995277189377</v>
      </c>
      <c r="E75" s="44">
        <f t="shared" si="7"/>
        <v>8853.1981108757518</v>
      </c>
      <c r="F75" s="44">
        <f t="shared" si="8"/>
        <v>13279.797166313627</v>
      </c>
      <c r="G75" s="44">
        <f t="shared" si="13"/>
        <v>103287.31129355043</v>
      </c>
      <c r="H75" s="44">
        <f t="shared" si="9"/>
        <v>41314.924517420171</v>
      </c>
      <c r="I75" s="44">
        <f t="shared" si="10"/>
        <v>61972.386776130261</v>
      </c>
      <c r="J75" s="83">
        <f t="shared" si="11"/>
        <v>22132.995277189377</v>
      </c>
    </row>
    <row r="76" spans="1:10" x14ac:dyDescent="0.25">
      <c r="A76" s="155"/>
      <c r="B76" s="44" t="s">
        <v>89</v>
      </c>
      <c r="C76" s="83">
        <f>'Podział - WSZYSCY'!J74</f>
        <v>563747.47092860821</v>
      </c>
      <c r="D76" s="10">
        <f t="shared" si="12"/>
        <v>84562.120639291228</v>
      </c>
      <c r="E76" s="44">
        <f t="shared" si="7"/>
        <v>33824.84825571649</v>
      </c>
      <c r="F76" s="44">
        <f t="shared" si="8"/>
        <v>50737.272383574738</v>
      </c>
      <c r="G76" s="44">
        <f t="shared" si="13"/>
        <v>394623.22965002572</v>
      </c>
      <c r="H76" s="44">
        <f t="shared" si="9"/>
        <v>157849.29186001027</v>
      </c>
      <c r="I76" s="44">
        <f t="shared" si="10"/>
        <v>236773.93779001545</v>
      </c>
      <c r="J76" s="83">
        <f t="shared" si="11"/>
        <v>84562.120639291228</v>
      </c>
    </row>
    <row r="77" spans="1:10" ht="15.75" thickBot="1" x14ac:dyDescent="0.3">
      <c r="A77" s="156"/>
      <c r="B77" s="34" t="s">
        <v>90</v>
      </c>
      <c r="C77" s="85">
        <f>'Podział - WSZYSCY'!J75</f>
        <v>141878.17485377807</v>
      </c>
      <c r="D77" s="107">
        <f t="shared" si="12"/>
        <v>21281.726228066709</v>
      </c>
      <c r="E77" s="34">
        <f t="shared" si="7"/>
        <v>8512.6904912266837</v>
      </c>
      <c r="F77" s="34">
        <f t="shared" si="8"/>
        <v>12769.035736840025</v>
      </c>
      <c r="G77" s="34">
        <f t="shared" si="13"/>
        <v>99314.72239764464</v>
      </c>
      <c r="H77" s="34">
        <f t="shared" si="9"/>
        <v>39725.888959057855</v>
      </c>
      <c r="I77" s="34">
        <f t="shared" si="10"/>
        <v>59588.833438586786</v>
      </c>
      <c r="J77" s="85">
        <f t="shared" si="11"/>
        <v>21281.726228066709</v>
      </c>
    </row>
    <row r="78" spans="1:10" x14ac:dyDescent="0.25">
      <c r="A78" s="154" t="s">
        <v>91</v>
      </c>
      <c r="B78" s="32" t="s">
        <v>92</v>
      </c>
      <c r="C78" s="82">
        <f>'Podział - WSZYSCY'!J76</f>
        <v>191153.55635107099</v>
      </c>
      <c r="D78" s="106">
        <f t="shared" si="12"/>
        <v>28673.033452660649</v>
      </c>
      <c r="E78" s="32">
        <f t="shared" si="7"/>
        <v>11469.213381064259</v>
      </c>
      <c r="F78" s="32">
        <f t="shared" si="8"/>
        <v>17203.82007159639</v>
      </c>
      <c r="G78" s="32">
        <f t="shared" si="13"/>
        <v>133807.4894457497</v>
      </c>
      <c r="H78" s="32">
        <f t="shared" si="9"/>
        <v>53522.995778299875</v>
      </c>
      <c r="I78" s="32">
        <f t="shared" si="10"/>
        <v>80284.493667449817</v>
      </c>
      <c r="J78" s="82">
        <f t="shared" si="11"/>
        <v>28673.033452660649</v>
      </c>
    </row>
    <row r="79" spans="1:10" x14ac:dyDescent="0.25">
      <c r="A79" s="155"/>
      <c r="B79" s="44" t="s">
        <v>93</v>
      </c>
      <c r="C79" s="83">
        <f>'Podział - WSZYSCY'!J77</f>
        <v>157102.79438616426</v>
      </c>
      <c r="D79" s="10">
        <f t="shared" si="12"/>
        <v>23565.419157924636</v>
      </c>
      <c r="E79" s="44">
        <f t="shared" si="7"/>
        <v>9426.1676631698556</v>
      </c>
      <c r="F79" s="44">
        <f t="shared" si="8"/>
        <v>14139.251494754782</v>
      </c>
      <c r="G79" s="44">
        <f t="shared" si="13"/>
        <v>109971.95607031498</v>
      </c>
      <c r="H79" s="44">
        <f t="shared" si="9"/>
        <v>43988.782428125989</v>
      </c>
      <c r="I79" s="44">
        <f t="shared" si="10"/>
        <v>65983.17364218898</v>
      </c>
      <c r="J79" s="83">
        <f t="shared" si="11"/>
        <v>23565.419157924636</v>
      </c>
    </row>
    <row r="80" spans="1:10" x14ac:dyDescent="0.25">
      <c r="A80" s="155"/>
      <c r="B80" s="44" t="s">
        <v>94</v>
      </c>
      <c r="C80" s="83">
        <f>'Podział - WSZYSCY'!J78</f>
        <v>130364.21527910608</v>
      </c>
      <c r="D80" s="10">
        <f t="shared" si="12"/>
        <v>19554.63229186591</v>
      </c>
      <c r="E80" s="44">
        <f t="shared" si="7"/>
        <v>7821.8529167463648</v>
      </c>
      <c r="F80" s="44">
        <f t="shared" si="8"/>
        <v>11732.779375119546</v>
      </c>
      <c r="G80" s="44">
        <f t="shared" si="13"/>
        <v>91254.950695374253</v>
      </c>
      <c r="H80" s="44">
        <f t="shared" si="9"/>
        <v>36501.980278149698</v>
      </c>
      <c r="I80" s="44">
        <f t="shared" si="10"/>
        <v>54752.970417224555</v>
      </c>
      <c r="J80" s="83">
        <f t="shared" si="11"/>
        <v>19554.63229186591</v>
      </c>
    </row>
    <row r="81" spans="1:10" x14ac:dyDescent="0.25">
      <c r="A81" s="155"/>
      <c r="B81" s="44" t="s">
        <v>95</v>
      </c>
      <c r="C81" s="83">
        <f>'Podział - WSZYSCY'!J79</f>
        <v>227769.03916910372</v>
      </c>
      <c r="D81" s="10">
        <f t="shared" si="12"/>
        <v>34165.35587536556</v>
      </c>
      <c r="E81" s="44">
        <f t="shared" si="7"/>
        <v>13666.142350146223</v>
      </c>
      <c r="F81" s="44">
        <f t="shared" si="8"/>
        <v>20499.213525219333</v>
      </c>
      <c r="G81" s="44">
        <f t="shared" si="13"/>
        <v>159438.32741837259</v>
      </c>
      <c r="H81" s="44">
        <f t="shared" si="9"/>
        <v>63775.330967349037</v>
      </c>
      <c r="I81" s="44">
        <f t="shared" si="10"/>
        <v>95662.996451023559</v>
      </c>
      <c r="J81" s="83">
        <f t="shared" si="11"/>
        <v>34165.35587536556</v>
      </c>
    </row>
    <row r="82" spans="1:10" ht="30" x14ac:dyDescent="0.25">
      <c r="A82" s="155"/>
      <c r="B82" s="44" t="s">
        <v>96</v>
      </c>
      <c r="C82" s="83">
        <f>'Podział - WSZYSCY'!J80</f>
        <v>259909.90262636344</v>
      </c>
      <c r="D82" s="10">
        <f t="shared" si="12"/>
        <v>38986.485393954514</v>
      </c>
      <c r="E82" s="44">
        <f t="shared" si="7"/>
        <v>15594.594157581807</v>
      </c>
      <c r="F82" s="44">
        <f t="shared" si="8"/>
        <v>23391.89123637271</v>
      </c>
      <c r="G82" s="44">
        <f t="shared" si="13"/>
        <v>181936.93183845439</v>
      </c>
      <c r="H82" s="44">
        <f t="shared" si="9"/>
        <v>72774.772735381761</v>
      </c>
      <c r="I82" s="44">
        <f t="shared" si="10"/>
        <v>109162.15910307264</v>
      </c>
      <c r="J82" s="83">
        <f t="shared" si="11"/>
        <v>38986.485393954514</v>
      </c>
    </row>
    <row r="83" spans="1:10" x14ac:dyDescent="0.25">
      <c r="A83" s="155"/>
      <c r="B83" s="44" t="s">
        <v>97</v>
      </c>
      <c r="C83" s="83">
        <f>'Podział - WSZYSCY'!J81</f>
        <v>87855.331351762565</v>
      </c>
      <c r="D83" s="10">
        <f t="shared" si="12"/>
        <v>13178.299702764385</v>
      </c>
      <c r="E83" s="44">
        <f t="shared" si="7"/>
        <v>5271.3198811057537</v>
      </c>
      <c r="F83" s="44">
        <f t="shared" si="8"/>
        <v>7906.9798216586305</v>
      </c>
      <c r="G83" s="44">
        <f t="shared" si="13"/>
        <v>61498.731946233791</v>
      </c>
      <c r="H83" s="44">
        <f t="shared" si="9"/>
        <v>24599.492778493517</v>
      </c>
      <c r="I83" s="44">
        <f t="shared" si="10"/>
        <v>36899.239167740277</v>
      </c>
      <c r="J83" s="83">
        <f t="shared" si="11"/>
        <v>13178.299702764385</v>
      </c>
    </row>
    <row r="84" spans="1:10" ht="30" x14ac:dyDescent="0.25">
      <c r="A84" s="155"/>
      <c r="B84" s="44" t="s">
        <v>98</v>
      </c>
      <c r="C84" s="83">
        <f>'Podział - WSZYSCY'!J82</f>
        <v>481185.28686946729</v>
      </c>
      <c r="D84" s="10">
        <f t="shared" si="12"/>
        <v>72177.793030420085</v>
      </c>
      <c r="E84" s="44">
        <f t="shared" si="7"/>
        <v>28871.117212168036</v>
      </c>
      <c r="F84" s="44">
        <f t="shared" si="8"/>
        <v>43306.675818252057</v>
      </c>
      <c r="G84" s="44">
        <f t="shared" si="13"/>
        <v>336829.70080862707</v>
      </c>
      <c r="H84" s="44">
        <f t="shared" si="9"/>
        <v>134731.88032345084</v>
      </c>
      <c r="I84" s="44">
        <f t="shared" si="10"/>
        <v>202097.82048517626</v>
      </c>
      <c r="J84" s="83">
        <f t="shared" si="11"/>
        <v>72177.793030420085</v>
      </c>
    </row>
    <row r="85" spans="1:10" x14ac:dyDescent="0.25">
      <c r="A85" s="155"/>
      <c r="B85" s="44" t="s">
        <v>99</v>
      </c>
      <c r="C85" s="83">
        <f>'Podział - WSZYSCY'!J83</f>
        <v>316552.0355102949</v>
      </c>
      <c r="D85" s="10">
        <f t="shared" si="12"/>
        <v>47482.805326544236</v>
      </c>
      <c r="E85" s="44">
        <f t="shared" si="7"/>
        <v>18993.122130617692</v>
      </c>
      <c r="F85" s="44">
        <f t="shared" si="8"/>
        <v>28489.68319592654</v>
      </c>
      <c r="G85" s="44">
        <f t="shared" si="13"/>
        <v>221586.42485720641</v>
      </c>
      <c r="H85" s="44">
        <f t="shared" si="9"/>
        <v>88634.569942882561</v>
      </c>
      <c r="I85" s="44">
        <f t="shared" si="10"/>
        <v>132951.85491432386</v>
      </c>
      <c r="J85" s="83">
        <f t="shared" si="11"/>
        <v>47482.805326544236</v>
      </c>
    </row>
    <row r="86" spans="1:10" x14ac:dyDescent="0.25">
      <c r="A86" s="155"/>
      <c r="B86" s="44" t="s">
        <v>100</v>
      </c>
      <c r="C86" s="83">
        <f>'Podział - WSZYSCY'!J84</f>
        <v>260837.56761579198</v>
      </c>
      <c r="D86" s="10">
        <f t="shared" si="12"/>
        <v>39125.635142368796</v>
      </c>
      <c r="E86" s="44">
        <f t="shared" si="7"/>
        <v>15650.254056947519</v>
      </c>
      <c r="F86" s="44">
        <f t="shared" si="8"/>
        <v>23475.381085421279</v>
      </c>
      <c r="G86" s="44">
        <f t="shared" si="13"/>
        <v>182586.29733105437</v>
      </c>
      <c r="H86" s="44">
        <f t="shared" si="9"/>
        <v>73034.51893242175</v>
      </c>
      <c r="I86" s="44">
        <f t="shared" si="10"/>
        <v>109551.77839863262</v>
      </c>
      <c r="J86" s="83">
        <f t="shared" si="11"/>
        <v>39125.635142368796</v>
      </c>
    </row>
    <row r="87" spans="1:10" ht="15.75" thickBot="1" x14ac:dyDescent="0.3">
      <c r="A87" s="156"/>
      <c r="B87" s="34" t="s">
        <v>101</v>
      </c>
      <c r="C87" s="85">
        <f>'Podział - WSZYSCY'!J85</f>
        <v>138440.35754001344</v>
      </c>
      <c r="D87" s="107">
        <f t="shared" si="12"/>
        <v>20766.053631002014</v>
      </c>
      <c r="E87" s="34">
        <f t="shared" si="7"/>
        <v>8306.4214524008057</v>
      </c>
      <c r="F87" s="34">
        <f t="shared" si="8"/>
        <v>12459.632178601209</v>
      </c>
      <c r="G87" s="34">
        <f t="shared" si="13"/>
        <v>96908.250278009407</v>
      </c>
      <c r="H87" s="34">
        <f t="shared" si="9"/>
        <v>38763.30011120376</v>
      </c>
      <c r="I87" s="34">
        <f t="shared" si="10"/>
        <v>58144.950166805647</v>
      </c>
      <c r="J87" s="85">
        <f t="shared" si="11"/>
        <v>20766.053631002014</v>
      </c>
    </row>
    <row r="88" spans="1:10" x14ac:dyDescent="0.25">
      <c r="A88" s="154" t="s">
        <v>102</v>
      </c>
      <c r="B88" s="32" t="s">
        <v>103</v>
      </c>
      <c r="C88" s="82">
        <f>'Podział - WSZYSCY'!J86</f>
        <v>1176934.028940879</v>
      </c>
      <c r="D88" s="106">
        <f t="shared" si="12"/>
        <v>176540.10434113184</v>
      </c>
      <c r="E88" s="32">
        <f t="shared" si="7"/>
        <v>70616.041736452738</v>
      </c>
      <c r="F88" s="32">
        <f t="shared" si="8"/>
        <v>105924.06260467911</v>
      </c>
      <c r="G88" s="32">
        <f t="shared" si="13"/>
        <v>823853.82025861531</v>
      </c>
      <c r="H88" s="32">
        <f t="shared" si="9"/>
        <v>329541.52810344612</v>
      </c>
      <c r="I88" s="32">
        <f t="shared" si="10"/>
        <v>494312.29215516918</v>
      </c>
      <c r="J88" s="82">
        <f t="shared" si="11"/>
        <v>176540.10434113184</v>
      </c>
    </row>
    <row r="89" spans="1:10" x14ac:dyDescent="0.25">
      <c r="A89" s="155"/>
      <c r="B89" s="44" t="s">
        <v>104</v>
      </c>
      <c r="C89" s="83">
        <f>'Podział - WSZYSCY'!J87</f>
        <v>383944.16856583941</v>
      </c>
      <c r="D89" s="10">
        <f t="shared" si="12"/>
        <v>57591.62528487591</v>
      </c>
      <c r="E89" s="44">
        <f t="shared" si="7"/>
        <v>23036.650113950363</v>
      </c>
      <c r="F89" s="44">
        <f t="shared" si="8"/>
        <v>34554.975170925543</v>
      </c>
      <c r="G89" s="44">
        <f t="shared" si="13"/>
        <v>268760.91799608758</v>
      </c>
      <c r="H89" s="44">
        <f t="shared" si="9"/>
        <v>107504.36719843502</v>
      </c>
      <c r="I89" s="44">
        <f t="shared" si="10"/>
        <v>161256.55079765254</v>
      </c>
      <c r="J89" s="83">
        <f t="shared" si="11"/>
        <v>57591.62528487591</v>
      </c>
    </row>
    <row r="90" spans="1:10" x14ac:dyDescent="0.25">
      <c r="A90" s="155"/>
      <c r="B90" s="44" t="s">
        <v>105</v>
      </c>
      <c r="C90" s="83">
        <f>'Podział - WSZYSCY'!J88</f>
        <v>419522.84933686379</v>
      </c>
      <c r="D90" s="10">
        <f t="shared" si="12"/>
        <v>62928.427400529567</v>
      </c>
      <c r="E90" s="44">
        <f t="shared" si="7"/>
        <v>25171.370960211825</v>
      </c>
      <c r="F90" s="44">
        <f t="shared" si="8"/>
        <v>37757.056440317741</v>
      </c>
      <c r="G90" s="44">
        <f t="shared" si="13"/>
        <v>293665.99453580461</v>
      </c>
      <c r="H90" s="44">
        <f t="shared" si="9"/>
        <v>117466.39781432184</v>
      </c>
      <c r="I90" s="44">
        <f t="shared" si="10"/>
        <v>176199.59672148278</v>
      </c>
      <c r="J90" s="83">
        <f t="shared" si="11"/>
        <v>62928.427400529567</v>
      </c>
    </row>
    <row r="91" spans="1:10" x14ac:dyDescent="0.25">
      <c r="A91" s="155"/>
      <c r="B91" s="44" t="s">
        <v>106</v>
      </c>
      <c r="C91" s="83">
        <f>'Podział - WSZYSCY'!J89</f>
        <v>471308.38315849274</v>
      </c>
      <c r="D91" s="10">
        <f t="shared" si="12"/>
        <v>70696.257473773905</v>
      </c>
      <c r="E91" s="44">
        <f t="shared" si="7"/>
        <v>28278.502989509565</v>
      </c>
      <c r="F91" s="44">
        <f t="shared" si="8"/>
        <v>42417.754484264347</v>
      </c>
      <c r="G91" s="44">
        <f t="shared" si="13"/>
        <v>329915.86821094487</v>
      </c>
      <c r="H91" s="44">
        <f t="shared" si="9"/>
        <v>131966.34728437796</v>
      </c>
      <c r="I91" s="44">
        <f t="shared" si="10"/>
        <v>197949.52092656694</v>
      </c>
      <c r="J91" s="83">
        <f t="shared" si="11"/>
        <v>70696.257473773905</v>
      </c>
    </row>
    <row r="92" spans="1:10" ht="30" x14ac:dyDescent="0.25">
      <c r="A92" s="155"/>
      <c r="B92" s="44" t="s">
        <v>107</v>
      </c>
      <c r="C92" s="83">
        <f>'Podział - WSZYSCY'!J90</f>
        <v>2163369.3238761663</v>
      </c>
      <c r="D92" s="10">
        <f t="shared" si="12"/>
        <v>324505.3985814249</v>
      </c>
      <c r="E92" s="44">
        <f t="shared" si="7"/>
        <v>129802.15943256997</v>
      </c>
      <c r="F92" s="44">
        <f t="shared" si="8"/>
        <v>194703.23914885495</v>
      </c>
      <c r="G92" s="44">
        <f t="shared" si="13"/>
        <v>1514358.5267133163</v>
      </c>
      <c r="H92" s="44">
        <f t="shared" si="9"/>
        <v>605743.41068532644</v>
      </c>
      <c r="I92" s="44">
        <f t="shared" si="10"/>
        <v>908615.11602798977</v>
      </c>
      <c r="J92" s="83">
        <f t="shared" si="11"/>
        <v>324505.3985814249</v>
      </c>
    </row>
    <row r="93" spans="1:10" ht="30" x14ac:dyDescent="0.25">
      <c r="A93" s="155"/>
      <c r="B93" s="44" t="s">
        <v>108</v>
      </c>
      <c r="C93" s="83">
        <f>'Podział - WSZYSCY'!J91</f>
        <v>934704.32964244788</v>
      </c>
      <c r="D93" s="10">
        <f t="shared" si="12"/>
        <v>140205.64944636717</v>
      </c>
      <c r="E93" s="44">
        <f t="shared" si="7"/>
        <v>56082.259778546868</v>
      </c>
      <c r="F93" s="44">
        <f t="shared" si="8"/>
        <v>84123.389667820302</v>
      </c>
      <c r="G93" s="44">
        <f t="shared" si="13"/>
        <v>654293.03074971342</v>
      </c>
      <c r="H93" s="44">
        <f t="shared" si="9"/>
        <v>261717.21229988537</v>
      </c>
      <c r="I93" s="44">
        <f t="shared" si="10"/>
        <v>392575.81844982808</v>
      </c>
      <c r="J93" s="83">
        <f t="shared" si="11"/>
        <v>140205.64944636717</v>
      </c>
    </row>
    <row r="94" spans="1:10" x14ac:dyDescent="0.25">
      <c r="A94" s="155"/>
      <c r="B94" s="44" t="s">
        <v>109</v>
      </c>
      <c r="C94" s="83">
        <f>'Podział - WSZYSCY'!J92</f>
        <v>278790.61358767387</v>
      </c>
      <c r="D94" s="10">
        <f t="shared" si="12"/>
        <v>41818.59203815108</v>
      </c>
      <c r="E94" s="44">
        <f t="shared" si="7"/>
        <v>16727.436815260433</v>
      </c>
      <c r="F94" s="44">
        <f t="shared" si="8"/>
        <v>25091.155222890648</v>
      </c>
      <c r="G94" s="44">
        <f t="shared" si="13"/>
        <v>195153.42951137171</v>
      </c>
      <c r="H94" s="44">
        <f t="shared" si="9"/>
        <v>78061.371804548675</v>
      </c>
      <c r="I94" s="44">
        <f t="shared" si="10"/>
        <v>117092.05770682302</v>
      </c>
      <c r="J94" s="83">
        <f t="shared" si="11"/>
        <v>41818.59203815108</v>
      </c>
    </row>
    <row r="95" spans="1:10" x14ac:dyDescent="0.25">
      <c r="A95" s="155"/>
      <c r="B95" s="44" t="s">
        <v>110</v>
      </c>
      <c r="C95" s="83">
        <f>'Podział - WSZYSCY'!J93</f>
        <v>299035.53776873223</v>
      </c>
      <c r="D95" s="10">
        <f t="shared" si="12"/>
        <v>44855.330665309833</v>
      </c>
      <c r="E95" s="44">
        <f t="shared" si="7"/>
        <v>17942.132266123932</v>
      </c>
      <c r="F95" s="44">
        <f t="shared" si="8"/>
        <v>26913.198399185902</v>
      </c>
      <c r="G95" s="44">
        <f t="shared" si="13"/>
        <v>209324.87643811255</v>
      </c>
      <c r="H95" s="44">
        <f t="shared" si="9"/>
        <v>83729.95057524502</v>
      </c>
      <c r="I95" s="44">
        <f t="shared" si="10"/>
        <v>125594.92586286753</v>
      </c>
      <c r="J95" s="83">
        <f t="shared" si="11"/>
        <v>44855.330665309833</v>
      </c>
    </row>
    <row r="96" spans="1:10" x14ac:dyDescent="0.25">
      <c r="A96" s="155"/>
      <c r="B96" s="44" t="s">
        <v>111</v>
      </c>
      <c r="C96" s="83">
        <f>'Podział - WSZYSCY'!J94</f>
        <v>276717.00949365715</v>
      </c>
      <c r="D96" s="10">
        <f t="shared" si="12"/>
        <v>41507.551424048572</v>
      </c>
      <c r="E96" s="44">
        <f t="shared" si="7"/>
        <v>16603.020569619428</v>
      </c>
      <c r="F96" s="44">
        <f t="shared" si="8"/>
        <v>24904.530854429144</v>
      </c>
      <c r="G96" s="44">
        <f t="shared" si="13"/>
        <v>193701.90664556</v>
      </c>
      <c r="H96" s="44">
        <f t="shared" si="9"/>
        <v>77480.76265822399</v>
      </c>
      <c r="I96" s="44">
        <f t="shared" si="10"/>
        <v>116221.14398733601</v>
      </c>
      <c r="J96" s="83">
        <f t="shared" si="11"/>
        <v>41507.551424048572</v>
      </c>
    </row>
    <row r="97" spans="1:10" x14ac:dyDescent="0.25">
      <c r="A97" s="155"/>
      <c r="B97" s="44" t="s">
        <v>112</v>
      </c>
      <c r="C97" s="83">
        <f>'Podział - WSZYSCY'!J95</f>
        <v>997894.68598116911</v>
      </c>
      <c r="D97" s="10">
        <f t="shared" si="12"/>
        <v>149684.20289717536</v>
      </c>
      <c r="E97" s="44">
        <f t="shared" si="7"/>
        <v>59873.681158870146</v>
      </c>
      <c r="F97" s="44">
        <f t="shared" si="8"/>
        <v>89810.521738305222</v>
      </c>
      <c r="G97" s="44">
        <f t="shared" si="13"/>
        <v>698526.28018681833</v>
      </c>
      <c r="H97" s="44">
        <f t="shared" si="9"/>
        <v>279410.51207472733</v>
      </c>
      <c r="I97" s="44">
        <f t="shared" si="10"/>
        <v>419115.768112091</v>
      </c>
      <c r="J97" s="83">
        <f t="shared" si="11"/>
        <v>149684.20289717536</v>
      </c>
    </row>
    <row r="98" spans="1:10" x14ac:dyDescent="0.25">
      <c r="A98" s="155"/>
      <c r="B98" s="44" t="s">
        <v>113</v>
      </c>
      <c r="C98" s="83">
        <f>'Podział - WSZYSCY'!J96</f>
        <v>319553.30459374015</v>
      </c>
      <c r="D98" s="10">
        <f t="shared" si="12"/>
        <v>47932.995689061019</v>
      </c>
      <c r="E98" s="44">
        <f t="shared" si="7"/>
        <v>19173.198275624407</v>
      </c>
      <c r="F98" s="44">
        <f t="shared" si="8"/>
        <v>28759.797413436612</v>
      </c>
      <c r="G98" s="44">
        <f t="shared" si="13"/>
        <v>223687.31321561808</v>
      </c>
      <c r="H98" s="44">
        <f t="shared" si="9"/>
        <v>89474.925286247235</v>
      </c>
      <c r="I98" s="44">
        <f t="shared" si="10"/>
        <v>134212.38792937086</v>
      </c>
      <c r="J98" s="83">
        <f t="shared" si="11"/>
        <v>47932.995689061019</v>
      </c>
    </row>
    <row r="99" spans="1:10" x14ac:dyDescent="0.25">
      <c r="A99" s="155"/>
      <c r="B99" s="44" t="s">
        <v>114</v>
      </c>
      <c r="C99" s="83">
        <f>'Podział - WSZYSCY'!J97</f>
        <v>652421.3302122195</v>
      </c>
      <c r="D99" s="10">
        <f t="shared" si="12"/>
        <v>97863.199531832928</v>
      </c>
      <c r="E99" s="44">
        <f t="shared" si="7"/>
        <v>39145.27981273317</v>
      </c>
      <c r="F99" s="44">
        <f t="shared" si="8"/>
        <v>58717.919719099751</v>
      </c>
      <c r="G99" s="44">
        <f t="shared" si="13"/>
        <v>456694.93114855362</v>
      </c>
      <c r="H99" s="44">
        <f t="shared" si="9"/>
        <v>182677.97245942143</v>
      </c>
      <c r="I99" s="44">
        <f t="shared" si="10"/>
        <v>274016.95868913218</v>
      </c>
      <c r="J99" s="83">
        <f t="shared" si="11"/>
        <v>97863.199531832928</v>
      </c>
    </row>
    <row r="100" spans="1:10" ht="15.75" thickBot="1" x14ac:dyDescent="0.3">
      <c r="A100" s="156"/>
      <c r="B100" s="34" t="s">
        <v>115</v>
      </c>
      <c r="C100" s="85">
        <f>'Podział - WSZYSCY'!J98</f>
        <v>331394.67534115165</v>
      </c>
      <c r="D100" s="107">
        <f t="shared" si="12"/>
        <v>49709.201301172747</v>
      </c>
      <c r="E100" s="34">
        <f t="shared" si="7"/>
        <v>19883.680520469097</v>
      </c>
      <c r="F100" s="34">
        <f t="shared" si="8"/>
        <v>29825.52078070365</v>
      </c>
      <c r="G100" s="34">
        <f t="shared" si="13"/>
        <v>231976.27273880615</v>
      </c>
      <c r="H100" s="34">
        <f t="shared" si="9"/>
        <v>92790.509095522459</v>
      </c>
      <c r="I100" s="34">
        <f t="shared" si="10"/>
        <v>139185.76364328369</v>
      </c>
      <c r="J100" s="85">
        <f t="shared" si="11"/>
        <v>49709.201301172747</v>
      </c>
    </row>
    <row r="101" spans="1:10" x14ac:dyDescent="0.25">
      <c r="A101" s="154" t="s">
        <v>116</v>
      </c>
      <c r="B101" s="32" t="s">
        <v>117</v>
      </c>
      <c r="C101" s="82">
        <f>'Podział - WSZYSCY'!J99</f>
        <v>277535.53742550581</v>
      </c>
      <c r="D101" s="106">
        <f t="shared" si="12"/>
        <v>41630.33061382587</v>
      </c>
      <c r="E101" s="32">
        <f t="shared" si="7"/>
        <v>16652.132245530349</v>
      </c>
      <c r="F101" s="32">
        <f t="shared" si="8"/>
        <v>24978.198368295522</v>
      </c>
      <c r="G101" s="32">
        <f t="shared" si="13"/>
        <v>194274.87619785406</v>
      </c>
      <c r="H101" s="32">
        <f t="shared" si="9"/>
        <v>77709.950479141626</v>
      </c>
      <c r="I101" s="32">
        <f t="shared" si="10"/>
        <v>116564.92571871243</v>
      </c>
      <c r="J101" s="82">
        <f t="shared" si="11"/>
        <v>41630.33061382587</v>
      </c>
    </row>
    <row r="102" spans="1:10" ht="30" x14ac:dyDescent="0.25">
      <c r="A102" s="155"/>
      <c r="B102" s="44" t="s">
        <v>118</v>
      </c>
      <c r="C102" s="83">
        <f>'Podział - WSZYSCY'!J100</f>
        <v>196282.99805732295</v>
      </c>
      <c r="D102" s="10">
        <f t="shared" si="12"/>
        <v>29442.449708598444</v>
      </c>
      <c r="E102" s="44">
        <f t="shared" si="7"/>
        <v>11776.979883439377</v>
      </c>
      <c r="F102" s="44">
        <f t="shared" si="8"/>
        <v>17665.469825159067</v>
      </c>
      <c r="G102" s="44">
        <f t="shared" si="13"/>
        <v>137398.09864012606</v>
      </c>
      <c r="H102" s="44">
        <f t="shared" si="9"/>
        <v>54959.239456050425</v>
      </c>
      <c r="I102" s="44">
        <f t="shared" si="10"/>
        <v>82438.859184075642</v>
      </c>
      <c r="J102" s="83">
        <f t="shared" si="11"/>
        <v>29442.449708598444</v>
      </c>
    </row>
    <row r="103" spans="1:10" x14ac:dyDescent="0.25">
      <c r="A103" s="155"/>
      <c r="B103" s="44" t="s">
        <v>119</v>
      </c>
      <c r="C103" s="83">
        <f>'Podział - WSZYSCY'!J101</f>
        <v>224986.04420081808</v>
      </c>
      <c r="D103" s="10">
        <f t="shared" si="12"/>
        <v>33747.906630122714</v>
      </c>
      <c r="E103" s="44">
        <f t="shared" si="7"/>
        <v>13499.162652049084</v>
      </c>
      <c r="F103" s="44">
        <f t="shared" si="8"/>
        <v>20248.743978073628</v>
      </c>
      <c r="G103" s="44">
        <f t="shared" si="13"/>
        <v>157490.23094057266</v>
      </c>
      <c r="H103" s="44">
        <f t="shared" si="9"/>
        <v>62996.092376229055</v>
      </c>
      <c r="I103" s="44">
        <f t="shared" si="10"/>
        <v>94494.138564343593</v>
      </c>
      <c r="J103" s="83">
        <f t="shared" si="11"/>
        <v>33747.906630122714</v>
      </c>
    </row>
    <row r="104" spans="1:10" x14ac:dyDescent="0.25">
      <c r="A104" s="155"/>
      <c r="B104" s="44" t="s">
        <v>120</v>
      </c>
      <c r="C104" s="83">
        <f>'Podział - WSZYSCY'!J102</f>
        <v>204304.57178944044</v>
      </c>
      <c r="D104" s="10">
        <f t="shared" si="12"/>
        <v>30645.685768416064</v>
      </c>
      <c r="E104" s="44">
        <f t="shared" si="7"/>
        <v>12258.274307366426</v>
      </c>
      <c r="F104" s="44">
        <f t="shared" si="8"/>
        <v>18387.41146104964</v>
      </c>
      <c r="G104" s="44">
        <f t="shared" si="13"/>
        <v>143013.20025260831</v>
      </c>
      <c r="H104" s="44">
        <f t="shared" si="9"/>
        <v>57205.280101043318</v>
      </c>
      <c r="I104" s="44">
        <f t="shared" si="10"/>
        <v>85807.920151564977</v>
      </c>
      <c r="J104" s="83">
        <f t="shared" si="11"/>
        <v>30645.685768416064</v>
      </c>
    </row>
    <row r="105" spans="1:10" x14ac:dyDescent="0.25">
      <c r="A105" s="155"/>
      <c r="B105" s="44" t="s">
        <v>121</v>
      </c>
      <c r="C105" s="83">
        <f>'Podział - WSZYSCY'!J103</f>
        <v>237755.0799376581</v>
      </c>
      <c r="D105" s="10">
        <f t="shared" si="12"/>
        <v>35663.261990648716</v>
      </c>
      <c r="E105" s="44">
        <f t="shared" si="7"/>
        <v>14265.304796259485</v>
      </c>
      <c r="F105" s="44">
        <f t="shared" si="8"/>
        <v>21397.95719438923</v>
      </c>
      <c r="G105" s="44">
        <f t="shared" si="13"/>
        <v>166428.55595636065</v>
      </c>
      <c r="H105" s="44">
        <f t="shared" si="9"/>
        <v>66571.42238254426</v>
      </c>
      <c r="I105" s="44">
        <f t="shared" si="10"/>
        <v>99857.133573816391</v>
      </c>
      <c r="J105" s="83">
        <f t="shared" si="11"/>
        <v>35663.261990648716</v>
      </c>
    </row>
    <row r="106" spans="1:10" x14ac:dyDescent="0.25">
      <c r="A106" s="155"/>
      <c r="B106" s="44" t="s">
        <v>122</v>
      </c>
      <c r="C106" s="83">
        <f>'Podział - WSZYSCY'!J104</f>
        <v>379742.39184901601</v>
      </c>
      <c r="D106" s="10">
        <f t="shared" si="12"/>
        <v>56961.358777352398</v>
      </c>
      <c r="E106" s="44">
        <f t="shared" si="7"/>
        <v>22784.543510940959</v>
      </c>
      <c r="F106" s="44">
        <f t="shared" si="8"/>
        <v>34176.815266411439</v>
      </c>
      <c r="G106" s="44">
        <f t="shared" si="13"/>
        <v>265819.6742943112</v>
      </c>
      <c r="H106" s="44">
        <f t="shared" si="9"/>
        <v>106327.86971772448</v>
      </c>
      <c r="I106" s="44">
        <f t="shared" si="10"/>
        <v>159491.80457658673</v>
      </c>
      <c r="J106" s="83">
        <f t="shared" si="11"/>
        <v>56961.358777352398</v>
      </c>
    </row>
    <row r="107" spans="1:10" x14ac:dyDescent="0.25">
      <c r="A107" s="155"/>
      <c r="B107" s="44" t="s">
        <v>10</v>
      </c>
      <c r="C107" s="83">
        <f>'Podział - WSZYSCY'!J105</f>
        <v>156720.81468463485</v>
      </c>
      <c r="D107" s="10">
        <f t="shared" si="12"/>
        <v>23508.122202695227</v>
      </c>
      <c r="E107" s="44">
        <f t="shared" si="7"/>
        <v>9403.2488810780906</v>
      </c>
      <c r="F107" s="44">
        <f t="shared" si="8"/>
        <v>14104.873321617137</v>
      </c>
      <c r="G107" s="44">
        <f t="shared" si="13"/>
        <v>109704.57027924439</v>
      </c>
      <c r="H107" s="44">
        <f t="shared" si="9"/>
        <v>43881.828111697752</v>
      </c>
      <c r="I107" s="44">
        <f t="shared" si="10"/>
        <v>65822.742167546632</v>
      </c>
      <c r="J107" s="83">
        <f t="shared" si="11"/>
        <v>23508.122202695227</v>
      </c>
    </row>
    <row r="108" spans="1:10" x14ac:dyDescent="0.25">
      <c r="A108" s="155"/>
      <c r="B108" s="44" t="s">
        <v>123</v>
      </c>
      <c r="C108" s="83">
        <f>'Podział - WSZYSCY'!J106</f>
        <v>1674871.8541488501</v>
      </c>
      <c r="D108" s="10">
        <f t="shared" si="12"/>
        <v>251230.77812232749</v>
      </c>
      <c r="E108" s="44">
        <f t="shared" si="7"/>
        <v>100492.311248931</v>
      </c>
      <c r="F108" s="44">
        <f t="shared" si="8"/>
        <v>150738.46687339651</v>
      </c>
      <c r="G108" s="44">
        <f t="shared" si="13"/>
        <v>1172410.297904195</v>
      </c>
      <c r="H108" s="44">
        <f t="shared" si="9"/>
        <v>468964.11916167795</v>
      </c>
      <c r="I108" s="44">
        <f t="shared" si="10"/>
        <v>703446.17874251702</v>
      </c>
      <c r="J108" s="83">
        <f t="shared" si="11"/>
        <v>251230.77812232749</v>
      </c>
    </row>
    <row r="109" spans="1:10" ht="30" x14ac:dyDescent="0.25">
      <c r="A109" s="155"/>
      <c r="B109" s="44" t="s">
        <v>124</v>
      </c>
      <c r="C109" s="83">
        <f>'Podział - WSZYSCY'!J107</f>
        <v>241247.46578021263</v>
      </c>
      <c r="D109" s="10">
        <f t="shared" si="12"/>
        <v>36187.119867031892</v>
      </c>
      <c r="E109" s="44">
        <f t="shared" si="7"/>
        <v>14474.847946812757</v>
      </c>
      <c r="F109" s="44">
        <f t="shared" si="8"/>
        <v>21712.271920219137</v>
      </c>
      <c r="G109" s="44">
        <f t="shared" si="13"/>
        <v>168873.22604614883</v>
      </c>
      <c r="H109" s="44">
        <f t="shared" si="9"/>
        <v>67549.290418459525</v>
      </c>
      <c r="I109" s="44">
        <f t="shared" si="10"/>
        <v>101323.93562768931</v>
      </c>
      <c r="J109" s="83">
        <f t="shared" si="11"/>
        <v>36187.119867031892</v>
      </c>
    </row>
    <row r="110" spans="1:10" ht="15.75" thickBot="1" x14ac:dyDescent="0.3">
      <c r="A110" s="156"/>
      <c r="B110" s="34" t="s">
        <v>125</v>
      </c>
      <c r="C110" s="85">
        <f>'Podział - WSZYSCY'!J108</f>
        <v>147553.30184792919</v>
      </c>
      <c r="D110" s="107">
        <f t="shared" si="12"/>
        <v>22132.995277189377</v>
      </c>
      <c r="E110" s="34">
        <f t="shared" si="7"/>
        <v>8853.1981108757518</v>
      </c>
      <c r="F110" s="34">
        <f t="shared" si="8"/>
        <v>13279.797166313627</v>
      </c>
      <c r="G110" s="34">
        <f t="shared" si="13"/>
        <v>103287.31129355043</v>
      </c>
      <c r="H110" s="34">
        <f t="shared" si="9"/>
        <v>41314.924517420171</v>
      </c>
      <c r="I110" s="34">
        <f t="shared" si="10"/>
        <v>61972.386776130261</v>
      </c>
      <c r="J110" s="85">
        <f t="shared" si="11"/>
        <v>22132.995277189377</v>
      </c>
    </row>
    <row r="111" spans="1:10" x14ac:dyDescent="0.25">
      <c r="A111" s="154" t="s">
        <v>126</v>
      </c>
      <c r="B111" s="32" t="s">
        <v>127</v>
      </c>
      <c r="C111" s="82">
        <f>'Podział - WSZYSCY'!J109</f>
        <v>318189.09137399227</v>
      </c>
      <c r="D111" s="106">
        <f t="shared" si="12"/>
        <v>47728.36370609884</v>
      </c>
      <c r="E111" s="32">
        <f t="shared" si="7"/>
        <v>19091.345482439534</v>
      </c>
      <c r="F111" s="32">
        <f t="shared" si="8"/>
        <v>28637.018223659303</v>
      </c>
      <c r="G111" s="32">
        <f t="shared" si="13"/>
        <v>222732.36396179459</v>
      </c>
      <c r="H111" s="32">
        <f t="shared" si="9"/>
        <v>89092.945584717832</v>
      </c>
      <c r="I111" s="32">
        <f t="shared" si="10"/>
        <v>133639.41837707674</v>
      </c>
      <c r="J111" s="82">
        <f t="shared" si="11"/>
        <v>47728.36370609884</v>
      </c>
    </row>
    <row r="112" spans="1:10" x14ac:dyDescent="0.25">
      <c r="A112" s="155"/>
      <c r="B112" s="44" t="s">
        <v>128</v>
      </c>
      <c r="C112" s="83">
        <f>'Podział - WSZYSCY'!J110</f>
        <v>506777.92687193729</v>
      </c>
      <c r="D112" s="10">
        <f t="shared" si="12"/>
        <v>76016.689030790585</v>
      </c>
      <c r="E112" s="44">
        <f t="shared" si="7"/>
        <v>30406.675612316238</v>
      </c>
      <c r="F112" s="44">
        <f t="shared" si="8"/>
        <v>45610.013418474351</v>
      </c>
      <c r="G112" s="44">
        <f t="shared" si="13"/>
        <v>354744.54881035606</v>
      </c>
      <c r="H112" s="44">
        <f t="shared" si="9"/>
        <v>141897.81952414243</v>
      </c>
      <c r="I112" s="44">
        <f t="shared" si="10"/>
        <v>212846.72928621367</v>
      </c>
      <c r="J112" s="83">
        <f t="shared" si="11"/>
        <v>76016.689030790585</v>
      </c>
    </row>
    <row r="113" spans="1:10" ht="30" x14ac:dyDescent="0.25">
      <c r="A113" s="155"/>
      <c r="B113" s="44" t="s">
        <v>129</v>
      </c>
      <c r="C113" s="83">
        <f>'Podział - WSZYSCY'!J111</f>
        <v>1553511.4461200801</v>
      </c>
      <c r="D113" s="10">
        <f t="shared" si="12"/>
        <v>233026.71691801201</v>
      </c>
      <c r="E113" s="44">
        <f t="shared" si="7"/>
        <v>93210.686767204796</v>
      </c>
      <c r="F113" s="44">
        <f t="shared" si="8"/>
        <v>139816.0301508072</v>
      </c>
      <c r="G113" s="44">
        <f t="shared" si="13"/>
        <v>1087458.0122840561</v>
      </c>
      <c r="H113" s="44">
        <f t="shared" si="9"/>
        <v>434983.20491362235</v>
      </c>
      <c r="I113" s="44">
        <f t="shared" si="10"/>
        <v>652474.80737043358</v>
      </c>
      <c r="J113" s="83">
        <f t="shared" si="11"/>
        <v>233026.71691801201</v>
      </c>
    </row>
    <row r="114" spans="1:10" x14ac:dyDescent="0.25">
      <c r="A114" s="155"/>
      <c r="B114" s="44" t="s">
        <v>130</v>
      </c>
      <c r="C114" s="83">
        <f>'Podział - WSZYSCY'!J112</f>
        <v>1044387.0725101763</v>
      </c>
      <c r="D114" s="10">
        <f t="shared" si="12"/>
        <v>156658.06087652643</v>
      </c>
      <c r="E114" s="44">
        <f t="shared" si="7"/>
        <v>62663.224350610581</v>
      </c>
      <c r="F114" s="44">
        <f t="shared" si="8"/>
        <v>93994.83652591586</v>
      </c>
      <c r="G114" s="44">
        <f t="shared" si="13"/>
        <v>731070.95075712341</v>
      </c>
      <c r="H114" s="44">
        <f t="shared" si="9"/>
        <v>292428.38030284934</v>
      </c>
      <c r="I114" s="44">
        <f t="shared" si="10"/>
        <v>438642.57045427407</v>
      </c>
      <c r="J114" s="83">
        <f t="shared" si="11"/>
        <v>156658.06087652643</v>
      </c>
    </row>
    <row r="115" spans="1:10" x14ac:dyDescent="0.25">
      <c r="A115" s="155"/>
      <c r="B115" s="44" t="s">
        <v>131</v>
      </c>
      <c r="C115" s="83">
        <f>'Podział - WSZYSCY'!J113</f>
        <v>306293.15209779085</v>
      </c>
      <c r="D115" s="10">
        <f t="shared" si="12"/>
        <v>45943.972814668625</v>
      </c>
      <c r="E115" s="44">
        <f t="shared" si="7"/>
        <v>18377.589125867449</v>
      </c>
      <c r="F115" s="44">
        <f t="shared" si="8"/>
        <v>27566.383688801176</v>
      </c>
      <c r="G115" s="44">
        <f t="shared" si="13"/>
        <v>214405.20646845357</v>
      </c>
      <c r="H115" s="44">
        <f t="shared" si="9"/>
        <v>85762.082587381432</v>
      </c>
      <c r="I115" s="44">
        <f t="shared" si="10"/>
        <v>128643.12388107216</v>
      </c>
      <c r="J115" s="83">
        <f t="shared" si="11"/>
        <v>45943.972814668625</v>
      </c>
    </row>
    <row r="116" spans="1:10" ht="15.75" thickBot="1" x14ac:dyDescent="0.3">
      <c r="A116" s="156"/>
      <c r="B116" s="34" t="s">
        <v>132</v>
      </c>
      <c r="C116" s="85">
        <f>'Podział - WSZYSCY'!J114</f>
        <v>600908.63903453993</v>
      </c>
      <c r="D116" s="107">
        <f t="shared" si="12"/>
        <v>90136.295855180986</v>
      </c>
      <c r="E116" s="34">
        <f t="shared" si="7"/>
        <v>36054.518342072392</v>
      </c>
      <c r="F116" s="34">
        <f t="shared" si="8"/>
        <v>54081.777513108595</v>
      </c>
      <c r="G116" s="34">
        <f t="shared" si="13"/>
        <v>420636.04732417793</v>
      </c>
      <c r="H116" s="34">
        <f t="shared" si="9"/>
        <v>168254.41892967117</v>
      </c>
      <c r="I116" s="34">
        <f t="shared" si="10"/>
        <v>252381.62839450676</v>
      </c>
      <c r="J116" s="85">
        <f t="shared" si="11"/>
        <v>90136.295855180986</v>
      </c>
    </row>
    <row r="117" spans="1:10" x14ac:dyDescent="0.25">
      <c r="A117" s="154" t="s">
        <v>133</v>
      </c>
      <c r="B117" s="32" t="s">
        <v>134</v>
      </c>
      <c r="C117" s="82">
        <f>'Podział - WSZYSCY'!J115</f>
        <v>243866.75516212854</v>
      </c>
      <c r="D117" s="106">
        <f t="shared" si="12"/>
        <v>36580.013274319281</v>
      </c>
      <c r="E117" s="32">
        <f t="shared" si="7"/>
        <v>14632.005309727712</v>
      </c>
      <c r="F117" s="32">
        <f t="shared" si="8"/>
        <v>21948.007964591568</v>
      </c>
      <c r="G117" s="32">
        <f t="shared" si="13"/>
        <v>170706.72861348998</v>
      </c>
      <c r="H117" s="32">
        <f t="shared" si="9"/>
        <v>68282.691445395991</v>
      </c>
      <c r="I117" s="32">
        <f t="shared" si="10"/>
        <v>102424.03716809399</v>
      </c>
      <c r="J117" s="82">
        <f t="shared" si="11"/>
        <v>36580.013274319281</v>
      </c>
    </row>
    <row r="118" spans="1:10" x14ac:dyDescent="0.25">
      <c r="A118" s="155"/>
      <c r="B118" s="44" t="s">
        <v>135</v>
      </c>
      <c r="C118" s="83">
        <f>'Podział - WSZYSCY'!J116</f>
        <v>672066.00057658867</v>
      </c>
      <c r="D118" s="10">
        <f t="shared" si="12"/>
        <v>100809.9000864883</v>
      </c>
      <c r="E118" s="44">
        <f t="shared" si="7"/>
        <v>40323.960034595322</v>
      </c>
      <c r="F118" s="44">
        <f t="shared" si="8"/>
        <v>60485.940051892976</v>
      </c>
      <c r="G118" s="44">
        <f t="shared" si="13"/>
        <v>470446.20040361205</v>
      </c>
      <c r="H118" s="44">
        <f t="shared" si="9"/>
        <v>188178.48016144481</v>
      </c>
      <c r="I118" s="44">
        <f t="shared" si="10"/>
        <v>282267.72024216724</v>
      </c>
      <c r="J118" s="83">
        <f t="shared" si="11"/>
        <v>100809.9000864883</v>
      </c>
    </row>
    <row r="119" spans="1:10" x14ac:dyDescent="0.25">
      <c r="A119" s="155"/>
      <c r="B119" s="44" t="s">
        <v>136</v>
      </c>
      <c r="C119" s="83">
        <f>'Podział - WSZYSCY'!J117</f>
        <v>602163.71519670798</v>
      </c>
      <c r="D119" s="10">
        <f t="shared" si="12"/>
        <v>90324.557279506189</v>
      </c>
      <c r="E119" s="44">
        <f t="shared" si="7"/>
        <v>36129.822911802476</v>
      </c>
      <c r="F119" s="44">
        <f t="shared" si="8"/>
        <v>54194.734367703713</v>
      </c>
      <c r="G119" s="44">
        <f t="shared" si="13"/>
        <v>421514.60063769558</v>
      </c>
      <c r="H119" s="44">
        <f t="shared" si="9"/>
        <v>168605.84025507822</v>
      </c>
      <c r="I119" s="44">
        <f t="shared" si="10"/>
        <v>252908.76038261736</v>
      </c>
      <c r="J119" s="83">
        <f t="shared" si="11"/>
        <v>90324.557279506189</v>
      </c>
    </row>
    <row r="120" spans="1:10" x14ac:dyDescent="0.25">
      <c r="A120" s="155"/>
      <c r="B120" s="44" t="s">
        <v>137</v>
      </c>
      <c r="C120" s="83">
        <f>'Podział - WSZYSCY'!J118</f>
        <v>540555.84619289439</v>
      </c>
      <c r="D120" s="10">
        <f t="shared" si="12"/>
        <v>81083.376928934158</v>
      </c>
      <c r="E120" s="44">
        <f t="shared" si="7"/>
        <v>32433.350771573663</v>
      </c>
      <c r="F120" s="44">
        <f t="shared" si="8"/>
        <v>48650.026157360495</v>
      </c>
      <c r="G120" s="44">
        <f t="shared" si="13"/>
        <v>378389.09233502607</v>
      </c>
      <c r="H120" s="44">
        <f t="shared" si="9"/>
        <v>151355.6369340104</v>
      </c>
      <c r="I120" s="44">
        <f t="shared" si="10"/>
        <v>227033.45540101564</v>
      </c>
      <c r="J120" s="83">
        <f t="shared" si="11"/>
        <v>81083.376928934158</v>
      </c>
    </row>
    <row r="121" spans="1:10" x14ac:dyDescent="0.25">
      <c r="A121" s="155"/>
      <c r="B121" s="44" t="s">
        <v>138</v>
      </c>
      <c r="C121" s="83">
        <f>'Podział - WSZYSCY'!J119</f>
        <v>445715.7431560228</v>
      </c>
      <c r="D121" s="10">
        <f t="shared" si="12"/>
        <v>66857.36147340342</v>
      </c>
      <c r="E121" s="44">
        <f t="shared" si="7"/>
        <v>26742.944589361367</v>
      </c>
      <c r="F121" s="44">
        <f t="shared" si="8"/>
        <v>40114.416884042053</v>
      </c>
      <c r="G121" s="44">
        <f t="shared" si="13"/>
        <v>312001.02020921593</v>
      </c>
      <c r="H121" s="44">
        <f t="shared" si="9"/>
        <v>124800.40808368637</v>
      </c>
      <c r="I121" s="44">
        <f t="shared" si="10"/>
        <v>187200.61212552956</v>
      </c>
      <c r="J121" s="83">
        <f t="shared" si="11"/>
        <v>66857.36147340342</v>
      </c>
    </row>
    <row r="122" spans="1:10" x14ac:dyDescent="0.25">
      <c r="A122" s="155"/>
      <c r="B122" s="44" t="s">
        <v>139</v>
      </c>
      <c r="C122" s="83">
        <f>'Podział - WSZYSCY'!J120</f>
        <v>540555.84619289439</v>
      </c>
      <c r="D122" s="10">
        <f t="shared" si="12"/>
        <v>81083.376928934158</v>
      </c>
      <c r="E122" s="44">
        <f t="shared" si="7"/>
        <v>32433.350771573663</v>
      </c>
      <c r="F122" s="44">
        <f t="shared" si="8"/>
        <v>48650.026157360495</v>
      </c>
      <c r="G122" s="44">
        <f t="shared" si="13"/>
        <v>378389.09233502607</v>
      </c>
      <c r="H122" s="44">
        <f t="shared" si="9"/>
        <v>151355.6369340104</v>
      </c>
      <c r="I122" s="44">
        <f t="shared" si="10"/>
        <v>227033.45540101564</v>
      </c>
      <c r="J122" s="83">
        <f t="shared" si="11"/>
        <v>81083.376928934158</v>
      </c>
    </row>
    <row r="123" spans="1:10" x14ac:dyDescent="0.25">
      <c r="A123" s="155"/>
      <c r="B123" s="44" t="s">
        <v>140</v>
      </c>
      <c r="C123" s="83">
        <f>'Podział - WSZYSCY'!J121</f>
        <v>424761.42810069554</v>
      </c>
      <c r="D123" s="10">
        <f t="shared" si="12"/>
        <v>63714.21421510433</v>
      </c>
      <c r="E123" s="44">
        <f t="shared" si="7"/>
        <v>25485.685686041732</v>
      </c>
      <c r="F123" s="44">
        <f t="shared" si="8"/>
        <v>38228.528529062598</v>
      </c>
      <c r="G123" s="44">
        <f t="shared" si="13"/>
        <v>297332.99967048684</v>
      </c>
      <c r="H123" s="44">
        <f t="shared" si="9"/>
        <v>118933.19986819474</v>
      </c>
      <c r="I123" s="44">
        <f t="shared" si="10"/>
        <v>178399.79980229211</v>
      </c>
      <c r="J123" s="83">
        <f t="shared" si="11"/>
        <v>63714.21421510433</v>
      </c>
    </row>
    <row r="124" spans="1:10" x14ac:dyDescent="0.25">
      <c r="A124" s="155"/>
      <c r="B124" s="44" t="s">
        <v>141</v>
      </c>
      <c r="C124" s="83">
        <f>'Podział - WSZYSCY'!J122</f>
        <v>255053.30356406103</v>
      </c>
      <c r="D124" s="10">
        <f t="shared" si="12"/>
        <v>38257.995534609152</v>
      </c>
      <c r="E124" s="44">
        <f t="shared" si="7"/>
        <v>15303.198213843662</v>
      </c>
      <c r="F124" s="44">
        <f t="shared" si="8"/>
        <v>22954.79732076549</v>
      </c>
      <c r="G124" s="44">
        <f t="shared" si="13"/>
        <v>178537.31249484271</v>
      </c>
      <c r="H124" s="44">
        <f t="shared" si="9"/>
        <v>71414.92499793708</v>
      </c>
      <c r="I124" s="44">
        <f t="shared" si="10"/>
        <v>107122.38749690563</v>
      </c>
      <c r="J124" s="83">
        <f t="shared" si="11"/>
        <v>38257.995534609152</v>
      </c>
    </row>
    <row r="125" spans="1:10" x14ac:dyDescent="0.25">
      <c r="A125" s="155"/>
      <c r="B125" s="44" t="s">
        <v>142</v>
      </c>
      <c r="C125" s="83">
        <f>'Podział - WSZYSCY'!J123</f>
        <v>120378.1745105517</v>
      </c>
      <c r="D125" s="10">
        <f t="shared" si="12"/>
        <v>18056.726176582753</v>
      </c>
      <c r="E125" s="44">
        <f t="shared" si="7"/>
        <v>7222.6904706331015</v>
      </c>
      <c r="F125" s="44">
        <f t="shared" si="8"/>
        <v>10834.035705949653</v>
      </c>
      <c r="G125" s="44">
        <f t="shared" si="13"/>
        <v>84264.72215738619</v>
      </c>
      <c r="H125" s="44">
        <f t="shared" si="9"/>
        <v>33705.888862954474</v>
      </c>
      <c r="I125" s="44">
        <f t="shared" si="10"/>
        <v>50558.833294431715</v>
      </c>
      <c r="J125" s="83">
        <f t="shared" si="11"/>
        <v>18056.726176582753</v>
      </c>
    </row>
    <row r="126" spans="1:10" x14ac:dyDescent="0.25">
      <c r="A126" s="155"/>
      <c r="B126" s="44" t="s">
        <v>143</v>
      </c>
      <c r="C126" s="83">
        <f>'Podział - WSZYSCY'!J124</f>
        <v>323263.96455145435</v>
      </c>
      <c r="D126" s="10">
        <f t="shared" si="12"/>
        <v>48489.594682718154</v>
      </c>
      <c r="E126" s="44">
        <f t="shared" si="7"/>
        <v>19395.837873087261</v>
      </c>
      <c r="F126" s="44">
        <f t="shared" si="8"/>
        <v>29093.75680963089</v>
      </c>
      <c r="G126" s="44">
        <f t="shared" si="13"/>
        <v>226284.77518601803</v>
      </c>
      <c r="H126" s="44">
        <f t="shared" si="9"/>
        <v>90513.910074407206</v>
      </c>
      <c r="I126" s="44">
        <f t="shared" si="10"/>
        <v>135770.86511161082</v>
      </c>
      <c r="J126" s="83">
        <f t="shared" si="11"/>
        <v>48489.594682718154</v>
      </c>
    </row>
    <row r="127" spans="1:10" ht="15.75" thickBot="1" x14ac:dyDescent="0.3">
      <c r="A127" s="156"/>
      <c r="B127" s="34" t="s">
        <v>144</v>
      </c>
      <c r="C127" s="85">
        <f>'Podział - WSZYSCY'!J125</f>
        <v>600744.93344817031</v>
      </c>
      <c r="D127" s="107">
        <f t="shared" si="12"/>
        <v>90111.740017225544</v>
      </c>
      <c r="E127" s="34">
        <f t="shared" si="7"/>
        <v>36044.696006890219</v>
      </c>
      <c r="F127" s="34">
        <f t="shared" si="8"/>
        <v>54067.044010335325</v>
      </c>
      <c r="G127" s="34">
        <f t="shared" si="13"/>
        <v>420521.45341371919</v>
      </c>
      <c r="H127" s="34">
        <f t="shared" si="9"/>
        <v>168208.58136548768</v>
      </c>
      <c r="I127" s="34">
        <f t="shared" si="10"/>
        <v>252312.87204823151</v>
      </c>
      <c r="J127" s="85">
        <f t="shared" si="11"/>
        <v>90111.740017225544</v>
      </c>
    </row>
    <row r="128" spans="1:10" x14ac:dyDescent="0.25">
      <c r="A128" s="154" t="s">
        <v>145</v>
      </c>
      <c r="B128" s="32" t="s">
        <v>146</v>
      </c>
      <c r="C128" s="82">
        <f>'Podział - WSZYSCY'!J126</f>
        <v>176638.3276929537</v>
      </c>
      <c r="D128" s="106">
        <f t="shared" si="12"/>
        <v>26495.749153943052</v>
      </c>
      <c r="E128" s="32">
        <f t="shared" si="7"/>
        <v>10598.299661577221</v>
      </c>
      <c r="F128" s="32">
        <f t="shared" si="8"/>
        <v>15897.449492365831</v>
      </c>
      <c r="G128" s="32">
        <f t="shared" si="13"/>
        <v>123646.82938506758</v>
      </c>
      <c r="H128" s="32">
        <f t="shared" si="9"/>
        <v>49458.731754027031</v>
      </c>
      <c r="I128" s="32">
        <f t="shared" si="10"/>
        <v>74188.097631040553</v>
      </c>
      <c r="J128" s="82">
        <f t="shared" si="11"/>
        <v>26495.749153943052</v>
      </c>
    </row>
    <row r="129" spans="1:10" x14ac:dyDescent="0.25">
      <c r="A129" s="155"/>
      <c r="B129" s="44" t="s">
        <v>147</v>
      </c>
      <c r="C129" s="83">
        <f>'Podział - WSZYSCY'!J127</f>
        <v>213199.24198219652</v>
      </c>
      <c r="D129" s="10">
        <f t="shared" si="12"/>
        <v>31979.886297329474</v>
      </c>
      <c r="E129" s="44">
        <f t="shared" si="7"/>
        <v>12791.954518931791</v>
      </c>
      <c r="F129" s="44">
        <f t="shared" si="8"/>
        <v>19187.931778397684</v>
      </c>
      <c r="G129" s="44">
        <f t="shared" si="13"/>
        <v>149239.46938753754</v>
      </c>
      <c r="H129" s="44">
        <f t="shared" si="9"/>
        <v>59695.787755015015</v>
      </c>
      <c r="I129" s="44">
        <f t="shared" si="10"/>
        <v>89543.681632522537</v>
      </c>
      <c r="J129" s="83">
        <f t="shared" si="11"/>
        <v>31979.886297329474</v>
      </c>
    </row>
    <row r="130" spans="1:10" ht="30" x14ac:dyDescent="0.25">
      <c r="A130" s="155"/>
      <c r="B130" s="44" t="s">
        <v>148</v>
      </c>
      <c r="C130" s="83">
        <f>'Podział - WSZYSCY'!J128</f>
        <v>79997.463206014872</v>
      </c>
      <c r="D130" s="10">
        <f t="shared" si="12"/>
        <v>11999.619480902231</v>
      </c>
      <c r="E130" s="44">
        <f t="shared" si="7"/>
        <v>4799.8477923608925</v>
      </c>
      <c r="F130" s="44">
        <f t="shared" si="8"/>
        <v>7199.7716885413383</v>
      </c>
      <c r="G130" s="44">
        <f t="shared" si="13"/>
        <v>55998.224244210411</v>
      </c>
      <c r="H130" s="44">
        <f t="shared" si="9"/>
        <v>22399.289697684162</v>
      </c>
      <c r="I130" s="44">
        <f t="shared" si="10"/>
        <v>33598.934546526245</v>
      </c>
      <c r="J130" s="83">
        <f t="shared" si="11"/>
        <v>11999.619480902231</v>
      </c>
    </row>
    <row r="131" spans="1:10" x14ac:dyDescent="0.25">
      <c r="A131" s="155"/>
      <c r="B131" s="44" t="s">
        <v>149</v>
      </c>
      <c r="C131" s="83">
        <f>'Podział - WSZYSCY'!J129</f>
        <v>194045.68837693645</v>
      </c>
      <c r="D131" s="10">
        <f t="shared" si="12"/>
        <v>29106.853256540468</v>
      </c>
      <c r="E131" s="44">
        <f t="shared" si="7"/>
        <v>11642.741302616187</v>
      </c>
      <c r="F131" s="44">
        <f t="shared" si="8"/>
        <v>17464.111953924279</v>
      </c>
      <c r="G131" s="44">
        <f t="shared" si="13"/>
        <v>135831.9818638555</v>
      </c>
      <c r="H131" s="44">
        <f t="shared" si="9"/>
        <v>54332.792745542203</v>
      </c>
      <c r="I131" s="44">
        <f t="shared" si="10"/>
        <v>81499.189118313312</v>
      </c>
      <c r="J131" s="83">
        <f t="shared" si="11"/>
        <v>29106.853256540468</v>
      </c>
    </row>
    <row r="132" spans="1:10" ht="30" x14ac:dyDescent="0.25">
      <c r="A132" s="155"/>
      <c r="B132" s="44" t="s">
        <v>150</v>
      </c>
      <c r="C132" s="83">
        <f>'Podział - WSZYSCY'!J130</f>
        <v>685489.8586589077</v>
      </c>
      <c r="D132" s="10">
        <f t="shared" si="12"/>
        <v>102823.47879883615</v>
      </c>
      <c r="E132" s="44">
        <f t="shared" ref="E132:E195" si="14">C132*$O$3</f>
        <v>41129.39151953446</v>
      </c>
      <c r="F132" s="44">
        <f t="shared" ref="F132:F195" si="15">C132*$P$3</f>
        <v>61694.08727930169</v>
      </c>
      <c r="G132" s="44">
        <f t="shared" si="13"/>
        <v>479842.90106123534</v>
      </c>
      <c r="H132" s="44">
        <f t="shared" ref="H132:H195" si="16">C132*$R$3</f>
        <v>191937.16042449413</v>
      </c>
      <c r="I132" s="44">
        <f t="shared" ref="I132:I195" si="17">C132*$S$3</f>
        <v>287905.74063674122</v>
      </c>
      <c r="J132" s="83">
        <f t="shared" ref="J132:J195" si="18">C132*$T$3</f>
        <v>102823.47879883615</v>
      </c>
    </row>
    <row r="133" spans="1:10" ht="30" x14ac:dyDescent="0.25">
      <c r="A133" s="155"/>
      <c r="B133" s="44" t="s">
        <v>151</v>
      </c>
      <c r="C133" s="83">
        <f>'Podział - WSZYSCY'!J131</f>
        <v>1167766.5161041734</v>
      </c>
      <c r="D133" s="10">
        <f t="shared" ref="D133:D196" si="19">C133*$N$3</f>
        <v>175164.977415626</v>
      </c>
      <c r="E133" s="44">
        <f t="shared" si="14"/>
        <v>70065.990966250407</v>
      </c>
      <c r="F133" s="44">
        <f t="shared" si="15"/>
        <v>105098.9864493756</v>
      </c>
      <c r="G133" s="44">
        <f t="shared" ref="G133:G196" si="20">C133*$Q$3</f>
        <v>817436.56127292127</v>
      </c>
      <c r="H133" s="44">
        <f t="shared" si="16"/>
        <v>326974.6245091685</v>
      </c>
      <c r="I133" s="44">
        <f t="shared" si="17"/>
        <v>490461.93676375278</v>
      </c>
      <c r="J133" s="83">
        <f t="shared" si="18"/>
        <v>175164.977415626</v>
      </c>
    </row>
    <row r="134" spans="1:10" x14ac:dyDescent="0.25">
      <c r="A134" s="155"/>
      <c r="B134" s="44" t="s">
        <v>152</v>
      </c>
      <c r="C134" s="83">
        <f>'Podział - WSZYSCY'!J132</f>
        <v>131401.01732611447</v>
      </c>
      <c r="D134" s="10">
        <f t="shared" si="19"/>
        <v>19710.152598917168</v>
      </c>
      <c r="E134" s="44">
        <f t="shared" si="14"/>
        <v>7884.0610395668673</v>
      </c>
      <c r="F134" s="44">
        <f t="shared" si="15"/>
        <v>11826.091559350301</v>
      </c>
      <c r="G134" s="44">
        <f t="shared" si="20"/>
        <v>91980.712128280124</v>
      </c>
      <c r="H134" s="44">
        <f t="shared" si="16"/>
        <v>36792.284851312048</v>
      </c>
      <c r="I134" s="44">
        <f t="shared" si="17"/>
        <v>55188.427276968076</v>
      </c>
      <c r="J134" s="83">
        <f t="shared" si="18"/>
        <v>19710.152598917168</v>
      </c>
    </row>
    <row r="135" spans="1:10" x14ac:dyDescent="0.25">
      <c r="A135" s="155"/>
      <c r="B135" s="44" t="s">
        <v>153</v>
      </c>
      <c r="C135" s="83">
        <f>'Podział - WSZYSCY'!J133</f>
        <v>584865.49157030508</v>
      </c>
      <c r="D135" s="10">
        <f t="shared" si="19"/>
        <v>87729.823735545753</v>
      </c>
      <c r="E135" s="44">
        <f t="shared" si="14"/>
        <v>35091.929494218304</v>
      </c>
      <c r="F135" s="44">
        <f t="shared" si="15"/>
        <v>52637.894241327456</v>
      </c>
      <c r="G135" s="44">
        <f t="shared" si="20"/>
        <v>409405.84409921354</v>
      </c>
      <c r="H135" s="44">
        <f t="shared" si="16"/>
        <v>163762.3376396854</v>
      </c>
      <c r="I135" s="44">
        <f t="shared" si="17"/>
        <v>245643.50645952811</v>
      </c>
      <c r="J135" s="83">
        <f t="shared" si="18"/>
        <v>87729.823735545753</v>
      </c>
    </row>
    <row r="136" spans="1:10" x14ac:dyDescent="0.25">
      <c r="A136" s="155"/>
      <c r="B136" s="44" t="s">
        <v>154</v>
      </c>
      <c r="C136" s="83">
        <f>'Podział - WSZYSCY'!J134</f>
        <v>138276.65195364371</v>
      </c>
      <c r="D136" s="10">
        <f t="shared" si="19"/>
        <v>20741.497793046557</v>
      </c>
      <c r="E136" s="44">
        <f t="shared" si="14"/>
        <v>8296.5991172186223</v>
      </c>
      <c r="F136" s="44">
        <f t="shared" si="15"/>
        <v>12444.898675827933</v>
      </c>
      <c r="G136" s="44">
        <f t="shared" si="20"/>
        <v>96793.656367550589</v>
      </c>
      <c r="H136" s="44">
        <f t="shared" si="16"/>
        <v>38717.462547020237</v>
      </c>
      <c r="I136" s="44">
        <f t="shared" si="17"/>
        <v>58076.19382053036</v>
      </c>
      <c r="J136" s="83">
        <f t="shared" si="18"/>
        <v>20741.497793046557</v>
      </c>
    </row>
    <row r="137" spans="1:10" x14ac:dyDescent="0.25">
      <c r="A137" s="155"/>
      <c r="B137" s="44" t="s">
        <v>155</v>
      </c>
      <c r="C137" s="83">
        <f>'Podział - WSZYSCY'!J135</f>
        <v>127854.06295477001</v>
      </c>
      <c r="D137" s="10">
        <f t="shared" si="19"/>
        <v>19178.109443215501</v>
      </c>
      <c r="E137" s="44">
        <f t="shared" si="14"/>
        <v>7671.2437772862004</v>
      </c>
      <c r="F137" s="44">
        <f t="shared" si="15"/>
        <v>11506.865665929301</v>
      </c>
      <c r="G137" s="44">
        <f t="shared" si="20"/>
        <v>89497.844068339007</v>
      </c>
      <c r="H137" s="44">
        <f t="shared" si="16"/>
        <v>35799.1376273356</v>
      </c>
      <c r="I137" s="44">
        <f t="shared" si="17"/>
        <v>53698.7064410034</v>
      </c>
      <c r="J137" s="83">
        <f t="shared" si="18"/>
        <v>19178.109443215501</v>
      </c>
    </row>
    <row r="138" spans="1:10" ht="15.75" thickBot="1" x14ac:dyDescent="0.3">
      <c r="A138" s="156"/>
      <c r="B138" s="34" t="s">
        <v>156</v>
      </c>
      <c r="C138" s="85">
        <f>'Podział - WSZYSCY'!J136</f>
        <v>203158.6326848522</v>
      </c>
      <c r="D138" s="107">
        <f t="shared" si="19"/>
        <v>30473.79490272783</v>
      </c>
      <c r="E138" s="34">
        <f t="shared" si="14"/>
        <v>12189.517961091131</v>
      </c>
      <c r="F138" s="34">
        <f t="shared" si="15"/>
        <v>18284.276941636697</v>
      </c>
      <c r="G138" s="34">
        <f t="shared" si="20"/>
        <v>142211.04287939653</v>
      </c>
      <c r="H138" s="34">
        <f t="shared" si="16"/>
        <v>56884.417151758607</v>
      </c>
      <c r="I138" s="34">
        <f t="shared" si="17"/>
        <v>85326.625727637918</v>
      </c>
      <c r="J138" s="85">
        <f t="shared" si="18"/>
        <v>30473.79490272783</v>
      </c>
    </row>
    <row r="139" spans="1:10" x14ac:dyDescent="0.25">
      <c r="A139" s="154" t="s">
        <v>157</v>
      </c>
      <c r="B139" s="32" t="s">
        <v>158</v>
      </c>
      <c r="C139" s="82">
        <f>'Podział - WSZYSCY'!J137</f>
        <v>888157.37458465074</v>
      </c>
      <c r="D139" s="106">
        <f t="shared" si="19"/>
        <v>133223.60618769762</v>
      </c>
      <c r="E139" s="32">
        <f t="shared" si="14"/>
        <v>53289.442475079042</v>
      </c>
      <c r="F139" s="32">
        <f t="shared" si="15"/>
        <v>79934.163712618567</v>
      </c>
      <c r="G139" s="32">
        <f t="shared" si="20"/>
        <v>621710.1622092555</v>
      </c>
      <c r="H139" s="32">
        <f t="shared" si="16"/>
        <v>248684.06488370217</v>
      </c>
      <c r="I139" s="32">
        <f t="shared" si="17"/>
        <v>373026.0973255533</v>
      </c>
      <c r="J139" s="82">
        <f t="shared" si="18"/>
        <v>133223.60618769762</v>
      </c>
    </row>
    <row r="140" spans="1:10" x14ac:dyDescent="0.25">
      <c r="A140" s="155"/>
      <c r="B140" s="44" t="s">
        <v>159</v>
      </c>
      <c r="C140" s="83">
        <f>'Podział - WSZYSCY'!J138</f>
        <v>337779.19320957165</v>
      </c>
      <c r="D140" s="10">
        <f t="shared" si="19"/>
        <v>50666.878981435744</v>
      </c>
      <c r="E140" s="44">
        <f t="shared" si="14"/>
        <v>20266.751592574299</v>
      </c>
      <c r="F140" s="44">
        <f t="shared" si="15"/>
        <v>30400.127388861449</v>
      </c>
      <c r="G140" s="44">
        <f t="shared" si="20"/>
        <v>236445.43524670013</v>
      </c>
      <c r="H140" s="44">
        <f t="shared" si="16"/>
        <v>94578.174098680058</v>
      </c>
      <c r="I140" s="44">
        <f t="shared" si="17"/>
        <v>141867.26114802007</v>
      </c>
      <c r="J140" s="83">
        <f t="shared" si="18"/>
        <v>50666.878981435744</v>
      </c>
    </row>
    <row r="141" spans="1:10" x14ac:dyDescent="0.25">
      <c r="A141" s="155"/>
      <c r="B141" s="44" t="s">
        <v>160</v>
      </c>
      <c r="C141" s="83">
        <f>'Podział - WSZYSCY'!J139</f>
        <v>2375204.3526386148</v>
      </c>
      <c r="D141" s="10">
        <f t="shared" si="19"/>
        <v>356280.65289579221</v>
      </c>
      <c r="E141" s="44">
        <f t="shared" si="14"/>
        <v>142512.26115831689</v>
      </c>
      <c r="F141" s="44">
        <f t="shared" si="15"/>
        <v>213768.39173747532</v>
      </c>
      <c r="G141" s="44">
        <f t="shared" si="20"/>
        <v>1662643.0468470303</v>
      </c>
      <c r="H141" s="44">
        <f t="shared" si="16"/>
        <v>665057.21873881214</v>
      </c>
      <c r="I141" s="44">
        <f t="shared" si="17"/>
        <v>997585.82810821815</v>
      </c>
      <c r="J141" s="83">
        <f t="shared" si="18"/>
        <v>356280.65289579221</v>
      </c>
    </row>
    <row r="142" spans="1:10" x14ac:dyDescent="0.25">
      <c r="A142" s="155"/>
      <c r="B142" s="44" t="s">
        <v>161</v>
      </c>
      <c r="C142" s="83">
        <f>'Podział - WSZYSCY'!J140</f>
        <v>199229.69861197835</v>
      </c>
      <c r="D142" s="10">
        <f t="shared" si="19"/>
        <v>29884.45479179675</v>
      </c>
      <c r="E142" s="44">
        <f t="shared" si="14"/>
        <v>11953.781916718701</v>
      </c>
      <c r="F142" s="44">
        <f t="shared" si="15"/>
        <v>17930.672875078049</v>
      </c>
      <c r="G142" s="44">
        <f t="shared" si="20"/>
        <v>139460.78902838484</v>
      </c>
      <c r="H142" s="44">
        <f t="shared" si="16"/>
        <v>55784.31561135393</v>
      </c>
      <c r="I142" s="44">
        <f t="shared" si="17"/>
        <v>83676.473417030909</v>
      </c>
      <c r="J142" s="83">
        <f t="shared" si="18"/>
        <v>29884.45479179675</v>
      </c>
    </row>
    <row r="143" spans="1:10" x14ac:dyDescent="0.25">
      <c r="A143" s="155"/>
      <c r="B143" s="44" t="s">
        <v>162</v>
      </c>
      <c r="C143" s="83">
        <f>'Podział - WSZYSCY'!J141</f>
        <v>454010.15953208983</v>
      </c>
      <c r="D143" s="10">
        <f t="shared" si="19"/>
        <v>68101.523929813469</v>
      </c>
      <c r="E143" s="44">
        <f t="shared" si="14"/>
        <v>27240.60957192539</v>
      </c>
      <c r="F143" s="44">
        <f t="shared" si="15"/>
        <v>40860.914357888083</v>
      </c>
      <c r="G143" s="44">
        <f t="shared" si="20"/>
        <v>317807.11167246284</v>
      </c>
      <c r="H143" s="44">
        <f t="shared" si="16"/>
        <v>127122.84466898514</v>
      </c>
      <c r="I143" s="44">
        <f t="shared" si="17"/>
        <v>190684.26700347773</v>
      </c>
      <c r="J143" s="83">
        <f t="shared" si="18"/>
        <v>68101.523929813469</v>
      </c>
    </row>
    <row r="144" spans="1:10" x14ac:dyDescent="0.25">
      <c r="A144" s="155"/>
      <c r="B144" s="44" t="s">
        <v>163</v>
      </c>
      <c r="C144" s="83">
        <f>'Podział - WSZYSCY'!J142</f>
        <v>863874.37927313871</v>
      </c>
      <c r="D144" s="10">
        <f t="shared" si="19"/>
        <v>129581.1568909708</v>
      </c>
      <c r="E144" s="44">
        <f t="shared" si="14"/>
        <v>51832.462756388319</v>
      </c>
      <c r="F144" s="44">
        <f t="shared" si="15"/>
        <v>77748.694134582474</v>
      </c>
      <c r="G144" s="44">
        <f t="shared" si="20"/>
        <v>604712.06549119705</v>
      </c>
      <c r="H144" s="44">
        <f t="shared" si="16"/>
        <v>241884.82619647883</v>
      </c>
      <c r="I144" s="44">
        <f t="shared" si="17"/>
        <v>362827.23929471825</v>
      </c>
      <c r="J144" s="83">
        <f t="shared" si="18"/>
        <v>129581.1568909708</v>
      </c>
    </row>
    <row r="145" spans="1:10" x14ac:dyDescent="0.25">
      <c r="A145" s="155"/>
      <c r="B145" s="44" t="s">
        <v>164</v>
      </c>
      <c r="C145" s="83">
        <f>'Podział - WSZYSCY'!J143</f>
        <v>1158762.7088538376</v>
      </c>
      <c r="D145" s="10">
        <f t="shared" si="19"/>
        <v>173814.40632807562</v>
      </c>
      <c r="E145" s="44">
        <f t="shared" si="14"/>
        <v>69525.762531230255</v>
      </c>
      <c r="F145" s="44">
        <f t="shared" si="15"/>
        <v>104288.64379684538</v>
      </c>
      <c r="G145" s="44">
        <f t="shared" si="20"/>
        <v>811133.8961976862</v>
      </c>
      <c r="H145" s="44">
        <f t="shared" si="16"/>
        <v>324453.55847907451</v>
      </c>
      <c r="I145" s="44">
        <f t="shared" si="17"/>
        <v>486680.33771861176</v>
      </c>
      <c r="J145" s="83">
        <f t="shared" si="18"/>
        <v>173814.40632807562</v>
      </c>
    </row>
    <row r="146" spans="1:10" ht="15.75" thickBot="1" x14ac:dyDescent="0.3">
      <c r="A146" s="156"/>
      <c r="B146" s="34" t="s">
        <v>165</v>
      </c>
      <c r="C146" s="85">
        <f>'Podział - WSZYSCY'!J144</f>
        <v>635123.1065858166</v>
      </c>
      <c r="D146" s="107">
        <f t="shared" si="19"/>
        <v>95268.465987872492</v>
      </c>
      <c r="E146" s="34">
        <f t="shared" si="14"/>
        <v>38107.386395148991</v>
      </c>
      <c r="F146" s="34">
        <f t="shared" si="15"/>
        <v>57161.079592723494</v>
      </c>
      <c r="G146" s="34">
        <f t="shared" si="20"/>
        <v>444586.17461007158</v>
      </c>
      <c r="H146" s="34">
        <f t="shared" si="16"/>
        <v>177834.46984402862</v>
      </c>
      <c r="I146" s="34">
        <f t="shared" si="17"/>
        <v>266751.70476604294</v>
      </c>
      <c r="J146" s="85">
        <f t="shared" si="18"/>
        <v>95268.465987872492</v>
      </c>
    </row>
    <row r="147" spans="1:10" x14ac:dyDescent="0.25">
      <c r="A147" s="154" t="s">
        <v>166</v>
      </c>
      <c r="B147" s="32" t="s">
        <v>167</v>
      </c>
      <c r="C147" s="82">
        <f>'Podział - WSZYSCY'!J145</f>
        <v>686963.2089362354</v>
      </c>
      <c r="D147" s="106">
        <f t="shared" si="19"/>
        <v>103044.4813404353</v>
      </c>
      <c r="E147" s="32">
        <f t="shared" si="14"/>
        <v>41217.792536174122</v>
      </c>
      <c r="F147" s="32">
        <f t="shared" si="15"/>
        <v>61826.688804261183</v>
      </c>
      <c r="G147" s="32">
        <f t="shared" si="20"/>
        <v>480874.24625536473</v>
      </c>
      <c r="H147" s="32">
        <f t="shared" si="16"/>
        <v>192349.69850214588</v>
      </c>
      <c r="I147" s="32">
        <f t="shared" si="17"/>
        <v>288524.54775321885</v>
      </c>
      <c r="J147" s="82">
        <f t="shared" si="18"/>
        <v>103044.4813404353</v>
      </c>
    </row>
    <row r="148" spans="1:10" x14ac:dyDescent="0.25">
      <c r="A148" s="155"/>
      <c r="B148" s="44" t="s">
        <v>168</v>
      </c>
      <c r="C148" s="83">
        <f>'Podział - WSZYSCY'!J146</f>
        <v>745078.6920974945</v>
      </c>
      <c r="D148" s="10">
        <f t="shared" si="19"/>
        <v>111761.80381462417</v>
      </c>
      <c r="E148" s="44">
        <f t="shared" si="14"/>
        <v>44704.721525849665</v>
      </c>
      <c r="F148" s="44">
        <f t="shared" si="15"/>
        <v>67057.082288774502</v>
      </c>
      <c r="G148" s="44">
        <f t="shared" si="20"/>
        <v>521555.08446824609</v>
      </c>
      <c r="H148" s="44">
        <f t="shared" si="16"/>
        <v>208622.03378729842</v>
      </c>
      <c r="I148" s="44">
        <f t="shared" si="17"/>
        <v>312933.05068094766</v>
      </c>
      <c r="J148" s="83">
        <f t="shared" si="18"/>
        <v>111761.80381462417</v>
      </c>
    </row>
    <row r="149" spans="1:10" x14ac:dyDescent="0.25">
      <c r="A149" s="155"/>
      <c r="B149" s="44" t="s">
        <v>169</v>
      </c>
      <c r="C149" s="83">
        <f>'Podział - WSZYSCY'!J147</f>
        <v>5344878.257914559</v>
      </c>
      <c r="D149" s="10">
        <f t="shared" si="19"/>
        <v>801731.73868718382</v>
      </c>
      <c r="E149" s="44">
        <f t="shared" si="14"/>
        <v>320692.69547487353</v>
      </c>
      <c r="F149" s="44">
        <f t="shared" si="15"/>
        <v>481039.04321231029</v>
      </c>
      <c r="G149" s="44">
        <f t="shared" si="20"/>
        <v>3741414.7805401911</v>
      </c>
      <c r="H149" s="44">
        <f t="shared" si="16"/>
        <v>1496565.9122160764</v>
      </c>
      <c r="I149" s="44">
        <f t="shared" si="17"/>
        <v>2244848.8683241145</v>
      </c>
      <c r="J149" s="83">
        <f t="shared" si="18"/>
        <v>801731.73868718382</v>
      </c>
    </row>
    <row r="150" spans="1:10" x14ac:dyDescent="0.25">
      <c r="A150" s="155"/>
      <c r="B150" s="44" t="s">
        <v>170</v>
      </c>
      <c r="C150" s="83">
        <f>'Podział - WSZYSCY'!J148</f>
        <v>2177993.6895918632</v>
      </c>
      <c r="D150" s="10">
        <f t="shared" si="19"/>
        <v>326699.05343877949</v>
      </c>
      <c r="E150" s="44">
        <f t="shared" si="14"/>
        <v>130679.62137551179</v>
      </c>
      <c r="F150" s="44">
        <f t="shared" si="15"/>
        <v>196019.43206326768</v>
      </c>
      <c r="G150" s="44">
        <f t="shared" si="20"/>
        <v>1524595.5827143041</v>
      </c>
      <c r="H150" s="44">
        <f t="shared" si="16"/>
        <v>609838.23308572161</v>
      </c>
      <c r="I150" s="44">
        <f t="shared" si="17"/>
        <v>914757.34962858248</v>
      </c>
      <c r="J150" s="83">
        <f t="shared" si="18"/>
        <v>326699.05343877949</v>
      </c>
    </row>
    <row r="151" spans="1:10" ht="30" x14ac:dyDescent="0.25">
      <c r="A151" s="155"/>
      <c r="B151" s="44" t="s">
        <v>171</v>
      </c>
      <c r="C151" s="83">
        <f>'Podział - WSZYSCY'!J149</f>
        <v>1364868.042093345</v>
      </c>
      <c r="D151" s="10">
        <f t="shared" si="19"/>
        <v>204730.20631400173</v>
      </c>
      <c r="E151" s="44">
        <f t="shared" si="14"/>
        <v>81892.082525600694</v>
      </c>
      <c r="F151" s="44">
        <f t="shared" si="15"/>
        <v>122838.12378840105</v>
      </c>
      <c r="G151" s="44">
        <f t="shared" si="20"/>
        <v>955407.62946534145</v>
      </c>
      <c r="H151" s="44">
        <f t="shared" si="16"/>
        <v>382163.05178613652</v>
      </c>
      <c r="I151" s="44">
        <f t="shared" si="17"/>
        <v>573244.57767920487</v>
      </c>
      <c r="J151" s="83">
        <f t="shared" si="18"/>
        <v>204730.20631400173</v>
      </c>
    </row>
    <row r="152" spans="1:10" ht="15.75" thickBot="1" x14ac:dyDescent="0.3">
      <c r="A152" s="156"/>
      <c r="B152" s="34" t="s">
        <v>172</v>
      </c>
      <c r="C152" s="85">
        <f>'Podział - WSZYSCY'!J150</f>
        <v>1561860.431024937</v>
      </c>
      <c r="D152" s="107">
        <f t="shared" si="19"/>
        <v>234279.06465374053</v>
      </c>
      <c r="E152" s="34">
        <f t="shared" si="14"/>
        <v>93711.625861496213</v>
      </c>
      <c r="F152" s="34">
        <f t="shared" si="15"/>
        <v>140567.43879224433</v>
      </c>
      <c r="G152" s="34">
        <f t="shared" si="20"/>
        <v>1093302.3017174557</v>
      </c>
      <c r="H152" s="34">
        <f t="shared" si="16"/>
        <v>437320.92068698228</v>
      </c>
      <c r="I152" s="34">
        <f t="shared" si="17"/>
        <v>655981.38103047351</v>
      </c>
      <c r="J152" s="85">
        <f t="shared" si="18"/>
        <v>234279.06465374053</v>
      </c>
    </row>
    <row r="153" spans="1:10" x14ac:dyDescent="0.25">
      <c r="A153" s="154" t="s">
        <v>173</v>
      </c>
      <c r="B153" s="32" t="s">
        <v>174</v>
      </c>
      <c r="C153" s="82">
        <f>'Podział - WSZYSCY'!J151</f>
        <v>279609.14151952264</v>
      </c>
      <c r="D153" s="106">
        <f t="shared" si="19"/>
        <v>41941.371227928394</v>
      </c>
      <c r="E153" s="32">
        <f t="shared" si="14"/>
        <v>16776.548491171357</v>
      </c>
      <c r="F153" s="32">
        <f t="shared" si="15"/>
        <v>25164.822736757036</v>
      </c>
      <c r="G153" s="32">
        <f t="shared" si="20"/>
        <v>195726.39906366583</v>
      </c>
      <c r="H153" s="32">
        <f t="shared" si="16"/>
        <v>78290.559625466325</v>
      </c>
      <c r="I153" s="32">
        <f t="shared" si="17"/>
        <v>117435.8394381995</v>
      </c>
      <c r="J153" s="82">
        <f t="shared" si="18"/>
        <v>41941.371227928394</v>
      </c>
    </row>
    <row r="154" spans="1:10" x14ac:dyDescent="0.25">
      <c r="A154" s="155"/>
      <c r="B154" s="44" t="s">
        <v>175</v>
      </c>
      <c r="C154" s="83">
        <f>'Podział - WSZYSCY'!J152</f>
        <v>364572.34084541973</v>
      </c>
      <c r="D154" s="10">
        <f t="shared" si="19"/>
        <v>54685.851126812959</v>
      </c>
      <c r="E154" s="44">
        <f t="shared" si="14"/>
        <v>21874.340450725183</v>
      </c>
      <c r="F154" s="44">
        <f t="shared" si="15"/>
        <v>32811.510676087775</v>
      </c>
      <c r="G154" s="44">
        <f t="shared" si="20"/>
        <v>255200.6385917938</v>
      </c>
      <c r="H154" s="44">
        <f t="shared" si="16"/>
        <v>102080.25543671752</v>
      </c>
      <c r="I154" s="44">
        <f t="shared" si="17"/>
        <v>153120.38315507627</v>
      </c>
      <c r="J154" s="83">
        <f t="shared" si="18"/>
        <v>54685.851126812959</v>
      </c>
    </row>
    <row r="155" spans="1:10" x14ac:dyDescent="0.25">
      <c r="A155" s="155"/>
      <c r="B155" s="44" t="s">
        <v>176</v>
      </c>
      <c r="C155" s="83">
        <f>'Podział - WSZYSCY'!J153</f>
        <v>667755.0868021854</v>
      </c>
      <c r="D155" s="10">
        <f t="shared" si="19"/>
        <v>100163.26302032781</v>
      </c>
      <c r="E155" s="44">
        <f t="shared" si="14"/>
        <v>40065.305208131125</v>
      </c>
      <c r="F155" s="44">
        <f t="shared" si="15"/>
        <v>60097.957812196684</v>
      </c>
      <c r="G155" s="44">
        <f t="shared" si="20"/>
        <v>467428.56076152972</v>
      </c>
      <c r="H155" s="44">
        <f t="shared" si="16"/>
        <v>186971.42430461189</v>
      </c>
      <c r="I155" s="44">
        <f t="shared" si="17"/>
        <v>280457.13645691785</v>
      </c>
      <c r="J155" s="83">
        <f t="shared" si="18"/>
        <v>100163.26302032781</v>
      </c>
    </row>
    <row r="156" spans="1:10" x14ac:dyDescent="0.25">
      <c r="A156" s="155"/>
      <c r="B156" s="44" t="s">
        <v>177</v>
      </c>
      <c r="C156" s="83">
        <f>'Podział - WSZYSCY'!J154</f>
        <v>498483.5104958702</v>
      </c>
      <c r="D156" s="10">
        <f t="shared" si="19"/>
        <v>74772.526574380521</v>
      </c>
      <c r="E156" s="44">
        <f t="shared" si="14"/>
        <v>29909.010629752211</v>
      </c>
      <c r="F156" s="44">
        <f t="shared" si="15"/>
        <v>44863.515944628314</v>
      </c>
      <c r="G156" s="44">
        <f t="shared" si="20"/>
        <v>348938.4573471091</v>
      </c>
      <c r="H156" s="44">
        <f t="shared" si="16"/>
        <v>139575.38293884363</v>
      </c>
      <c r="I156" s="44">
        <f t="shared" si="17"/>
        <v>209363.07440826547</v>
      </c>
      <c r="J156" s="83">
        <f t="shared" si="18"/>
        <v>74772.526574380521</v>
      </c>
    </row>
    <row r="157" spans="1:10" x14ac:dyDescent="0.25">
      <c r="A157" s="155"/>
      <c r="B157" s="44" t="s">
        <v>178</v>
      </c>
      <c r="C157" s="83">
        <f>'Podział - WSZYSCY'!J155</f>
        <v>222748.73452043158</v>
      </c>
      <c r="D157" s="10">
        <f t="shared" si="19"/>
        <v>33412.310178064734</v>
      </c>
      <c r="E157" s="44">
        <f t="shared" si="14"/>
        <v>13364.924071225894</v>
      </c>
      <c r="F157" s="44">
        <f t="shared" si="15"/>
        <v>20047.38610683884</v>
      </c>
      <c r="G157" s="44">
        <f t="shared" si="20"/>
        <v>155924.1141643021</v>
      </c>
      <c r="H157" s="44">
        <f t="shared" si="16"/>
        <v>62369.645665720833</v>
      </c>
      <c r="I157" s="44">
        <f t="shared" si="17"/>
        <v>93554.468498581264</v>
      </c>
      <c r="J157" s="83">
        <f t="shared" si="18"/>
        <v>33412.310178064734</v>
      </c>
    </row>
    <row r="158" spans="1:10" x14ac:dyDescent="0.25">
      <c r="A158" s="155"/>
      <c r="B158" s="44" t="s">
        <v>179</v>
      </c>
      <c r="C158" s="83">
        <f>'Podział - WSZYSCY'!J156</f>
        <v>480639.60158156819</v>
      </c>
      <c r="D158" s="10">
        <f t="shared" si="19"/>
        <v>72095.94023723522</v>
      </c>
      <c r="E158" s="44">
        <f t="shared" si="14"/>
        <v>28838.376094894091</v>
      </c>
      <c r="F158" s="44">
        <f t="shared" si="15"/>
        <v>43257.564142341136</v>
      </c>
      <c r="G158" s="44">
        <f t="shared" si="20"/>
        <v>336447.72110709769</v>
      </c>
      <c r="H158" s="44">
        <f t="shared" si="16"/>
        <v>134579.08844283907</v>
      </c>
      <c r="I158" s="44">
        <f t="shared" si="17"/>
        <v>201868.63266425862</v>
      </c>
      <c r="J158" s="83">
        <f t="shared" si="18"/>
        <v>72095.94023723522</v>
      </c>
    </row>
    <row r="159" spans="1:10" x14ac:dyDescent="0.25">
      <c r="A159" s="155"/>
      <c r="B159" s="44" t="s">
        <v>180</v>
      </c>
      <c r="C159" s="83">
        <f>'Podział - WSZYSCY'!J157</f>
        <v>214399.74961557463</v>
      </c>
      <c r="D159" s="10">
        <f t="shared" si="19"/>
        <v>32159.962442336193</v>
      </c>
      <c r="E159" s="44">
        <f t="shared" si="14"/>
        <v>12863.984976934478</v>
      </c>
      <c r="F159" s="44">
        <f t="shared" si="15"/>
        <v>19295.977465401716</v>
      </c>
      <c r="G159" s="44">
        <f t="shared" si="20"/>
        <v>150079.82473090224</v>
      </c>
      <c r="H159" s="44">
        <f t="shared" si="16"/>
        <v>60031.929892360895</v>
      </c>
      <c r="I159" s="44">
        <f t="shared" si="17"/>
        <v>90047.894838541339</v>
      </c>
      <c r="J159" s="83">
        <f t="shared" si="18"/>
        <v>32159.962442336193</v>
      </c>
    </row>
    <row r="160" spans="1:10" x14ac:dyDescent="0.25">
      <c r="A160" s="155"/>
      <c r="B160" s="44" t="s">
        <v>181</v>
      </c>
      <c r="C160" s="83">
        <f>'Podział - WSZYSCY'!J158</f>
        <v>295324.87781101803</v>
      </c>
      <c r="D160" s="10">
        <f t="shared" si="19"/>
        <v>44298.731671652706</v>
      </c>
      <c r="E160" s="44">
        <f t="shared" si="14"/>
        <v>17719.492668661082</v>
      </c>
      <c r="F160" s="44">
        <f t="shared" si="15"/>
        <v>26579.239002991621</v>
      </c>
      <c r="G160" s="44">
        <f t="shared" si="20"/>
        <v>206727.4144677126</v>
      </c>
      <c r="H160" s="44">
        <f t="shared" si="16"/>
        <v>82690.965787085035</v>
      </c>
      <c r="I160" s="44">
        <f t="shared" si="17"/>
        <v>124036.44868062757</v>
      </c>
      <c r="J160" s="83">
        <f t="shared" si="18"/>
        <v>44298.731671652706</v>
      </c>
    </row>
    <row r="161" spans="1:10" x14ac:dyDescent="0.25">
      <c r="A161" s="155"/>
      <c r="B161" s="44" t="s">
        <v>182</v>
      </c>
      <c r="C161" s="83">
        <f>'Podział - WSZYSCY'!J159</f>
        <v>605546.96398168278</v>
      </c>
      <c r="D161" s="10">
        <f t="shared" si="19"/>
        <v>90832.044597252418</v>
      </c>
      <c r="E161" s="44">
        <f t="shared" si="14"/>
        <v>36332.817838900963</v>
      </c>
      <c r="F161" s="44">
        <f t="shared" si="15"/>
        <v>54499.226758351448</v>
      </c>
      <c r="G161" s="44">
        <f t="shared" si="20"/>
        <v>423882.87478717795</v>
      </c>
      <c r="H161" s="44">
        <f t="shared" si="16"/>
        <v>169553.14991487117</v>
      </c>
      <c r="I161" s="44">
        <f t="shared" si="17"/>
        <v>254329.72487230675</v>
      </c>
      <c r="J161" s="83">
        <f t="shared" si="18"/>
        <v>90832.044597252418</v>
      </c>
    </row>
    <row r="162" spans="1:10" x14ac:dyDescent="0.25">
      <c r="A162" s="155"/>
      <c r="B162" s="44" t="s">
        <v>183</v>
      </c>
      <c r="C162" s="83">
        <f>'Podział - WSZYSCY'!J160</f>
        <v>281846.45119990909</v>
      </c>
      <c r="D162" s="10">
        <f t="shared" si="19"/>
        <v>42276.967679986359</v>
      </c>
      <c r="E162" s="44">
        <f t="shared" si="14"/>
        <v>16910.787071994546</v>
      </c>
      <c r="F162" s="44">
        <f t="shared" si="15"/>
        <v>25366.180607991817</v>
      </c>
      <c r="G162" s="44">
        <f t="shared" si="20"/>
        <v>197292.51583993636</v>
      </c>
      <c r="H162" s="44">
        <f t="shared" si="16"/>
        <v>78917.00633597454</v>
      </c>
      <c r="I162" s="44">
        <f t="shared" si="17"/>
        <v>118375.50950396182</v>
      </c>
      <c r="J162" s="83">
        <f t="shared" si="18"/>
        <v>42276.967679986359</v>
      </c>
    </row>
    <row r="163" spans="1:10" x14ac:dyDescent="0.25">
      <c r="A163" s="155"/>
      <c r="B163" s="44" t="s">
        <v>184</v>
      </c>
      <c r="C163" s="83">
        <f>'Podział - WSZYSCY'!J161</f>
        <v>445279.19492570352</v>
      </c>
      <c r="D163" s="10">
        <f t="shared" si="19"/>
        <v>66791.87923885553</v>
      </c>
      <c r="E163" s="44">
        <f t="shared" si="14"/>
        <v>26716.751695542211</v>
      </c>
      <c r="F163" s="44">
        <f t="shared" si="15"/>
        <v>40075.127543313312</v>
      </c>
      <c r="G163" s="44">
        <f t="shared" si="20"/>
        <v>311695.43644799246</v>
      </c>
      <c r="H163" s="44">
        <f t="shared" si="16"/>
        <v>124678.17457919697</v>
      </c>
      <c r="I163" s="44">
        <f t="shared" si="17"/>
        <v>187017.26186879547</v>
      </c>
      <c r="J163" s="83">
        <f t="shared" si="18"/>
        <v>66791.87923885553</v>
      </c>
    </row>
    <row r="164" spans="1:10" x14ac:dyDescent="0.25">
      <c r="A164" s="155"/>
      <c r="B164" s="44" t="s">
        <v>185</v>
      </c>
      <c r="C164" s="83">
        <f>'Podział - WSZYSCY'!J162</f>
        <v>420123.10315355286</v>
      </c>
      <c r="D164" s="10">
        <f t="shared" si="19"/>
        <v>63018.465473032928</v>
      </c>
      <c r="E164" s="44">
        <f t="shared" si="14"/>
        <v>25207.386189213172</v>
      </c>
      <c r="F164" s="44">
        <f t="shared" si="15"/>
        <v>37811.079283819759</v>
      </c>
      <c r="G164" s="44">
        <f t="shared" si="20"/>
        <v>294086.17220748699</v>
      </c>
      <c r="H164" s="44">
        <f t="shared" si="16"/>
        <v>117634.46888299478</v>
      </c>
      <c r="I164" s="44">
        <f t="shared" si="17"/>
        <v>176451.70332449221</v>
      </c>
      <c r="J164" s="83">
        <f t="shared" si="18"/>
        <v>63018.465473032928</v>
      </c>
    </row>
    <row r="165" spans="1:10" x14ac:dyDescent="0.25">
      <c r="A165" s="155"/>
      <c r="B165" s="44" t="s">
        <v>186</v>
      </c>
      <c r="C165" s="83">
        <f>'Podział - WSZYSCY'!J163</f>
        <v>480857.87569672783</v>
      </c>
      <c r="D165" s="10">
        <f t="shared" si="19"/>
        <v>72128.681354509172</v>
      </c>
      <c r="E165" s="44">
        <f t="shared" si="14"/>
        <v>28851.472541803669</v>
      </c>
      <c r="F165" s="44">
        <f t="shared" si="15"/>
        <v>43277.208812705503</v>
      </c>
      <c r="G165" s="44">
        <f t="shared" si="20"/>
        <v>336600.51298770949</v>
      </c>
      <c r="H165" s="44">
        <f t="shared" si="16"/>
        <v>134640.20519508378</v>
      </c>
      <c r="I165" s="44">
        <f t="shared" si="17"/>
        <v>201960.30779262568</v>
      </c>
      <c r="J165" s="83">
        <f t="shared" si="18"/>
        <v>72128.681354509172</v>
      </c>
    </row>
    <row r="166" spans="1:10" x14ac:dyDescent="0.25">
      <c r="A166" s="155"/>
      <c r="B166" s="44" t="s">
        <v>187</v>
      </c>
      <c r="C166" s="83">
        <f>'Podział - WSZYSCY'!J164</f>
        <v>305747.46680989175</v>
      </c>
      <c r="D166" s="10">
        <f t="shared" si="19"/>
        <v>45862.120021483759</v>
      </c>
      <c r="E166" s="44">
        <f t="shared" si="14"/>
        <v>18344.848008593504</v>
      </c>
      <c r="F166" s="44">
        <f t="shared" si="15"/>
        <v>27517.272012890255</v>
      </c>
      <c r="G166" s="44">
        <f t="shared" si="20"/>
        <v>214023.2267669242</v>
      </c>
      <c r="H166" s="44">
        <f t="shared" si="16"/>
        <v>85609.29070676968</v>
      </c>
      <c r="I166" s="44">
        <f t="shared" si="17"/>
        <v>128413.93606015453</v>
      </c>
      <c r="J166" s="83">
        <f t="shared" si="18"/>
        <v>45862.120021483759</v>
      </c>
    </row>
    <row r="167" spans="1:10" ht="15.75" thickBot="1" x14ac:dyDescent="0.3">
      <c r="A167" s="156"/>
      <c r="B167" s="34" t="s">
        <v>188</v>
      </c>
      <c r="C167" s="85">
        <f>'Podział - WSZYSCY'!J165</f>
        <v>392893.40728738543</v>
      </c>
      <c r="D167" s="107">
        <f t="shared" si="19"/>
        <v>58934.011093107816</v>
      </c>
      <c r="E167" s="34">
        <f t="shared" si="14"/>
        <v>23573.604437243124</v>
      </c>
      <c r="F167" s="34">
        <f t="shared" si="15"/>
        <v>35360.406655864688</v>
      </c>
      <c r="G167" s="34">
        <f t="shared" si="20"/>
        <v>275025.38510116981</v>
      </c>
      <c r="H167" s="34">
        <f t="shared" si="16"/>
        <v>110010.15404046791</v>
      </c>
      <c r="I167" s="34">
        <f t="shared" si="17"/>
        <v>165015.23106070189</v>
      </c>
      <c r="J167" s="85">
        <f t="shared" si="18"/>
        <v>58934.011093107816</v>
      </c>
    </row>
    <row r="168" spans="1:10" x14ac:dyDescent="0.25">
      <c r="A168" s="154" t="s">
        <v>189</v>
      </c>
      <c r="B168" s="32" t="s">
        <v>190</v>
      </c>
      <c r="C168" s="82">
        <f>'Podział - WSZYSCY'!J166</f>
        <v>297398.48190503474</v>
      </c>
      <c r="D168" s="106">
        <f t="shared" si="19"/>
        <v>44609.772285755207</v>
      </c>
      <c r="E168" s="32">
        <f t="shared" si="14"/>
        <v>17843.908914302083</v>
      </c>
      <c r="F168" s="32">
        <f t="shared" si="15"/>
        <v>26765.863371453124</v>
      </c>
      <c r="G168" s="32">
        <f t="shared" si="20"/>
        <v>208178.93733352431</v>
      </c>
      <c r="H168" s="32">
        <f t="shared" si="16"/>
        <v>83271.57493340972</v>
      </c>
      <c r="I168" s="32">
        <f t="shared" si="17"/>
        <v>124907.36240011459</v>
      </c>
      <c r="J168" s="82">
        <f t="shared" si="18"/>
        <v>44609.772285755207</v>
      </c>
    </row>
    <row r="169" spans="1:10" x14ac:dyDescent="0.25">
      <c r="A169" s="155"/>
      <c r="B169" s="44" t="s">
        <v>191</v>
      </c>
      <c r="C169" s="83">
        <f>'Podział - WSZYSCY'!J167</f>
        <v>303291.8830143456</v>
      </c>
      <c r="D169" s="10">
        <f t="shared" si="19"/>
        <v>45493.782452151841</v>
      </c>
      <c r="E169" s="44">
        <f t="shared" si="14"/>
        <v>18197.512980860734</v>
      </c>
      <c r="F169" s="44">
        <f t="shared" si="15"/>
        <v>27296.269471291103</v>
      </c>
      <c r="G169" s="44">
        <f t="shared" si="20"/>
        <v>212304.3181100419</v>
      </c>
      <c r="H169" s="44">
        <f t="shared" si="16"/>
        <v>84921.727244016758</v>
      </c>
      <c r="I169" s="44">
        <f t="shared" si="17"/>
        <v>127382.59086602514</v>
      </c>
      <c r="J169" s="83">
        <f t="shared" si="18"/>
        <v>45493.782452151841</v>
      </c>
    </row>
    <row r="170" spans="1:10" x14ac:dyDescent="0.25">
      <c r="A170" s="155"/>
      <c r="B170" s="44" t="s">
        <v>192</v>
      </c>
      <c r="C170" s="83">
        <f>'Podział - WSZYSCY'!J168</f>
        <v>214563.45520194437</v>
      </c>
      <c r="D170" s="10">
        <f t="shared" si="19"/>
        <v>32184.518280291653</v>
      </c>
      <c r="E170" s="44">
        <f t="shared" si="14"/>
        <v>12873.807312116662</v>
      </c>
      <c r="F170" s="44">
        <f t="shared" si="15"/>
        <v>19310.710968174993</v>
      </c>
      <c r="G170" s="44">
        <f t="shared" si="20"/>
        <v>150194.41864136106</v>
      </c>
      <c r="H170" s="44">
        <f t="shared" si="16"/>
        <v>60077.767456544418</v>
      </c>
      <c r="I170" s="44">
        <f t="shared" si="17"/>
        <v>90116.651184816626</v>
      </c>
      <c r="J170" s="83">
        <f t="shared" si="18"/>
        <v>32184.518280291653</v>
      </c>
    </row>
    <row r="171" spans="1:10" x14ac:dyDescent="0.25">
      <c r="A171" s="155"/>
      <c r="B171" s="44" t="s">
        <v>193</v>
      </c>
      <c r="C171" s="83">
        <f>'Podział - WSZYSCY'!J169</f>
        <v>420941.63108540158</v>
      </c>
      <c r="D171" s="10">
        <f t="shared" si="19"/>
        <v>63141.244662810233</v>
      </c>
      <c r="E171" s="44">
        <f t="shared" si="14"/>
        <v>25256.497865124093</v>
      </c>
      <c r="F171" s="44">
        <f t="shared" si="15"/>
        <v>37884.746797686137</v>
      </c>
      <c r="G171" s="44">
        <f t="shared" si="20"/>
        <v>294659.14175978111</v>
      </c>
      <c r="H171" s="44">
        <f t="shared" si="16"/>
        <v>117863.65670391243</v>
      </c>
      <c r="I171" s="44">
        <f t="shared" si="17"/>
        <v>176795.48505586866</v>
      </c>
      <c r="J171" s="83">
        <f t="shared" si="18"/>
        <v>63141.244662810233</v>
      </c>
    </row>
    <row r="172" spans="1:10" x14ac:dyDescent="0.25">
      <c r="A172" s="155"/>
      <c r="B172" s="44" t="s">
        <v>194</v>
      </c>
      <c r="C172" s="83">
        <f>'Podział - WSZYSCY'!J170</f>
        <v>1166729.714057165</v>
      </c>
      <c r="D172" s="10">
        <f t="shared" si="19"/>
        <v>175009.45710857474</v>
      </c>
      <c r="E172" s="44">
        <f t="shared" si="14"/>
        <v>70003.782843429901</v>
      </c>
      <c r="F172" s="44">
        <f t="shared" si="15"/>
        <v>105005.67426514484</v>
      </c>
      <c r="G172" s="44">
        <f t="shared" si="20"/>
        <v>816710.79984001548</v>
      </c>
      <c r="H172" s="44">
        <f t="shared" si="16"/>
        <v>326684.31993600616</v>
      </c>
      <c r="I172" s="44">
        <f t="shared" si="17"/>
        <v>490026.47990400926</v>
      </c>
      <c r="J172" s="83">
        <f t="shared" si="18"/>
        <v>175009.45710857474</v>
      </c>
    </row>
    <row r="173" spans="1:10" x14ac:dyDescent="0.25">
      <c r="A173" s="155"/>
      <c r="B173" s="44" t="s">
        <v>195</v>
      </c>
      <c r="C173" s="83">
        <f>'Podział - WSZYSCY'!J171</f>
        <v>462250.0073793669</v>
      </c>
      <c r="D173" s="10">
        <f t="shared" si="19"/>
        <v>69337.501106905038</v>
      </c>
      <c r="E173" s="44">
        <f t="shared" si="14"/>
        <v>27735.000442762012</v>
      </c>
      <c r="F173" s="44">
        <f t="shared" si="15"/>
        <v>41602.500664143023</v>
      </c>
      <c r="G173" s="44">
        <f t="shared" si="20"/>
        <v>323575.00516555679</v>
      </c>
      <c r="H173" s="44">
        <f t="shared" si="16"/>
        <v>129430.00206622272</v>
      </c>
      <c r="I173" s="44">
        <f t="shared" si="17"/>
        <v>194145.00309933408</v>
      </c>
      <c r="J173" s="83">
        <f t="shared" si="18"/>
        <v>69337.501106905038</v>
      </c>
    </row>
    <row r="174" spans="1:10" x14ac:dyDescent="0.25">
      <c r="A174" s="155"/>
      <c r="B174" s="44" t="s">
        <v>196</v>
      </c>
      <c r="C174" s="83">
        <f>'Podział - WSZYSCY'!J172</f>
        <v>248177.66893653179</v>
      </c>
      <c r="D174" s="10">
        <f t="shared" si="19"/>
        <v>37226.65034047977</v>
      </c>
      <c r="E174" s="44">
        <f t="shared" si="14"/>
        <v>14890.660136191907</v>
      </c>
      <c r="F174" s="44">
        <f t="shared" si="15"/>
        <v>22335.99020428786</v>
      </c>
      <c r="G174" s="44">
        <f t="shared" si="20"/>
        <v>173724.36825557225</v>
      </c>
      <c r="H174" s="44">
        <f t="shared" si="16"/>
        <v>69489.74730222889</v>
      </c>
      <c r="I174" s="44">
        <f t="shared" si="17"/>
        <v>104234.62095334334</v>
      </c>
      <c r="J174" s="83">
        <f t="shared" si="18"/>
        <v>37226.65034047977</v>
      </c>
    </row>
    <row r="175" spans="1:10" x14ac:dyDescent="0.25">
      <c r="A175" s="155"/>
      <c r="B175" s="44" t="s">
        <v>197</v>
      </c>
      <c r="C175" s="83">
        <f>'Podział - WSZYSCY'!J173</f>
        <v>318625.63960431161</v>
      </c>
      <c r="D175" s="10">
        <f t="shared" si="19"/>
        <v>47793.845940646737</v>
      </c>
      <c r="E175" s="44">
        <f t="shared" si="14"/>
        <v>19117.538376258697</v>
      </c>
      <c r="F175" s="44">
        <f t="shared" si="15"/>
        <v>28676.307564388044</v>
      </c>
      <c r="G175" s="44">
        <f t="shared" si="20"/>
        <v>223037.94772301812</v>
      </c>
      <c r="H175" s="44">
        <f t="shared" si="16"/>
        <v>89215.179089207246</v>
      </c>
      <c r="I175" s="44">
        <f t="shared" si="17"/>
        <v>133822.76863381086</v>
      </c>
      <c r="J175" s="83">
        <f t="shared" si="18"/>
        <v>47793.845940646737</v>
      </c>
    </row>
    <row r="176" spans="1:10" x14ac:dyDescent="0.25">
      <c r="A176" s="155"/>
      <c r="B176" s="44" t="s">
        <v>198</v>
      </c>
      <c r="C176" s="83">
        <f>'Podział - WSZYSCY'!J174</f>
        <v>152791.88061176101</v>
      </c>
      <c r="D176" s="10">
        <f t="shared" si="19"/>
        <v>22918.782091764151</v>
      </c>
      <c r="E176" s="44">
        <f t="shared" si="14"/>
        <v>9167.5128367056604</v>
      </c>
      <c r="F176" s="44">
        <f t="shared" si="15"/>
        <v>13751.269255058491</v>
      </c>
      <c r="G176" s="44">
        <f t="shared" si="20"/>
        <v>106954.31642823271</v>
      </c>
      <c r="H176" s="44">
        <f t="shared" si="16"/>
        <v>42781.726571293075</v>
      </c>
      <c r="I176" s="44">
        <f t="shared" si="17"/>
        <v>64172.589856939623</v>
      </c>
      <c r="J176" s="83">
        <f t="shared" si="18"/>
        <v>22918.782091764151</v>
      </c>
    </row>
    <row r="177" spans="1:10" x14ac:dyDescent="0.25">
      <c r="A177" s="155"/>
      <c r="B177" s="44" t="s">
        <v>199</v>
      </c>
      <c r="C177" s="83">
        <f>'Podział - WSZYSCY'!J175</f>
        <v>181713.20087041575</v>
      </c>
      <c r="D177" s="10">
        <f t="shared" si="19"/>
        <v>27256.980130562362</v>
      </c>
      <c r="E177" s="44">
        <f t="shared" si="14"/>
        <v>10902.792052224944</v>
      </c>
      <c r="F177" s="44">
        <f t="shared" si="15"/>
        <v>16354.188078337416</v>
      </c>
      <c r="G177" s="44">
        <f t="shared" si="20"/>
        <v>127199.24060929101</v>
      </c>
      <c r="H177" s="44">
        <f t="shared" si="16"/>
        <v>50879.696243716404</v>
      </c>
      <c r="I177" s="44">
        <f t="shared" si="17"/>
        <v>76319.544365574606</v>
      </c>
      <c r="J177" s="83">
        <f t="shared" si="18"/>
        <v>27256.980130562362</v>
      </c>
    </row>
    <row r="178" spans="1:10" ht="30" x14ac:dyDescent="0.25">
      <c r="A178" s="155"/>
      <c r="B178" s="44" t="s">
        <v>200</v>
      </c>
      <c r="C178" s="83">
        <f>'Podział - WSZYSCY'!J176</f>
        <v>385635.79295832675</v>
      </c>
      <c r="D178" s="10">
        <f t="shared" si="19"/>
        <v>57845.36894374901</v>
      </c>
      <c r="E178" s="44">
        <f t="shared" si="14"/>
        <v>23138.147577499603</v>
      </c>
      <c r="F178" s="44">
        <f t="shared" si="15"/>
        <v>34707.221366249403</v>
      </c>
      <c r="G178" s="44">
        <f t="shared" si="20"/>
        <v>269945.0550708287</v>
      </c>
      <c r="H178" s="44">
        <f t="shared" si="16"/>
        <v>107978.02202833148</v>
      </c>
      <c r="I178" s="44">
        <f t="shared" si="17"/>
        <v>161967.03304249723</v>
      </c>
      <c r="J178" s="83">
        <f t="shared" si="18"/>
        <v>57845.36894374901</v>
      </c>
    </row>
    <row r="179" spans="1:10" ht="15.75" thickBot="1" x14ac:dyDescent="0.3">
      <c r="A179" s="156"/>
      <c r="B179" s="34" t="s">
        <v>201</v>
      </c>
      <c r="C179" s="85">
        <f>'Podział - WSZYSCY'!J177</f>
        <v>400860.41249071294</v>
      </c>
      <c r="D179" s="107">
        <f t="shared" si="19"/>
        <v>60129.061873606937</v>
      </c>
      <c r="E179" s="34">
        <f t="shared" si="14"/>
        <v>24051.624749442777</v>
      </c>
      <c r="F179" s="34">
        <f t="shared" si="15"/>
        <v>36077.437124164164</v>
      </c>
      <c r="G179" s="34">
        <f t="shared" si="20"/>
        <v>280602.28874349903</v>
      </c>
      <c r="H179" s="34">
        <f t="shared" si="16"/>
        <v>112240.91549739962</v>
      </c>
      <c r="I179" s="34">
        <f t="shared" si="17"/>
        <v>168361.37324609942</v>
      </c>
      <c r="J179" s="85">
        <f t="shared" si="18"/>
        <v>60129.061873606937</v>
      </c>
    </row>
    <row r="180" spans="1:10" x14ac:dyDescent="0.25">
      <c r="A180" s="154" t="s">
        <v>202</v>
      </c>
      <c r="B180" s="32" t="s">
        <v>203</v>
      </c>
      <c r="C180" s="82">
        <f>'Podział - WSZYSCY'!J178</f>
        <v>1320558.3967159344</v>
      </c>
      <c r="D180" s="106">
        <f t="shared" si="19"/>
        <v>198083.75950739015</v>
      </c>
      <c r="E180" s="32">
        <f t="shared" si="14"/>
        <v>79233.503802956067</v>
      </c>
      <c r="F180" s="32">
        <f t="shared" si="15"/>
        <v>118850.25570443409</v>
      </c>
      <c r="G180" s="32">
        <f t="shared" si="20"/>
        <v>924390.87770115398</v>
      </c>
      <c r="H180" s="32">
        <f t="shared" si="16"/>
        <v>369756.35108046158</v>
      </c>
      <c r="I180" s="32">
        <f t="shared" si="17"/>
        <v>554634.52662069246</v>
      </c>
      <c r="J180" s="82">
        <f t="shared" si="18"/>
        <v>198083.75950739015</v>
      </c>
    </row>
    <row r="181" spans="1:10" x14ac:dyDescent="0.25">
      <c r="A181" s="155"/>
      <c r="B181" s="44" t="s">
        <v>204</v>
      </c>
      <c r="C181" s="83">
        <f>'Podział - WSZYSCY'!J179</f>
        <v>3584388.3820943329</v>
      </c>
      <c r="D181" s="10">
        <f t="shared" si="19"/>
        <v>537658.25731414987</v>
      </c>
      <c r="E181" s="44">
        <f t="shared" si="14"/>
        <v>215063.30292565995</v>
      </c>
      <c r="F181" s="44">
        <f t="shared" si="15"/>
        <v>322594.95438848995</v>
      </c>
      <c r="G181" s="44">
        <f t="shared" si="20"/>
        <v>2509071.867466033</v>
      </c>
      <c r="H181" s="44">
        <f t="shared" si="16"/>
        <v>1003628.7469864131</v>
      </c>
      <c r="I181" s="44">
        <f t="shared" si="17"/>
        <v>1505443.1204796198</v>
      </c>
      <c r="J181" s="83">
        <f t="shared" si="18"/>
        <v>537658.25731414987</v>
      </c>
    </row>
    <row r="182" spans="1:10" x14ac:dyDescent="0.25">
      <c r="A182" s="155"/>
      <c r="B182" s="44" t="s">
        <v>205</v>
      </c>
      <c r="C182" s="83">
        <f>'Podział - WSZYSCY'!J180</f>
        <v>1239742.4055780708</v>
      </c>
      <c r="D182" s="10">
        <f t="shared" si="19"/>
        <v>185961.36083671061</v>
      </c>
      <c r="E182" s="44">
        <f t="shared" si="14"/>
        <v>74384.544334684251</v>
      </c>
      <c r="F182" s="44">
        <f t="shared" si="15"/>
        <v>111576.81650202637</v>
      </c>
      <c r="G182" s="44">
        <f t="shared" si="20"/>
        <v>867819.68390464946</v>
      </c>
      <c r="H182" s="44">
        <f t="shared" si="16"/>
        <v>347127.87356185977</v>
      </c>
      <c r="I182" s="44">
        <f t="shared" si="17"/>
        <v>520691.81034278969</v>
      </c>
      <c r="J182" s="83">
        <f t="shared" si="18"/>
        <v>185961.36083671061</v>
      </c>
    </row>
    <row r="183" spans="1:10" x14ac:dyDescent="0.25">
      <c r="A183" s="155"/>
      <c r="B183" s="44" t="s">
        <v>206</v>
      </c>
      <c r="C183" s="83">
        <f>'Podział - WSZYSCY'!J181</f>
        <v>1023760.1686275885</v>
      </c>
      <c r="D183" s="10">
        <f t="shared" si="19"/>
        <v>153564.02529413826</v>
      </c>
      <c r="E183" s="44">
        <f t="shared" si="14"/>
        <v>61425.610117655313</v>
      </c>
      <c r="F183" s="44">
        <f t="shared" si="15"/>
        <v>92138.415176482958</v>
      </c>
      <c r="G183" s="44">
        <f t="shared" si="20"/>
        <v>716632.11803931196</v>
      </c>
      <c r="H183" s="44">
        <f t="shared" si="16"/>
        <v>286652.84721572476</v>
      </c>
      <c r="I183" s="44">
        <f t="shared" si="17"/>
        <v>429979.2708235872</v>
      </c>
      <c r="J183" s="83">
        <f t="shared" si="18"/>
        <v>153564.02529413826</v>
      </c>
    </row>
    <row r="184" spans="1:10" x14ac:dyDescent="0.25">
      <c r="A184" s="155"/>
      <c r="B184" s="44" t="s">
        <v>207</v>
      </c>
      <c r="C184" s="83">
        <f>'Podział - WSZYSCY'!J182</f>
        <v>1063868.0372881759</v>
      </c>
      <c r="D184" s="10">
        <f t="shared" si="19"/>
        <v>159580.20559322639</v>
      </c>
      <c r="E184" s="44">
        <f t="shared" si="14"/>
        <v>63832.082237290553</v>
      </c>
      <c r="F184" s="44">
        <f t="shared" si="15"/>
        <v>95748.123355935822</v>
      </c>
      <c r="G184" s="44">
        <f t="shared" si="20"/>
        <v>744707.62610172306</v>
      </c>
      <c r="H184" s="44">
        <f t="shared" si="16"/>
        <v>297883.0504406892</v>
      </c>
      <c r="I184" s="44">
        <f t="shared" si="17"/>
        <v>446824.57566103386</v>
      </c>
      <c r="J184" s="83">
        <f t="shared" si="18"/>
        <v>159580.20559322639</v>
      </c>
    </row>
    <row r="185" spans="1:10" ht="15.75" thickBot="1" x14ac:dyDescent="0.3">
      <c r="A185" s="156"/>
      <c r="B185" s="34" t="s">
        <v>208</v>
      </c>
      <c r="C185" s="85">
        <f>'Podział - WSZYSCY'!J183</f>
        <v>1646005.1024189852</v>
      </c>
      <c r="D185" s="107">
        <f t="shared" si="19"/>
        <v>246900.76536284777</v>
      </c>
      <c r="E185" s="34">
        <f t="shared" si="14"/>
        <v>98760.306145139111</v>
      </c>
      <c r="F185" s="34">
        <f t="shared" si="15"/>
        <v>148140.45921770867</v>
      </c>
      <c r="G185" s="34">
        <f t="shared" si="20"/>
        <v>1152203.5716932896</v>
      </c>
      <c r="H185" s="34">
        <f t="shared" si="16"/>
        <v>460881.42867731582</v>
      </c>
      <c r="I185" s="34">
        <f t="shared" si="17"/>
        <v>691322.14301597374</v>
      </c>
      <c r="J185" s="85">
        <f t="shared" si="18"/>
        <v>246900.76536284777</v>
      </c>
    </row>
    <row r="186" spans="1:10" x14ac:dyDescent="0.25">
      <c r="A186" s="154" t="s">
        <v>209</v>
      </c>
      <c r="B186" s="32" t="s">
        <v>210</v>
      </c>
      <c r="C186" s="82">
        <f>'Podział - WSZYSCY'!J184</f>
        <v>883409.91257992818</v>
      </c>
      <c r="D186" s="106">
        <f t="shared" si="19"/>
        <v>132511.48688698921</v>
      </c>
      <c r="E186" s="32">
        <f t="shared" si="14"/>
        <v>53004.594754795689</v>
      </c>
      <c r="F186" s="32">
        <f t="shared" si="15"/>
        <v>79506.892132193534</v>
      </c>
      <c r="G186" s="32">
        <f t="shared" si="20"/>
        <v>618386.93880594964</v>
      </c>
      <c r="H186" s="32">
        <f t="shared" si="16"/>
        <v>247354.77552237987</v>
      </c>
      <c r="I186" s="32">
        <f t="shared" si="17"/>
        <v>371032.1632835698</v>
      </c>
      <c r="J186" s="82">
        <f t="shared" si="18"/>
        <v>132511.48688698921</v>
      </c>
    </row>
    <row r="187" spans="1:10" x14ac:dyDescent="0.25">
      <c r="A187" s="155"/>
      <c r="B187" s="44" t="s">
        <v>211</v>
      </c>
      <c r="C187" s="83">
        <f>'Podział - WSZYSCY'!J185</f>
        <v>332158.6347442104</v>
      </c>
      <c r="D187" s="10">
        <f t="shared" si="19"/>
        <v>49823.795211631557</v>
      </c>
      <c r="E187" s="44">
        <f t="shared" si="14"/>
        <v>19929.518084652624</v>
      </c>
      <c r="F187" s="44">
        <f t="shared" si="15"/>
        <v>29894.277126978934</v>
      </c>
      <c r="G187" s="44">
        <f t="shared" si="20"/>
        <v>232511.04432094726</v>
      </c>
      <c r="H187" s="44">
        <f t="shared" si="16"/>
        <v>93004.417728378903</v>
      </c>
      <c r="I187" s="44">
        <f t="shared" si="17"/>
        <v>139506.62659256835</v>
      </c>
      <c r="J187" s="83">
        <f t="shared" si="18"/>
        <v>49823.795211631557</v>
      </c>
    </row>
    <row r="188" spans="1:10" ht="30" x14ac:dyDescent="0.25">
      <c r="A188" s="155"/>
      <c r="B188" s="44" t="s">
        <v>212</v>
      </c>
      <c r="C188" s="83">
        <f>'Podział - WSZYSCY'!J186</f>
        <v>174182.74389740752</v>
      </c>
      <c r="D188" s="10">
        <f t="shared" si="19"/>
        <v>26127.411584611127</v>
      </c>
      <c r="E188" s="44">
        <f t="shared" si="14"/>
        <v>10450.964633844451</v>
      </c>
      <c r="F188" s="44">
        <f t="shared" si="15"/>
        <v>15676.446950766676</v>
      </c>
      <c r="G188" s="44">
        <f t="shared" si="20"/>
        <v>121927.92072818526</v>
      </c>
      <c r="H188" s="44">
        <f t="shared" si="16"/>
        <v>48771.168291274102</v>
      </c>
      <c r="I188" s="44">
        <f t="shared" si="17"/>
        <v>73156.752436911149</v>
      </c>
      <c r="J188" s="83">
        <f t="shared" si="18"/>
        <v>26127.411584611127</v>
      </c>
    </row>
    <row r="189" spans="1:10" x14ac:dyDescent="0.25">
      <c r="A189" s="155"/>
      <c r="B189" s="44" t="s">
        <v>213</v>
      </c>
      <c r="C189" s="83">
        <f>'Podział - WSZYSCY'!J187</f>
        <v>175274.11447320585</v>
      </c>
      <c r="D189" s="10">
        <f t="shared" si="19"/>
        <v>26291.117170980877</v>
      </c>
      <c r="E189" s="44">
        <f t="shared" si="14"/>
        <v>10516.44686839235</v>
      </c>
      <c r="F189" s="44">
        <f t="shared" si="15"/>
        <v>15774.670302588525</v>
      </c>
      <c r="G189" s="44">
        <f t="shared" si="20"/>
        <v>122691.88013124408</v>
      </c>
      <c r="H189" s="44">
        <f t="shared" si="16"/>
        <v>49076.752052497635</v>
      </c>
      <c r="I189" s="44">
        <f t="shared" si="17"/>
        <v>73615.128078746449</v>
      </c>
      <c r="J189" s="83">
        <f t="shared" si="18"/>
        <v>26291.117170980877</v>
      </c>
    </row>
    <row r="190" spans="1:10" x14ac:dyDescent="0.25">
      <c r="A190" s="155"/>
      <c r="B190" s="44" t="s">
        <v>214</v>
      </c>
      <c r="C190" s="83">
        <f>'Podział - WSZYSCY'!J188</f>
        <v>358788.07679368876</v>
      </c>
      <c r="D190" s="10">
        <f t="shared" si="19"/>
        <v>53818.211519053315</v>
      </c>
      <c r="E190" s="44">
        <f t="shared" si="14"/>
        <v>21527.284607621325</v>
      </c>
      <c r="F190" s="44">
        <f t="shared" si="15"/>
        <v>32290.926911431987</v>
      </c>
      <c r="G190" s="44">
        <f t="shared" si="20"/>
        <v>251151.65375558211</v>
      </c>
      <c r="H190" s="44">
        <f t="shared" si="16"/>
        <v>100460.66150223285</v>
      </c>
      <c r="I190" s="44">
        <f t="shared" si="17"/>
        <v>150690.99225334928</v>
      </c>
      <c r="J190" s="83">
        <f t="shared" si="18"/>
        <v>53818.211519053315</v>
      </c>
    </row>
    <row r="191" spans="1:10" x14ac:dyDescent="0.25">
      <c r="A191" s="155"/>
      <c r="B191" s="44" t="s">
        <v>215</v>
      </c>
      <c r="C191" s="83">
        <f>'Podział - WSZYSCY'!J189</f>
        <v>188588.83549794499</v>
      </c>
      <c r="D191" s="10">
        <f t="shared" si="19"/>
        <v>28288.325324691748</v>
      </c>
      <c r="E191" s="44">
        <f t="shared" si="14"/>
        <v>11315.3301298767</v>
      </c>
      <c r="F191" s="44">
        <f t="shared" si="15"/>
        <v>16972.995194815048</v>
      </c>
      <c r="G191" s="44">
        <f t="shared" si="20"/>
        <v>132012.18484856148</v>
      </c>
      <c r="H191" s="44">
        <f t="shared" si="16"/>
        <v>52804.873939424593</v>
      </c>
      <c r="I191" s="44">
        <f t="shared" si="17"/>
        <v>79207.310909136897</v>
      </c>
      <c r="J191" s="83">
        <f t="shared" si="18"/>
        <v>28288.325324691748</v>
      </c>
    </row>
    <row r="192" spans="1:10" ht="15.75" thickBot="1" x14ac:dyDescent="0.3">
      <c r="A192" s="156"/>
      <c r="B192" s="34" t="s">
        <v>216</v>
      </c>
      <c r="C192" s="85">
        <f>'Podział - WSZYSCY'!J190</f>
        <v>501157.36840657605</v>
      </c>
      <c r="D192" s="107">
        <f t="shared" si="19"/>
        <v>75173.605260986398</v>
      </c>
      <c r="E192" s="34">
        <f t="shared" si="14"/>
        <v>30069.442104394562</v>
      </c>
      <c r="F192" s="34">
        <f t="shared" si="15"/>
        <v>45104.163156591843</v>
      </c>
      <c r="G192" s="34">
        <f t="shared" si="20"/>
        <v>350810.15788460319</v>
      </c>
      <c r="H192" s="34">
        <f t="shared" si="16"/>
        <v>140324.06315384127</v>
      </c>
      <c r="I192" s="34">
        <f t="shared" si="17"/>
        <v>210486.09473076192</v>
      </c>
      <c r="J192" s="85">
        <f t="shared" si="18"/>
        <v>75173.605260986398</v>
      </c>
    </row>
    <row r="193" spans="1:10" x14ac:dyDescent="0.25">
      <c r="A193" s="154" t="s">
        <v>217</v>
      </c>
      <c r="B193" s="32" t="s">
        <v>218</v>
      </c>
      <c r="C193" s="82">
        <f>'Podział - WSZYSCY'!J191</f>
        <v>274206.85716932104</v>
      </c>
      <c r="D193" s="106">
        <f t="shared" si="19"/>
        <v>41131.028575398152</v>
      </c>
      <c r="E193" s="32">
        <f t="shared" si="14"/>
        <v>16452.411430159264</v>
      </c>
      <c r="F193" s="32">
        <f t="shared" si="15"/>
        <v>24678.617145238892</v>
      </c>
      <c r="G193" s="32">
        <f t="shared" si="20"/>
        <v>191944.80001852472</v>
      </c>
      <c r="H193" s="32">
        <f t="shared" si="16"/>
        <v>76777.920007409877</v>
      </c>
      <c r="I193" s="32">
        <f t="shared" si="17"/>
        <v>115166.88001111483</v>
      </c>
      <c r="J193" s="82">
        <f t="shared" si="18"/>
        <v>41131.028575398152</v>
      </c>
    </row>
    <row r="194" spans="1:10" x14ac:dyDescent="0.25">
      <c r="A194" s="155"/>
      <c r="B194" s="44" t="s">
        <v>219</v>
      </c>
      <c r="C194" s="83">
        <f>'Podział - WSZYSCY'!J192</f>
        <v>216036.80547927206</v>
      </c>
      <c r="D194" s="10">
        <f t="shared" si="19"/>
        <v>32405.520821890808</v>
      </c>
      <c r="E194" s="44">
        <f t="shared" si="14"/>
        <v>12962.208328756324</v>
      </c>
      <c r="F194" s="44">
        <f t="shared" si="15"/>
        <v>19443.312493134486</v>
      </c>
      <c r="G194" s="44">
        <f t="shared" si="20"/>
        <v>151225.76383549045</v>
      </c>
      <c r="H194" s="44">
        <f t="shared" si="16"/>
        <v>60490.305534196174</v>
      </c>
      <c r="I194" s="44">
        <f t="shared" si="17"/>
        <v>90735.45830129426</v>
      </c>
      <c r="J194" s="83">
        <f t="shared" si="18"/>
        <v>32405.520821890808</v>
      </c>
    </row>
    <row r="195" spans="1:10" x14ac:dyDescent="0.25">
      <c r="A195" s="155"/>
      <c r="B195" s="44" t="s">
        <v>220</v>
      </c>
      <c r="C195" s="83">
        <f>'Podział - WSZYSCY'!J193</f>
        <v>583283.00423539756</v>
      </c>
      <c r="D195" s="10">
        <f t="shared" si="19"/>
        <v>87492.450635309637</v>
      </c>
      <c r="E195" s="44">
        <f t="shared" si="14"/>
        <v>34996.980254123853</v>
      </c>
      <c r="F195" s="44">
        <f t="shared" si="15"/>
        <v>52495.470381185776</v>
      </c>
      <c r="G195" s="44">
        <f t="shared" si="20"/>
        <v>408298.10296477826</v>
      </c>
      <c r="H195" s="44">
        <f t="shared" si="16"/>
        <v>163319.24118591129</v>
      </c>
      <c r="I195" s="44">
        <f t="shared" si="17"/>
        <v>244978.86177886697</v>
      </c>
      <c r="J195" s="83">
        <f t="shared" si="18"/>
        <v>87492.450635309637</v>
      </c>
    </row>
    <row r="196" spans="1:10" x14ac:dyDescent="0.25">
      <c r="A196" s="155"/>
      <c r="B196" s="44" t="s">
        <v>221</v>
      </c>
      <c r="C196" s="83">
        <f>'Podział - WSZYSCY'!J194</f>
        <v>216964.4704687006</v>
      </c>
      <c r="D196" s="10">
        <f t="shared" si="19"/>
        <v>32544.67057030509</v>
      </c>
      <c r="E196" s="44">
        <f t="shared" ref="E196:E259" si="21">C196*$O$3</f>
        <v>13017.868228122035</v>
      </c>
      <c r="F196" s="44">
        <f t="shared" ref="F196:F259" si="22">C196*$P$3</f>
        <v>19526.802342183055</v>
      </c>
      <c r="G196" s="44">
        <f t="shared" si="20"/>
        <v>151875.12932809041</v>
      </c>
      <c r="H196" s="44">
        <f t="shared" ref="H196:H259" si="23">C196*$R$3</f>
        <v>60750.051731236163</v>
      </c>
      <c r="I196" s="44">
        <f t="shared" ref="I196:I259" si="24">C196*$S$3</f>
        <v>91125.077596854244</v>
      </c>
      <c r="J196" s="83">
        <f t="shared" ref="J196:J259" si="25">C196*$T$3</f>
        <v>32544.67057030509</v>
      </c>
    </row>
    <row r="197" spans="1:10" x14ac:dyDescent="0.25">
      <c r="A197" s="155"/>
      <c r="B197" s="44" t="s">
        <v>222</v>
      </c>
      <c r="C197" s="83">
        <f>'Podział - WSZYSCY'!J195</f>
        <v>182968.27703258381</v>
      </c>
      <c r="D197" s="10">
        <f t="shared" ref="D197:D260" si="26">C197*$N$3</f>
        <v>27445.241554887569</v>
      </c>
      <c r="E197" s="44">
        <f t="shared" si="21"/>
        <v>10978.096621955028</v>
      </c>
      <c r="F197" s="44">
        <f t="shared" si="22"/>
        <v>16467.144932932541</v>
      </c>
      <c r="G197" s="44">
        <f t="shared" ref="G197:G260" si="27">C197*$Q$3</f>
        <v>128077.79392280866</v>
      </c>
      <c r="H197" s="44">
        <f t="shared" si="23"/>
        <v>51231.11756912346</v>
      </c>
      <c r="I197" s="44">
        <f t="shared" si="24"/>
        <v>76846.676353685194</v>
      </c>
      <c r="J197" s="83">
        <f t="shared" si="25"/>
        <v>27445.241554887569</v>
      </c>
    </row>
    <row r="198" spans="1:10" x14ac:dyDescent="0.25">
      <c r="A198" s="155"/>
      <c r="B198" s="44" t="s">
        <v>223</v>
      </c>
      <c r="C198" s="83">
        <f>'Podział - WSZYSCY'!J196</f>
        <v>168453.04837446651</v>
      </c>
      <c r="D198" s="10">
        <f t="shared" si="26"/>
        <v>25267.957256169975</v>
      </c>
      <c r="E198" s="44">
        <f t="shared" si="21"/>
        <v>10107.18290246799</v>
      </c>
      <c r="F198" s="44">
        <f t="shared" si="22"/>
        <v>15160.774353701985</v>
      </c>
      <c r="G198" s="44">
        <f t="shared" si="27"/>
        <v>117917.13386212655</v>
      </c>
      <c r="H198" s="44">
        <f t="shared" si="23"/>
        <v>47166.853544850615</v>
      </c>
      <c r="I198" s="44">
        <f t="shared" si="24"/>
        <v>70750.28031727593</v>
      </c>
      <c r="J198" s="83">
        <f t="shared" si="25"/>
        <v>25267.957256169975</v>
      </c>
    </row>
    <row r="199" spans="1:10" x14ac:dyDescent="0.25">
      <c r="A199" s="155"/>
      <c r="B199" s="44" t="s">
        <v>224</v>
      </c>
      <c r="C199" s="83">
        <f>'Podział - WSZYSCY'!J197</f>
        <v>231261.42501165826</v>
      </c>
      <c r="D199" s="10">
        <f t="shared" si="26"/>
        <v>34689.213751748735</v>
      </c>
      <c r="E199" s="44">
        <f t="shared" si="21"/>
        <v>13875.685500699496</v>
      </c>
      <c r="F199" s="44">
        <f t="shared" si="22"/>
        <v>20813.528251049243</v>
      </c>
      <c r="G199" s="44">
        <f t="shared" si="27"/>
        <v>161882.99750816077</v>
      </c>
      <c r="H199" s="44">
        <f t="shared" si="23"/>
        <v>64753.199003264308</v>
      </c>
      <c r="I199" s="44">
        <f t="shared" si="24"/>
        <v>97129.798504896462</v>
      </c>
      <c r="J199" s="83">
        <f t="shared" si="25"/>
        <v>34689.213751748735</v>
      </c>
    </row>
    <row r="200" spans="1:10" ht="15.75" thickBot="1" x14ac:dyDescent="0.3">
      <c r="A200" s="156"/>
      <c r="B200" s="34" t="s">
        <v>225</v>
      </c>
      <c r="C200" s="85">
        <f>'Podział - WSZYSCY'!J198</f>
        <v>216309.64812322165</v>
      </c>
      <c r="D200" s="107">
        <f t="shared" si="26"/>
        <v>32446.447218483245</v>
      </c>
      <c r="E200" s="34">
        <f t="shared" si="21"/>
        <v>12978.578887393298</v>
      </c>
      <c r="F200" s="34">
        <f t="shared" si="22"/>
        <v>19467.868331089947</v>
      </c>
      <c r="G200" s="34">
        <f t="shared" si="27"/>
        <v>151416.75368625514</v>
      </c>
      <c r="H200" s="34">
        <f t="shared" si="23"/>
        <v>60566.701474502057</v>
      </c>
      <c r="I200" s="34">
        <f t="shared" si="24"/>
        <v>90850.052211753093</v>
      </c>
      <c r="J200" s="85">
        <f t="shared" si="25"/>
        <v>32446.447218483245</v>
      </c>
    </row>
    <row r="201" spans="1:10" x14ac:dyDescent="0.25">
      <c r="A201" s="154" t="s">
        <v>226</v>
      </c>
      <c r="B201" s="32" t="s">
        <v>227</v>
      </c>
      <c r="C201" s="82">
        <f>'Podział - WSZYSCY'!J199</f>
        <v>256854.06501412822</v>
      </c>
      <c r="D201" s="106">
        <f t="shared" si="26"/>
        <v>38528.109752119235</v>
      </c>
      <c r="E201" s="32">
        <f t="shared" si="21"/>
        <v>15411.243900847692</v>
      </c>
      <c r="F201" s="32">
        <f t="shared" si="22"/>
        <v>23116.865851271541</v>
      </c>
      <c r="G201" s="32">
        <f t="shared" si="27"/>
        <v>179797.84550988974</v>
      </c>
      <c r="H201" s="32">
        <f t="shared" si="23"/>
        <v>71919.138203955896</v>
      </c>
      <c r="I201" s="32">
        <f t="shared" si="24"/>
        <v>107878.70730593384</v>
      </c>
      <c r="J201" s="82">
        <f t="shared" si="25"/>
        <v>38528.109752119235</v>
      </c>
    </row>
    <row r="202" spans="1:10" x14ac:dyDescent="0.25">
      <c r="A202" s="155"/>
      <c r="B202" s="44" t="s">
        <v>228</v>
      </c>
      <c r="C202" s="83">
        <f>'Podział - WSZYSCY'!J200</f>
        <v>216855.33341112078</v>
      </c>
      <c r="D202" s="10">
        <f t="shared" si="26"/>
        <v>32528.300011668114</v>
      </c>
      <c r="E202" s="44">
        <f t="shared" si="21"/>
        <v>13011.320004667246</v>
      </c>
      <c r="F202" s="44">
        <f t="shared" si="22"/>
        <v>19516.980007000868</v>
      </c>
      <c r="G202" s="44">
        <f t="shared" si="27"/>
        <v>151798.73338778454</v>
      </c>
      <c r="H202" s="44">
        <f t="shared" si="23"/>
        <v>60719.493355113809</v>
      </c>
      <c r="I202" s="44">
        <f t="shared" si="24"/>
        <v>91079.240032670728</v>
      </c>
      <c r="J202" s="83">
        <f t="shared" si="25"/>
        <v>32528.300011668114</v>
      </c>
    </row>
    <row r="203" spans="1:10" x14ac:dyDescent="0.25">
      <c r="A203" s="155"/>
      <c r="B203" s="44" t="s">
        <v>229</v>
      </c>
      <c r="C203" s="83">
        <f>'Podział - WSZYSCY'!J201</f>
        <v>242557.1104711706</v>
      </c>
      <c r="D203" s="10">
        <f t="shared" si="26"/>
        <v>36383.56657067559</v>
      </c>
      <c r="E203" s="44">
        <f t="shared" si="21"/>
        <v>14553.426628270236</v>
      </c>
      <c r="F203" s="44">
        <f t="shared" si="22"/>
        <v>21830.139942405352</v>
      </c>
      <c r="G203" s="44">
        <f t="shared" si="27"/>
        <v>169789.9773298194</v>
      </c>
      <c r="H203" s="44">
        <f t="shared" si="23"/>
        <v>67915.990931927765</v>
      </c>
      <c r="I203" s="44">
        <f t="shared" si="24"/>
        <v>101873.98639789165</v>
      </c>
      <c r="J203" s="83">
        <f t="shared" si="25"/>
        <v>36383.56657067559</v>
      </c>
    </row>
    <row r="204" spans="1:10" x14ac:dyDescent="0.25">
      <c r="A204" s="155"/>
      <c r="B204" s="44" t="s">
        <v>230</v>
      </c>
      <c r="C204" s="83">
        <f>'Podział - WSZYSCY'!J202</f>
        <v>1314228.4473763043</v>
      </c>
      <c r="D204" s="10">
        <f t="shared" si="26"/>
        <v>197134.26710644565</v>
      </c>
      <c r="E204" s="44">
        <f t="shared" si="21"/>
        <v>78853.706842578249</v>
      </c>
      <c r="F204" s="44">
        <f t="shared" si="22"/>
        <v>118280.56026386739</v>
      </c>
      <c r="G204" s="44">
        <f t="shared" si="27"/>
        <v>919959.91316341294</v>
      </c>
      <c r="H204" s="44">
        <f t="shared" si="23"/>
        <v>367983.96526536514</v>
      </c>
      <c r="I204" s="44">
        <f t="shared" si="24"/>
        <v>551975.94789804774</v>
      </c>
      <c r="J204" s="83">
        <f t="shared" si="25"/>
        <v>197134.26710644565</v>
      </c>
    </row>
    <row r="205" spans="1:10" x14ac:dyDescent="0.25">
      <c r="A205" s="155"/>
      <c r="B205" s="44" t="s">
        <v>231</v>
      </c>
      <c r="C205" s="83">
        <f>'Podział - WSZYSCY'!J203</f>
        <v>280645.943566531</v>
      </c>
      <c r="D205" s="10">
        <f t="shared" si="26"/>
        <v>42096.891534979652</v>
      </c>
      <c r="E205" s="44">
        <f t="shared" si="21"/>
        <v>16838.75661399186</v>
      </c>
      <c r="F205" s="44">
        <f t="shared" si="22"/>
        <v>25258.134920987788</v>
      </c>
      <c r="G205" s="44">
        <f t="shared" si="27"/>
        <v>196452.16049657168</v>
      </c>
      <c r="H205" s="44">
        <f t="shared" si="23"/>
        <v>78580.864198628668</v>
      </c>
      <c r="I205" s="44">
        <f t="shared" si="24"/>
        <v>117871.29629794302</v>
      </c>
      <c r="J205" s="83">
        <f t="shared" si="25"/>
        <v>42096.891534979652</v>
      </c>
    </row>
    <row r="206" spans="1:10" x14ac:dyDescent="0.25">
      <c r="A206" s="155"/>
      <c r="B206" s="44" t="s">
        <v>232</v>
      </c>
      <c r="C206" s="83">
        <f>'Podział - WSZYSCY'!J204</f>
        <v>234699.24232542288</v>
      </c>
      <c r="D206" s="10">
        <f t="shared" si="26"/>
        <v>35204.88634881343</v>
      </c>
      <c r="E206" s="44">
        <f t="shared" si="21"/>
        <v>14081.954539525372</v>
      </c>
      <c r="F206" s="44">
        <f t="shared" si="22"/>
        <v>21122.931809288057</v>
      </c>
      <c r="G206" s="44">
        <f t="shared" si="27"/>
        <v>164289.469627796</v>
      </c>
      <c r="H206" s="44">
        <f t="shared" si="23"/>
        <v>65715.787851118395</v>
      </c>
      <c r="I206" s="44">
        <f t="shared" si="24"/>
        <v>98573.681776677608</v>
      </c>
      <c r="J206" s="83">
        <f t="shared" si="25"/>
        <v>35204.88634881343</v>
      </c>
    </row>
    <row r="207" spans="1:10" ht="15.75" thickBot="1" x14ac:dyDescent="0.3">
      <c r="A207" s="156"/>
      <c r="B207" s="34" t="s">
        <v>233</v>
      </c>
      <c r="C207" s="85">
        <f>'Podział - WSZYSCY'!J205</f>
        <v>191480.96752381048</v>
      </c>
      <c r="D207" s="107">
        <f t="shared" si="26"/>
        <v>28722.14512857157</v>
      </c>
      <c r="E207" s="34">
        <f t="shared" si="21"/>
        <v>11488.858051428628</v>
      </c>
      <c r="F207" s="34">
        <f t="shared" si="22"/>
        <v>17233.287077142944</v>
      </c>
      <c r="G207" s="34">
        <f t="shared" si="27"/>
        <v>134036.67726666734</v>
      </c>
      <c r="H207" s="34">
        <f t="shared" si="23"/>
        <v>53614.670906666928</v>
      </c>
      <c r="I207" s="34">
        <f t="shared" si="24"/>
        <v>80422.006360000407</v>
      </c>
      <c r="J207" s="85">
        <f t="shared" si="25"/>
        <v>28722.14512857157</v>
      </c>
    </row>
    <row r="208" spans="1:10" x14ac:dyDescent="0.25">
      <c r="A208" s="154" t="s">
        <v>234</v>
      </c>
      <c r="B208" s="32" t="s">
        <v>235</v>
      </c>
      <c r="C208" s="82">
        <f>'Podział - WSZYSCY'!J206</f>
        <v>772035.54531971237</v>
      </c>
      <c r="D208" s="106">
        <f t="shared" si="26"/>
        <v>115805.33179795685</v>
      </c>
      <c r="E208" s="32">
        <f t="shared" si="21"/>
        <v>46322.132719182744</v>
      </c>
      <c r="F208" s="32">
        <f t="shared" si="22"/>
        <v>69483.199078774109</v>
      </c>
      <c r="G208" s="32">
        <f t="shared" si="27"/>
        <v>540424.88172379858</v>
      </c>
      <c r="H208" s="32">
        <f t="shared" si="23"/>
        <v>216169.95268951944</v>
      </c>
      <c r="I208" s="32">
        <f t="shared" si="24"/>
        <v>324254.92903427919</v>
      </c>
      <c r="J208" s="82">
        <f t="shared" si="25"/>
        <v>115805.33179795685</v>
      </c>
    </row>
    <row r="209" spans="1:10" x14ac:dyDescent="0.25">
      <c r="A209" s="155"/>
      <c r="B209" s="44" t="s">
        <v>236</v>
      </c>
      <c r="C209" s="83">
        <f>'Podział - WSZYSCY'!J207</f>
        <v>493790.61701993761</v>
      </c>
      <c r="D209" s="10">
        <f t="shared" si="26"/>
        <v>74068.592552990638</v>
      </c>
      <c r="E209" s="44">
        <f t="shared" si="21"/>
        <v>29627.437021196256</v>
      </c>
      <c r="F209" s="44">
        <f t="shared" si="22"/>
        <v>44441.155531794386</v>
      </c>
      <c r="G209" s="44">
        <f t="shared" si="27"/>
        <v>345653.4319139563</v>
      </c>
      <c r="H209" s="44">
        <f t="shared" si="23"/>
        <v>138261.37276558252</v>
      </c>
      <c r="I209" s="44">
        <f t="shared" si="24"/>
        <v>207392.05914837378</v>
      </c>
      <c r="J209" s="83">
        <f t="shared" si="25"/>
        <v>74068.592552990638</v>
      </c>
    </row>
    <row r="210" spans="1:10" x14ac:dyDescent="0.25">
      <c r="A210" s="155"/>
      <c r="B210" s="44" t="s">
        <v>237</v>
      </c>
      <c r="C210" s="83">
        <f>'Podział - WSZYSCY'!J208</f>
        <v>497446.7084488619</v>
      </c>
      <c r="D210" s="10">
        <f t="shared" si="26"/>
        <v>74617.006267329285</v>
      </c>
      <c r="E210" s="44">
        <f t="shared" si="21"/>
        <v>29846.802506931712</v>
      </c>
      <c r="F210" s="44">
        <f t="shared" si="22"/>
        <v>44770.20376039757</v>
      </c>
      <c r="G210" s="44">
        <f t="shared" si="27"/>
        <v>348212.6959142033</v>
      </c>
      <c r="H210" s="44">
        <f t="shared" si="23"/>
        <v>139285.07836568131</v>
      </c>
      <c r="I210" s="44">
        <f t="shared" si="24"/>
        <v>208927.61754852199</v>
      </c>
      <c r="J210" s="83">
        <f t="shared" si="25"/>
        <v>74617.006267329285</v>
      </c>
    </row>
    <row r="211" spans="1:10" x14ac:dyDescent="0.25">
      <c r="A211" s="155"/>
      <c r="B211" s="44" t="s">
        <v>238</v>
      </c>
      <c r="C211" s="83">
        <f>'Podział - WSZYSCY'!J209</f>
        <v>850232.24707566004</v>
      </c>
      <c r="D211" s="10">
        <f t="shared" si="26"/>
        <v>127534.837061349</v>
      </c>
      <c r="E211" s="44">
        <f t="shared" si="21"/>
        <v>51013.934824539603</v>
      </c>
      <c r="F211" s="44">
        <f t="shared" si="22"/>
        <v>76520.902236809401</v>
      </c>
      <c r="G211" s="44">
        <f t="shared" si="27"/>
        <v>595162.57295296201</v>
      </c>
      <c r="H211" s="44">
        <f t="shared" si="23"/>
        <v>238065.0291811848</v>
      </c>
      <c r="I211" s="44">
        <f t="shared" si="24"/>
        <v>357097.54377177719</v>
      </c>
      <c r="J211" s="83">
        <f t="shared" si="25"/>
        <v>127534.837061349</v>
      </c>
    </row>
    <row r="212" spans="1:10" x14ac:dyDescent="0.25">
      <c r="A212" s="155"/>
      <c r="B212" s="44" t="s">
        <v>239</v>
      </c>
      <c r="C212" s="83">
        <f>'Podział - WSZYSCY'!J210</f>
        <v>385144.67619921756</v>
      </c>
      <c r="D212" s="10">
        <f t="shared" si="26"/>
        <v>57771.701429882633</v>
      </c>
      <c r="E212" s="44">
        <f t="shared" si="21"/>
        <v>23108.680571953053</v>
      </c>
      <c r="F212" s="44">
        <f t="shared" si="22"/>
        <v>34663.02085792958</v>
      </c>
      <c r="G212" s="44">
        <f t="shared" si="27"/>
        <v>269601.27333945228</v>
      </c>
      <c r="H212" s="44">
        <f t="shared" si="23"/>
        <v>107840.50933578091</v>
      </c>
      <c r="I212" s="44">
        <f t="shared" si="24"/>
        <v>161760.76400367136</v>
      </c>
      <c r="J212" s="83">
        <f t="shared" si="25"/>
        <v>57771.701429882633</v>
      </c>
    </row>
    <row r="213" spans="1:10" x14ac:dyDescent="0.25">
      <c r="A213" s="155"/>
      <c r="B213" s="44" t="s">
        <v>240</v>
      </c>
      <c r="C213" s="83">
        <f>'Podział - WSZYSCY'!J211</f>
        <v>863492.39957160933</v>
      </c>
      <c r="D213" s="10">
        <f t="shared" si="26"/>
        <v>129523.85993574139</v>
      </c>
      <c r="E213" s="44">
        <f t="shared" si="21"/>
        <v>51809.543974296561</v>
      </c>
      <c r="F213" s="44">
        <f t="shared" si="22"/>
        <v>77714.315961444838</v>
      </c>
      <c r="G213" s="44">
        <f t="shared" si="27"/>
        <v>604444.67970012652</v>
      </c>
      <c r="H213" s="44">
        <f t="shared" si="23"/>
        <v>241777.8718800506</v>
      </c>
      <c r="I213" s="44">
        <f t="shared" si="24"/>
        <v>362666.80782007589</v>
      </c>
      <c r="J213" s="83">
        <f t="shared" si="25"/>
        <v>129523.85993574139</v>
      </c>
    </row>
    <row r="214" spans="1:10" x14ac:dyDescent="0.25">
      <c r="A214" s="155"/>
      <c r="B214" s="44" t="s">
        <v>241</v>
      </c>
      <c r="C214" s="83">
        <f>'Podział - WSZYSCY'!J212</f>
        <v>526040.61753477715</v>
      </c>
      <c r="D214" s="10">
        <f t="shared" si="26"/>
        <v>78906.092630216575</v>
      </c>
      <c r="E214" s="44">
        <f t="shared" si="21"/>
        <v>31562.437052086629</v>
      </c>
      <c r="F214" s="44">
        <f t="shared" si="22"/>
        <v>47343.655578129939</v>
      </c>
      <c r="G214" s="44">
        <f t="shared" si="27"/>
        <v>368228.43227434397</v>
      </c>
      <c r="H214" s="44">
        <f t="shared" si="23"/>
        <v>147291.37290973758</v>
      </c>
      <c r="I214" s="44">
        <f t="shared" si="24"/>
        <v>220937.05936460639</v>
      </c>
      <c r="J214" s="83">
        <f t="shared" si="25"/>
        <v>78906.092630216575</v>
      </c>
    </row>
    <row r="215" spans="1:10" x14ac:dyDescent="0.25">
      <c r="A215" s="155"/>
      <c r="B215" s="44" t="s">
        <v>242</v>
      </c>
      <c r="C215" s="83">
        <f>'Podział - WSZYSCY'!J213</f>
        <v>681724.63017240365</v>
      </c>
      <c r="D215" s="10">
        <f t="shared" si="26"/>
        <v>102258.69452586054</v>
      </c>
      <c r="E215" s="44">
        <f t="shared" si="21"/>
        <v>40903.477810344215</v>
      </c>
      <c r="F215" s="44">
        <f t="shared" si="22"/>
        <v>61355.216715516326</v>
      </c>
      <c r="G215" s="44">
        <f t="shared" si="27"/>
        <v>477207.24112068251</v>
      </c>
      <c r="H215" s="44">
        <f t="shared" si="23"/>
        <v>190882.89644827301</v>
      </c>
      <c r="I215" s="44">
        <f t="shared" si="24"/>
        <v>286324.34467240953</v>
      </c>
      <c r="J215" s="83">
        <f t="shared" si="25"/>
        <v>102258.69452586054</v>
      </c>
    </row>
    <row r="216" spans="1:10" x14ac:dyDescent="0.25">
      <c r="A216" s="155"/>
      <c r="B216" s="44" t="s">
        <v>243</v>
      </c>
      <c r="C216" s="83">
        <f>'Podział - WSZYSCY'!J214</f>
        <v>745460.67179902387</v>
      </c>
      <c r="D216" s="10">
        <f t="shared" si="26"/>
        <v>111819.10076985358</v>
      </c>
      <c r="E216" s="44">
        <f t="shared" si="21"/>
        <v>44727.64030794143</v>
      </c>
      <c r="F216" s="44">
        <f t="shared" si="22"/>
        <v>67091.460461912153</v>
      </c>
      <c r="G216" s="44">
        <f t="shared" si="27"/>
        <v>521822.47025931667</v>
      </c>
      <c r="H216" s="44">
        <f t="shared" si="23"/>
        <v>208728.98810372668</v>
      </c>
      <c r="I216" s="44">
        <f t="shared" si="24"/>
        <v>313093.48215559003</v>
      </c>
      <c r="J216" s="83">
        <f t="shared" si="25"/>
        <v>111819.10076985358</v>
      </c>
    </row>
    <row r="217" spans="1:10" x14ac:dyDescent="0.25">
      <c r="A217" s="155"/>
      <c r="B217" s="44" t="s">
        <v>244</v>
      </c>
      <c r="C217" s="83">
        <f>'Podział - WSZYSCY'!J215</f>
        <v>797355.3426782327</v>
      </c>
      <c r="D217" s="10">
        <f t="shared" si="26"/>
        <v>119603.30140173491</v>
      </c>
      <c r="E217" s="44">
        <f t="shared" si="21"/>
        <v>47841.320560693959</v>
      </c>
      <c r="F217" s="44">
        <f t="shared" si="22"/>
        <v>71761.980841040946</v>
      </c>
      <c r="G217" s="44">
        <f t="shared" si="27"/>
        <v>558148.73987476283</v>
      </c>
      <c r="H217" s="44">
        <f t="shared" si="23"/>
        <v>223259.49594990513</v>
      </c>
      <c r="I217" s="44">
        <f t="shared" si="24"/>
        <v>334889.2439248577</v>
      </c>
      <c r="J217" s="83">
        <f t="shared" si="25"/>
        <v>119603.30140173491</v>
      </c>
    </row>
    <row r="218" spans="1:10" x14ac:dyDescent="0.25">
      <c r="A218" s="155"/>
      <c r="B218" s="44" t="s">
        <v>245</v>
      </c>
      <c r="C218" s="83">
        <f>'Podział - WSZYSCY'!J216</f>
        <v>389291.88438725105</v>
      </c>
      <c r="D218" s="10">
        <f t="shared" si="26"/>
        <v>58393.782658087657</v>
      </c>
      <c r="E218" s="44">
        <f t="shared" si="21"/>
        <v>23357.513063235063</v>
      </c>
      <c r="F218" s="44">
        <f t="shared" si="22"/>
        <v>35036.269594852594</v>
      </c>
      <c r="G218" s="44">
        <f t="shared" si="27"/>
        <v>272504.3190710757</v>
      </c>
      <c r="H218" s="44">
        <f t="shared" si="23"/>
        <v>109001.72762843028</v>
      </c>
      <c r="I218" s="44">
        <f t="shared" si="24"/>
        <v>163502.59144264544</v>
      </c>
      <c r="J218" s="83">
        <f t="shared" si="25"/>
        <v>58393.782658087657</v>
      </c>
    </row>
    <row r="219" spans="1:10" x14ac:dyDescent="0.25">
      <c r="A219" s="155"/>
      <c r="B219" s="44" t="s">
        <v>246</v>
      </c>
      <c r="C219" s="83">
        <f>'Podział - WSZYSCY'!J217</f>
        <v>732746.20459097379</v>
      </c>
      <c r="D219" s="10">
        <f t="shared" si="26"/>
        <v>109911.93068864607</v>
      </c>
      <c r="E219" s="44">
        <f t="shared" si="21"/>
        <v>43964.772275458425</v>
      </c>
      <c r="F219" s="44">
        <f t="shared" si="22"/>
        <v>65947.158413187644</v>
      </c>
      <c r="G219" s="44">
        <f t="shared" si="27"/>
        <v>512922.3432136816</v>
      </c>
      <c r="H219" s="44">
        <f t="shared" si="23"/>
        <v>205168.93728547264</v>
      </c>
      <c r="I219" s="44">
        <f t="shared" si="24"/>
        <v>307753.40592820896</v>
      </c>
      <c r="J219" s="83">
        <f t="shared" si="25"/>
        <v>109911.93068864607</v>
      </c>
    </row>
    <row r="220" spans="1:10" ht="15.75" thickBot="1" x14ac:dyDescent="0.3">
      <c r="A220" s="156"/>
      <c r="B220" s="34" t="s">
        <v>247</v>
      </c>
      <c r="C220" s="85">
        <f>'Podział - WSZYSCY'!J218</f>
        <v>525276.6581317184</v>
      </c>
      <c r="D220" s="107">
        <f t="shared" si="26"/>
        <v>78791.498719757757</v>
      </c>
      <c r="E220" s="34">
        <f t="shared" si="21"/>
        <v>31516.599487903102</v>
      </c>
      <c r="F220" s="34">
        <f t="shared" si="22"/>
        <v>47274.899231854652</v>
      </c>
      <c r="G220" s="34">
        <f t="shared" si="27"/>
        <v>367693.66069220286</v>
      </c>
      <c r="H220" s="34">
        <f t="shared" si="23"/>
        <v>147077.46427688113</v>
      </c>
      <c r="I220" s="34">
        <f t="shared" si="24"/>
        <v>220616.19641532173</v>
      </c>
      <c r="J220" s="85">
        <f t="shared" si="25"/>
        <v>78791.498719757757</v>
      </c>
    </row>
    <row r="221" spans="1:10" x14ac:dyDescent="0.25">
      <c r="A221" s="154" t="s">
        <v>248</v>
      </c>
      <c r="B221" s="32" t="s">
        <v>249</v>
      </c>
      <c r="C221" s="82">
        <f>'Podział - WSZYSCY'!J219</f>
        <v>532970.82069109625</v>
      </c>
      <c r="D221" s="106">
        <f t="shared" si="26"/>
        <v>79945.623103664431</v>
      </c>
      <c r="E221" s="32">
        <f t="shared" si="21"/>
        <v>31978.249241465775</v>
      </c>
      <c r="F221" s="32">
        <f t="shared" si="22"/>
        <v>47967.373862198663</v>
      </c>
      <c r="G221" s="32">
        <f t="shared" si="27"/>
        <v>373079.57448376733</v>
      </c>
      <c r="H221" s="32">
        <f t="shared" si="23"/>
        <v>149231.82979350694</v>
      </c>
      <c r="I221" s="32">
        <f t="shared" si="24"/>
        <v>223847.74469026041</v>
      </c>
      <c r="J221" s="82">
        <f t="shared" si="25"/>
        <v>79945.623103664431</v>
      </c>
    </row>
    <row r="222" spans="1:10" x14ac:dyDescent="0.25">
      <c r="A222" s="155"/>
      <c r="B222" s="44" t="s">
        <v>250</v>
      </c>
      <c r="C222" s="83">
        <f>'Podział - WSZYSCY'!J220</f>
        <v>222312.18629011224</v>
      </c>
      <c r="D222" s="10">
        <f t="shared" si="26"/>
        <v>33346.827943516837</v>
      </c>
      <c r="E222" s="44">
        <f t="shared" si="21"/>
        <v>13338.731177406733</v>
      </c>
      <c r="F222" s="44">
        <f t="shared" si="22"/>
        <v>20008.096766110102</v>
      </c>
      <c r="G222" s="44">
        <f t="shared" si="27"/>
        <v>155618.53040307856</v>
      </c>
      <c r="H222" s="44">
        <f t="shared" si="23"/>
        <v>62247.412161231419</v>
      </c>
      <c r="I222" s="44">
        <f t="shared" si="24"/>
        <v>93371.118241847129</v>
      </c>
      <c r="J222" s="83">
        <f t="shared" si="25"/>
        <v>33346.827943516837</v>
      </c>
    </row>
    <row r="223" spans="1:10" x14ac:dyDescent="0.25">
      <c r="A223" s="155"/>
      <c r="B223" s="44" t="s">
        <v>251</v>
      </c>
      <c r="C223" s="83">
        <f>'Podział - WSZYSCY'!J221</f>
        <v>312677.6699662109</v>
      </c>
      <c r="D223" s="10">
        <f t="shared" si="26"/>
        <v>46901.650494931637</v>
      </c>
      <c r="E223" s="44">
        <f t="shared" si="21"/>
        <v>18760.660197972655</v>
      </c>
      <c r="F223" s="44">
        <f t="shared" si="22"/>
        <v>28140.990296958978</v>
      </c>
      <c r="G223" s="44">
        <f t="shared" si="27"/>
        <v>218874.36897634761</v>
      </c>
      <c r="H223" s="44">
        <f t="shared" si="23"/>
        <v>87549.747590539046</v>
      </c>
      <c r="I223" s="44">
        <f t="shared" si="24"/>
        <v>131324.62138580857</v>
      </c>
      <c r="J223" s="83">
        <f t="shared" si="25"/>
        <v>46901.650494931637</v>
      </c>
    </row>
    <row r="224" spans="1:10" x14ac:dyDescent="0.25">
      <c r="A224" s="155"/>
      <c r="B224" s="44" t="s">
        <v>252</v>
      </c>
      <c r="C224" s="83">
        <f>'Podział - WSZYSCY'!J222</f>
        <v>258163.70970508616</v>
      </c>
      <c r="D224" s="10">
        <f t="shared" si="26"/>
        <v>38724.556455762926</v>
      </c>
      <c r="E224" s="44">
        <f t="shared" si="21"/>
        <v>15489.822582305169</v>
      </c>
      <c r="F224" s="44">
        <f t="shared" si="22"/>
        <v>23234.733873457753</v>
      </c>
      <c r="G224" s="44">
        <f t="shared" si="27"/>
        <v>180714.59679356031</v>
      </c>
      <c r="H224" s="44">
        <f t="shared" si="23"/>
        <v>72285.838717424122</v>
      </c>
      <c r="I224" s="44">
        <f t="shared" si="24"/>
        <v>108428.75807613619</v>
      </c>
      <c r="J224" s="83">
        <f t="shared" si="25"/>
        <v>38724.556455762926</v>
      </c>
    </row>
    <row r="225" spans="1:10" x14ac:dyDescent="0.25">
      <c r="A225" s="155"/>
      <c r="B225" s="44" t="s">
        <v>253</v>
      </c>
      <c r="C225" s="83">
        <f>'Podział - WSZYSCY'!J223</f>
        <v>448389.60106672859</v>
      </c>
      <c r="D225" s="10">
        <f t="shared" si="26"/>
        <v>67258.440160009282</v>
      </c>
      <c r="E225" s="44">
        <f t="shared" si="21"/>
        <v>26903.376064003714</v>
      </c>
      <c r="F225" s="44">
        <f t="shared" si="22"/>
        <v>40355.064096005568</v>
      </c>
      <c r="G225" s="44">
        <f t="shared" si="27"/>
        <v>313872.72074670997</v>
      </c>
      <c r="H225" s="44">
        <f t="shared" si="23"/>
        <v>125549.08829868399</v>
      </c>
      <c r="I225" s="44">
        <f t="shared" si="24"/>
        <v>188323.63244802601</v>
      </c>
      <c r="J225" s="83">
        <f t="shared" si="25"/>
        <v>67258.440160009282</v>
      </c>
    </row>
    <row r="226" spans="1:10" x14ac:dyDescent="0.25">
      <c r="A226" s="155"/>
      <c r="B226" s="44" t="s">
        <v>254</v>
      </c>
      <c r="C226" s="83">
        <f>'Podział - WSZYSCY'!J224</f>
        <v>1085368.0376314023</v>
      </c>
      <c r="D226" s="10">
        <f t="shared" si="26"/>
        <v>162805.20564471034</v>
      </c>
      <c r="E226" s="44">
        <f t="shared" si="21"/>
        <v>65122.082257884133</v>
      </c>
      <c r="F226" s="44">
        <f t="shared" si="22"/>
        <v>97683.123386826206</v>
      </c>
      <c r="G226" s="44">
        <f t="shared" si="27"/>
        <v>759757.62634198158</v>
      </c>
      <c r="H226" s="44">
        <f t="shared" si="23"/>
        <v>303903.05053679261</v>
      </c>
      <c r="I226" s="44">
        <f t="shared" si="24"/>
        <v>455854.57580518891</v>
      </c>
      <c r="J226" s="83">
        <f t="shared" si="25"/>
        <v>162805.20564471034</v>
      </c>
    </row>
    <row r="227" spans="1:10" x14ac:dyDescent="0.25">
      <c r="A227" s="155"/>
      <c r="B227" s="44" t="s">
        <v>255</v>
      </c>
      <c r="C227" s="83">
        <f>'Podział - WSZYSCY'!J225</f>
        <v>150063.45417226528</v>
      </c>
      <c r="D227" s="10">
        <f t="shared" si="26"/>
        <v>22509.51812583979</v>
      </c>
      <c r="E227" s="44">
        <f t="shared" si="21"/>
        <v>9003.8072503359163</v>
      </c>
      <c r="F227" s="44">
        <f t="shared" si="22"/>
        <v>13505.710875503875</v>
      </c>
      <c r="G227" s="44">
        <f t="shared" si="27"/>
        <v>105044.41792058569</v>
      </c>
      <c r="H227" s="44">
        <f t="shared" si="23"/>
        <v>42017.767168234277</v>
      </c>
      <c r="I227" s="44">
        <f t="shared" si="24"/>
        <v>63026.650752351416</v>
      </c>
      <c r="J227" s="83">
        <f t="shared" si="25"/>
        <v>22509.51812583979</v>
      </c>
    </row>
    <row r="228" spans="1:10" x14ac:dyDescent="0.25">
      <c r="A228" s="155"/>
      <c r="B228" s="44" t="s">
        <v>256</v>
      </c>
      <c r="C228" s="83">
        <f>'Podział - WSZYSCY'!J226</f>
        <v>129982.23557757668</v>
      </c>
      <c r="D228" s="10">
        <f t="shared" si="26"/>
        <v>19497.335336636501</v>
      </c>
      <c r="E228" s="44">
        <f t="shared" si="21"/>
        <v>7798.9341346546007</v>
      </c>
      <c r="F228" s="44">
        <f t="shared" si="22"/>
        <v>11698.4012019819</v>
      </c>
      <c r="G228" s="44">
        <f t="shared" si="27"/>
        <v>90987.564904303668</v>
      </c>
      <c r="H228" s="44">
        <f t="shared" si="23"/>
        <v>36395.025961721469</v>
      </c>
      <c r="I228" s="44">
        <f t="shared" si="24"/>
        <v>54592.5389425822</v>
      </c>
      <c r="J228" s="83">
        <f t="shared" si="25"/>
        <v>19497.335336636501</v>
      </c>
    </row>
    <row r="229" spans="1:10" x14ac:dyDescent="0.25">
      <c r="A229" s="155"/>
      <c r="B229" s="44" t="s">
        <v>257</v>
      </c>
      <c r="C229" s="83">
        <f>'Podział - WSZYSCY'!J227</f>
        <v>288831.22288501821</v>
      </c>
      <c r="D229" s="10">
        <f t="shared" si="26"/>
        <v>43324.683432752732</v>
      </c>
      <c r="E229" s="44">
        <f t="shared" si="21"/>
        <v>17329.873373101091</v>
      </c>
      <c r="F229" s="44">
        <f t="shared" si="22"/>
        <v>25994.810059651638</v>
      </c>
      <c r="G229" s="44">
        <f t="shared" si="27"/>
        <v>202181.85601951275</v>
      </c>
      <c r="H229" s="44">
        <f t="shared" si="23"/>
        <v>80872.742407805097</v>
      </c>
      <c r="I229" s="44">
        <f t="shared" si="24"/>
        <v>121309.11361170764</v>
      </c>
      <c r="J229" s="83">
        <f t="shared" si="25"/>
        <v>43324.683432752732</v>
      </c>
    </row>
    <row r="230" spans="1:10" x14ac:dyDescent="0.25">
      <c r="A230" s="155"/>
      <c r="B230" s="44" t="s">
        <v>258</v>
      </c>
      <c r="C230" s="83">
        <f>'Podział - WSZYSCY'!J228</f>
        <v>258927.66910814497</v>
      </c>
      <c r="D230" s="10">
        <f t="shared" si="26"/>
        <v>38839.150366221744</v>
      </c>
      <c r="E230" s="44">
        <f t="shared" si="21"/>
        <v>15535.660146488697</v>
      </c>
      <c r="F230" s="44">
        <f t="shared" si="22"/>
        <v>23303.490219733045</v>
      </c>
      <c r="G230" s="44">
        <f t="shared" si="27"/>
        <v>181249.36837570148</v>
      </c>
      <c r="H230" s="44">
        <f t="shared" si="23"/>
        <v>72499.747350280581</v>
      </c>
      <c r="I230" s="44">
        <f t="shared" si="24"/>
        <v>108749.62102542089</v>
      </c>
      <c r="J230" s="83">
        <f t="shared" si="25"/>
        <v>38839.150366221744</v>
      </c>
    </row>
    <row r="231" spans="1:10" x14ac:dyDescent="0.25">
      <c r="A231" s="155"/>
      <c r="B231" s="44" t="s">
        <v>259</v>
      </c>
      <c r="C231" s="83">
        <f>'Podział - WSZYSCY'!J229</f>
        <v>440968.28115130024</v>
      </c>
      <c r="D231" s="10">
        <f t="shared" si="26"/>
        <v>66145.242172695027</v>
      </c>
      <c r="E231" s="44">
        <f t="shared" si="21"/>
        <v>26458.096869078014</v>
      </c>
      <c r="F231" s="44">
        <f t="shared" si="22"/>
        <v>39687.145303617021</v>
      </c>
      <c r="G231" s="44">
        <f t="shared" si="27"/>
        <v>308677.79680591013</v>
      </c>
      <c r="H231" s="44">
        <f t="shared" si="23"/>
        <v>123471.11872236406</v>
      </c>
      <c r="I231" s="44">
        <f t="shared" si="24"/>
        <v>185206.67808354608</v>
      </c>
      <c r="J231" s="83">
        <f t="shared" si="25"/>
        <v>66145.242172695027</v>
      </c>
    </row>
    <row r="232" spans="1:10" x14ac:dyDescent="0.25">
      <c r="A232" s="155"/>
      <c r="B232" s="44" t="s">
        <v>260</v>
      </c>
      <c r="C232" s="83">
        <f>'Podział - WSZYSCY'!J230</f>
        <v>125835.02738954316</v>
      </c>
      <c r="D232" s="10">
        <f t="shared" si="26"/>
        <v>18875.254108431473</v>
      </c>
      <c r="E232" s="44">
        <f t="shared" si="21"/>
        <v>7550.101643372589</v>
      </c>
      <c r="F232" s="44">
        <f t="shared" si="22"/>
        <v>11325.152465058884</v>
      </c>
      <c r="G232" s="44">
        <f t="shared" si="27"/>
        <v>88084.5191726802</v>
      </c>
      <c r="H232" s="44">
        <f t="shared" si="23"/>
        <v>35233.807669072085</v>
      </c>
      <c r="I232" s="44">
        <f t="shared" si="24"/>
        <v>52850.711503608123</v>
      </c>
      <c r="J232" s="83">
        <f t="shared" si="25"/>
        <v>18875.254108431473</v>
      </c>
    </row>
    <row r="233" spans="1:10" ht="15.75" thickBot="1" x14ac:dyDescent="0.3">
      <c r="A233" s="156"/>
      <c r="B233" s="34" t="s">
        <v>261</v>
      </c>
      <c r="C233" s="85">
        <f>'Podział - WSZYSCY'!J231</f>
        <v>135329.95139898831</v>
      </c>
      <c r="D233" s="107">
        <f t="shared" si="26"/>
        <v>20299.492709848248</v>
      </c>
      <c r="E233" s="34">
        <f t="shared" si="21"/>
        <v>8119.7970839392983</v>
      </c>
      <c r="F233" s="34">
        <f t="shared" si="22"/>
        <v>12179.695625908947</v>
      </c>
      <c r="G233" s="34">
        <f t="shared" si="27"/>
        <v>94730.96597929181</v>
      </c>
      <c r="H233" s="34">
        <f t="shared" si="23"/>
        <v>37892.386391716725</v>
      </c>
      <c r="I233" s="34">
        <f t="shared" si="24"/>
        <v>56838.579587575092</v>
      </c>
      <c r="J233" s="85">
        <f t="shared" si="25"/>
        <v>20299.492709848248</v>
      </c>
    </row>
    <row r="234" spans="1:10" x14ac:dyDescent="0.25">
      <c r="A234" s="154" t="s">
        <v>262</v>
      </c>
      <c r="B234" s="32" t="s">
        <v>263</v>
      </c>
      <c r="C234" s="82">
        <f>'Podział - WSZYSCY'!J232</f>
        <v>315024.11670417729</v>
      </c>
      <c r="D234" s="106">
        <f t="shared" si="26"/>
        <v>47253.617505626593</v>
      </c>
      <c r="E234" s="32">
        <f t="shared" si="21"/>
        <v>18901.447002250636</v>
      </c>
      <c r="F234" s="32">
        <f t="shared" si="22"/>
        <v>28352.170503375954</v>
      </c>
      <c r="G234" s="32">
        <f t="shared" si="27"/>
        <v>220516.8816929241</v>
      </c>
      <c r="H234" s="32">
        <f t="shared" si="23"/>
        <v>88206.752677169628</v>
      </c>
      <c r="I234" s="32">
        <f t="shared" si="24"/>
        <v>132310.12901575444</v>
      </c>
      <c r="J234" s="82">
        <f t="shared" si="25"/>
        <v>47253.617505626593</v>
      </c>
    </row>
    <row r="235" spans="1:10" x14ac:dyDescent="0.25">
      <c r="A235" s="155"/>
      <c r="B235" s="44" t="s">
        <v>264</v>
      </c>
      <c r="C235" s="83">
        <f>'Podział - WSZYSCY'!J233</f>
        <v>214890.86637468386</v>
      </c>
      <c r="D235" s="10">
        <f t="shared" si="26"/>
        <v>32233.629956202578</v>
      </c>
      <c r="E235" s="44">
        <f t="shared" si="21"/>
        <v>12893.45198248103</v>
      </c>
      <c r="F235" s="44">
        <f t="shared" si="22"/>
        <v>19340.177973721547</v>
      </c>
      <c r="G235" s="44">
        <f t="shared" si="27"/>
        <v>150423.60646227869</v>
      </c>
      <c r="H235" s="44">
        <f t="shared" si="23"/>
        <v>60169.44258491147</v>
      </c>
      <c r="I235" s="44">
        <f t="shared" si="24"/>
        <v>90254.163877367217</v>
      </c>
      <c r="J235" s="83">
        <f t="shared" si="25"/>
        <v>32233.629956202578</v>
      </c>
    </row>
    <row r="236" spans="1:10" x14ac:dyDescent="0.25">
      <c r="A236" s="155"/>
      <c r="B236" s="44" t="s">
        <v>265</v>
      </c>
      <c r="C236" s="83">
        <f>'Podział - WSZYSCY'!J234</f>
        <v>356659.90417088213</v>
      </c>
      <c r="D236" s="10">
        <f t="shared" si="26"/>
        <v>53498.985625632318</v>
      </c>
      <c r="E236" s="44">
        <f t="shared" si="21"/>
        <v>21399.594250252929</v>
      </c>
      <c r="F236" s="44">
        <f t="shared" si="22"/>
        <v>32099.39137537939</v>
      </c>
      <c r="G236" s="44">
        <f t="shared" si="27"/>
        <v>249661.93291961748</v>
      </c>
      <c r="H236" s="44">
        <f t="shared" si="23"/>
        <v>99864.773167846986</v>
      </c>
      <c r="I236" s="44">
        <f t="shared" si="24"/>
        <v>149797.15975177049</v>
      </c>
      <c r="J236" s="83">
        <f t="shared" si="25"/>
        <v>53498.985625632318</v>
      </c>
    </row>
    <row r="237" spans="1:10" x14ac:dyDescent="0.25">
      <c r="A237" s="155"/>
      <c r="B237" s="44" t="s">
        <v>266</v>
      </c>
      <c r="C237" s="83">
        <f>'Podział - WSZYSCY'!J235</f>
        <v>910857.88256125513</v>
      </c>
      <c r="D237" s="10">
        <f t="shared" si="26"/>
        <v>136628.68238418826</v>
      </c>
      <c r="E237" s="44">
        <f t="shared" si="21"/>
        <v>54651.472953675308</v>
      </c>
      <c r="F237" s="44">
        <f t="shared" si="22"/>
        <v>81977.209430512958</v>
      </c>
      <c r="G237" s="44">
        <f t="shared" si="27"/>
        <v>637600.51779287856</v>
      </c>
      <c r="H237" s="44">
        <f t="shared" si="23"/>
        <v>255040.20711715141</v>
      </c>
      <c r="I237" s="44">
        <f t="shared" si="24"/>
        <v>382560.31067572715</v>
      </c>
      <c r="J237" s="83">
        <f t="shared" si="25"/>
        <v>136628.68238418826</v>
      </c>
    </row>
    <row r="238" spans="1:10" x14ac:dyDescent="0.25">
      <c r="A238" s="155"/>
      <c r="B238" s="44" t="s">
        <v>267</v>
      </c>
      <c r="C238" s="83">
        <f>'Podział - WSZYSCY'!J236</f>
        <v>202176.39916663375</v>
      </c>
      <c r="D238" s="10">
        <f t="shared" si="26"/>
        <v>30326.45987499506</v>
      </c>
      <c r="E238" s="44">
        <f t="shared" si="21"/>
        <v>12130.583949998025</v>
      </c>
      <c r="F238" s="44">
        <f t="shared" si="22"/>
        <v>18195.875924997035</v>
      </c>
      <c r="G238" s="44">
        <f t="shared" si="27"/>
        <v>141523.47941664362</v>
      </c>
      <c r="H238" s="44">
        <f t="shared" si="23"/>
        <v>56609.391766657442</v>
      </c>
      <c r="I238" s="44">
        <f t="shared" si="24"/>
        <v>84914.087649986177</v>
      </c>
      <c r="J238" s="83">
        <f t="shared" si="25"/>
        <v>30326.45987499506</v>
      </c>
    </row>
    <row r="239" spans="1:10" x14ac:dyDescent="0.25">
      <c r="A239" s="155"/>
      <c r="B239" s="44" t="s">
        <v>268</v>
      </c>
      <c r="C239" s="83">
        <f>'Podział - WSZYSCY'!J237</f>
        <v>299144.67482631205</v>
      </c>
      <c r="D239" s="10">
        <f t="shared" si="26"/>
        <v>44871.701223946809</v>
      </c>
      <c r="E239" s="44">
        <f t="shared" si="21"/>
        <v>17948.680489578721</v>
      </c>
      <c r="F239" s="44">
        <f t="shared" si="22"/>
        <v>26923.020734368085</v>
      </c>
      <c r="G239" s="44">
        <f t="shared" si="27"/>
        <v>209401.27237841842</v>
      </c>
      <c r="H239" s="44">
        <f t="shared" si="23"/>
        <v>83760.508951367359</v>
      </c>
      <c r="I239" s="44">
        <f t="shared" si="24"/>
        <v>125640.76342705106</v>
      </c>
      <c r="J239" s="83">
        <f t="shared" si="25"/>
        <v>44871.701223946809</v>
      </c>
    </row>
    <row r="240" spans="1:10" ht="15.75" thickBot="1" x14ac:dyDescent="0.3">
      <c r="A240" s="156"/>
      <c r="B240" s="34" t="s">
        <v>269</v>
      </c>
      <c r="C240" s="85">
        <f>'Podział - WSZYSCY'!J238</f>
        <v>306456.85768416064</v>
      </c>
      <c r="D240" s="107">
        <f t="shared" si="26"/>
        <v>45968.528652624096</v>
      </c>
      <c r="E240" s="34">
        <f t="shared" si="21"/>
        <v>18387.411461049636</v>
      </c>
      <c r="F240" s="34">
        <f t="shared" si="22"/>
        <v>27581.117191574456</v>
      </c>
      <c r="G240" s="34">
        <f t="shared" si="27"/>
        <v>214519.80037891245</v>
      </c>
      <c r="H240" s="34">
        <f t="shared" si="23"/>
        <v>85807.920151564977</v>
      </c>
      <c r="I240" s="34">
        <f t="shared" si="24"/>
        <v>128711.88022734746</v>
      </c>
      <c r="J240" s="85">
        <f t="shared" si="25"/>
        <v>45968.528652624096</v>
      </c>
    </row>
    <row r="241" spans="1:10" x14ac:dyDescent="0.25">
      <c r="A241" s="154" t="s">
        <v>270</v>
      </c>
      <c r="B241" s="32" t="s">
        <v>271</v>
      </c>
      <c r="C241" s="82">
        <f>'Podział - WSZYSCY'!J239</f>
        <v>630539.35016746365</v>
      </c>
      <c r="D241" s="106">
        <f t="shared" si="26"/>
        <v>94580.902525119542</v>
      </c>
      <c r="E241" s="32">
        <f t="shared" si="21"/>
        <v>37832.361010047818</v>
      </c>
      <c r="F241" s="32">
        <f t="shared" si="22"/>
        <v>56748.541515071724</v>
      </c>
      <c r="G241" s="32">
        <f t="shared" si="27"/>
        <v>441377.54511722451</v>
      </c>
      <c r="H241" s="32">
        <f t="shared" si="23"/>
        <v>176551.0180468898</v>
      </c>
      <c r="I241" s="32">
        <f t="shared" si="24"/>
        <v>264826.52707033471</v>
      </c>
      <c r="J241" s="82">
        <f t="shared" si="25"/>
        <v>94580.902525119542</v>
      </c>
    </row>
    <row r="242" spans="1:10" ht="30" x14ac:dyDescent="0.25">
      <c r="A242" s="155"/>
      <c r="B242" s="44" t="s">
        <v>272</v>
      </c>
      <c r="C242" s="83">
        <f>'Podział - WSZYSCY'!J240</f>
        <v>1809165.0035008301</v>
      </c>
      <c r="D242" s="10">
        <f t="shared" si="26"/>
        <v>271374.75052512449</v>
      </c>
      <c r="E242" s="44">
        <f t="shared" si="21"/>
        <v>108549.9002100498</v>
      </c>
      <c r="F242" s="44">
        <f t="shared" si="22"/>
        <v>162824.8503150747</v>
      </c>
      <c r="G242" s="44">
        <f t="shared" si="27"/>
        <v>1266415.5024505809</v>
      </c>
      <c r="H242" s="44">
        <f t="shared" si="23"/>
        <v>506566.20098023239</v>
      </c>
      <c r="I242" s="44">
        <f t="shared" si="24"/>
        <v>759849.30147034861</v>
      </c>
      <c r="J242" s="83">
        <f t="shared" si="25"/>
        <v>271374.75052512449</v>
      </c>
    </row>
    <row r="243" spans="1:10" x14ac:dyDescent="0.25">
      <c r="A243" s="155"/>
      <c r="B243" s="44" t="s">
        <v>273</v>
      </c>
      <c r="C243" s="83">
        <f>'Podział - WSZYSCY'!J241</f>
        <v>654876.91400776571</v>
      </c>
      <c r="D243" s="10">
        <f t="shared" si="26"/>
        <v>98231.537101164853</v>
      </c>
      <c r="E243" s="44">
        <f t="shared" si="21"/>
        <v>39292.61484046594</v>
      </c>
      <c r="F243" s="44">
        <f t="shared" si="22"/>
        <v>58938.922260698913</v>
      </c>
      <c r="G243" s="44">
        <f t="shared" si="27"/>
        <v>458413.83980543597</v>
      </c>
      <c r="H243" s="44">
        <f t="shared" si="23"/>
        <v>183365.53592217437</v>
      </c>
      <c r="I243" s="44">
        <f t="shared" si="24"/>
        <v>275048.30388326157</v>
      </c>
      <c r="J243" s="83">
        <f t="shared" si="25"/>
        <v>98231.537101164853</v>
      </c>
    </row>
    <row r="244" spans="1:10" x14ac:dyDescent="0.25">
      <c r="A244" s="155"/>
      <c r="B244" s="44" t="s">
        <v>274</v>
      </c>
      <c r="C244" s="83">
        <f>'Podział - WSZYSCY'!J242</f>
        <v>185751.27200086945</v>
      </c>
      <c r="D244" s="10">
        <f t="shared" si="26"/>
        <v>27862.690800130415</v>
      </c>
      <c r="E244" s="44">
        <f t="shared" si="21"/>
        <v>11145.076320052167</v>
      </c>
      <c r="F244" s="44">
        <f t="shared" si="22"/>
        <v>16717.614480078249</v>
      </c>
      <c r="G244" s="44">
        <f t="shared" si="27"/>
        <v>130025.89040060861</v>
      </c>
      <c r="H244" s="44">
        <f t="shared" si="23"/>
        <v>52010.356160243442</v>
      </c>
      <c r="I244" s="44">
        <f t="shared" si="24"/>
        <v>78015.534240365159</v>
      </c>
      <c r="J244" s="83">
        <f t="shared" si="25"/>
        <v>27862.690800130415</v>
      </c>
    </row>
    <row r="245" spans="1:10" x14ac:dyDescent="0.25">
      <c r="A245" s="155"/>
      <c r="B245" s="44" t="s">
        <v>275</v>
      </c>
      <c r="C245" s="83">
        <f>'Podział - WSZYSCY'!J243</f>
        <v>375922.59483372199</v>
      </c>
      <c r="D245" s="10">
        <f t="shared" si="26"/>
        <v>56388.389225058294</v>
      </c>
      <c r="E245" s="44">
        <f t="shared" si="21"/>
        <v>22555.35569002332</v>
      </c>
      <c r="F245" s="44">
        <f t="shared" si="22"/>
        <v>33833.033535034978</v>
      </c>
      <c r="G245" s="44">
        <f t="shared" si="27"/>
        <v>263145.81638360536</v>
      </c>
      <c r="H245" s="44">
        <f t="shared" si="23"/>
        <v>105258.32655344215</v>
      </c>
      <c r="I245" s="44">
        <f t="shared" si="24"/>
        <v>157887.48983016322</v>
      </c>
      <c r="J245" s="83">
        <f t="shared" si="25"/>
        <v>56388.389225058294</v>
      </c>
    </row>
    <row r="246" spans="1:10" x14ac:dyDescent="0.25">
      <c r="A246" s="155"/>
      <c r="B246" s="44" t="s">
        <v>276</v>
      </c>
      <c r="C246" s="83">
        <f>'Podział - WSZYSCY'!J244</f>
        <v>305310.9185795724</v>
      </c>
      <c r="D246" s="10">
        <f t="shared" si="26"/>
        <v>45796.637786935862</v>
      </c>
      <c r="E246" s="44">
        <f t="shared" si="21"/>
        <v>18318.655114774345</v>
      </c>
      <c r="F246" s="44">
        <f t="shared" si="22"/>
        <v>27477.982672161514</v>
      </c>
      <c r="G246" s="44">
        <f t="shared" si="27"/>
        <v>213717.64300570067</v>
      </c>
      <c r="H246" s="44">
        <f t="shared" si="23"/>
        <v>85487.057202280266</v>
      </c>
      <c r="I246" s="44">
        <f t="shared" si="24"/>
        <v>128230.5858034204</v>
      </c>
      <c r="J246" s="83">
        <f t="shared" si="25"/>
        <v>45796.637786935862</v>
      </c>
    </row>
    <row r="247" spans="1:10" x14ac:dyDescent="0.25">
      <c r="A247" s="155"/>
      <c r="B247" s="44" t="s">
        <v>277</v>
      </c>
      <c r="C247" s="83">
        <f>'Podział - WSZYSCY'!J245</f>
        <v>317916.24873004272</v>
      </c>
      <c r="D247" s="10">
        <f t="shared" si="26"/>
        <v>47687.437309506407</v>
      </c>
      <c r="E247" s="44">
        <f t="shared" si="21"/>
        <v>19074.974923802562</v>
      </c>
      <c r="F247" s="44">
        <f t="shared" si="22"/>
        <v>28612.462385703842</v>
      </c>
      <c r="G247" s="44">
        <f t="shared" si="27"/>
        <v>222541.3741110299</v>
      </c>
      <c r="H247" s="44">
        <f t="shared" si="23"/>
        <v>89016.549644411949</v>
      </c>
      <c r="I247" s="44">
        <f t="shared" si="24"/>
        <v>133524.82446661792</v>
      </c>
      <c r="J247" s="83">
        <f t="shared" si="25"/>
        <v>47687.437309506407</v>
      </c>
    </row>
    <row r="248" spans="1:10" ht="15.75" thickBot="1" x14ac:dyDescent="0.3">
      <c r="A248" s="156"/>
      <c r="B248" s="34" t="s">
        <v>278</v>
      </c>
      <c r="C248" s="85">
        <f>'Podział - WSZYSCY'!J246</f>
        <v>241738.58253932188</v>
      </c>
      <c r="D248" s="107">
        <f t="shared" si="26"/>
        <v>36260.787380898284</v>
      </c>
      <c r="E248" s="34">
        <f t="shared" si="21"/>
        <v>14504.314952359313</v>
      </c>
      <c r="F248" s="34">
        <f t="shared" si="22"/>
        <v>21756.472428538968</v>
      </c>
      <c r="G248" s="34">
        <f t="shared" si="27"/>
        <v>169217.00777752532</v>
      </c>
      <c r="H248" s="34">
        <f t="shared" si="23"/>
        <v>67686.803111010115</v>
      </c>
      <c r="I248" s="34">
        <f t="shared" si="24"/>
        <v>101530.20466651519</v>
      </c>
      <c r="J248" s="85">
        <f t="shared" si="25"/>
        <v>36260.787380898284</v>
      </c>
    </row>
    <row r="249" spans="1:10" x14ac:dyDescent="0.25">
      <c r="A249" s="154" t="s">
        <v>279</v>
      </c>
      <c r="B249" s="32" t="s">
        <v>280</v>
      </c>
      <c r="C249" s="82">
        <f>'Podział - WSZYSCY'!J247</f>
        <v>181604.06381283593</v>
      </c>
      <c r="D249" s="106">
        <f t="shared" si="26"/>
        <v>27240.60957192539</v>
      </c>
      <c r="E249" s="32">
        <f t="shared" si="21"/>
        <v>10896.243828770155</v>
      </c>
      <c r="F249" s="32">
        <f t="shared" si="22"/>
        <v>16344.365743155233</v>
      </c>
      <c r="G249" s="32">
        <f t="shared" si="27"/>
        <v>127122.84466898514</v>
      </c>
      <c r="H249" s="32">
        <f t="shared" si="23"/>
        <v>50849.137867594058</v>
      </c>
      <c r="I249" s="32">
        <f t="shared" si="24"/>
        <v>76273.70680139109</v>
      </c>
      <c r="J249" s="82">
        <f t="shared" si="25"/>
        <v>27240.60957192539</v>
      </c>
    </row>
    <row r="250" spans="1:10" ht="30" x14ac:dyDescent="0.25">
      <c r="A250" s="155"/>
      <c r="B250" s="44" t="s">
        <v>281</v>
      </c>
      <c r="C250" s="83">
        <f>'Podział - WSZYSCY'!J248</f>
        <v>314969.54817538732</v>
      </c>
      <c r="D250" s="10">
        <f t="shared" si="26"/>
        <v>47245.432226308098</v>
      </c>
      <c r="E250" s="44">
        <f t="shared" si="21"/>
        <v>18898.172890523238</v>
      </c>
      <c r="F250" s="44">
        <f t="shared" si="22"/>
        <v>28347.259335784856</v>
      </c>
      <c r="G250" s="44">
        <f t="shared" si="27"/>
        <v>220478.68372277112</v>
      </c>
      <c r="H250" s="44">
        <f t="shared" si="23"/>
        <v>88191.473489108437</v>
      </c>
      <c r="I250" s="44">
        <f t="shared" si="24"/>
        <v>132287.21023366266</v>
      </c>
      <c r="J250" s="83">
        <f t="shared" si="25"/>
        <v>47245.432226308098</v>
      </c>
    </row>
    <row r="251" spans="1:10" ht="30" x14ac:dyDescent="0.25">
      <c r="A251" s="155"/>
      <c r="B251" s="44" t="s">
        <v>282</v>
      </c>
      <c r="C251" s="83">
        <f>'Podział - WSZYSCY'!J249</f>
        <v>993638.34073555574</v>
      </c>
      <c r="D251" s="10">
        <f t="shared" si="26"/>
        <v>149045.75111033337</v>
      </c>
      <c r="E251" s="44">
        <f t="shared" si="21"/>
        <v>59618.30044413334</v>
      </c>
      <c r="F251" s="44">
        <f t="shared" si="22"/>
        <v>89427.45066620002</v>
      </c>
      <c r="G251" s="44">
        <f t="shared" si="27"/>
        <v>695546.83851488901</v>
      </c>
      <c r="H251" s="44">
        <f t="shared" si="23"/>
        <v>278218.73540595558</v>
      </c>
      <c r="I251" s="44">
        <f t="shared" si="24"/>
        <v>417328.10310893337</v>
      </c>
      <c r="J251" s="83">
        <f t="shared" si="25"/>
        <v>149045.75111033337</v>
      </c>
    </row>
    <row r="252" spans="1:10" x14ac:dyDescent="0.25">
      <c r="A252" s="155"/>
      <c r="B252" s="44" t="s">
        <v>283</v>
      </c>
      <c r="C252" s="83">
        <f>'Podział - WSZYSCY'!J250</f>
        <v>174619.29212772686</v>
      </c>
      <c r="D252" s="10">
        <f t="shared" si="26"/>
        <v>26192.893819159028</v>
      </c>
      <c r="E252" s="44">
        <f t="shared" si="21"/>
        <v>10477.157527663612</v>
      </c>
      <c r="F252" s="44">
        <f t="shared" si="22"/>
        <v>15715.736291495417</v>
      </c>
      <c r="G252" s="44">
        <f t="shared" si="27"/>
        <v>122233.50448940879</v>
      </c>
      <c r="H252" s="44">
        <f t="shared" si="23"/>
        <v>48893.401795763515</v>
      </c>
      <c r="I252" s="44">
        <f t="shared" si="24"/>
        <v>73340.102693645284</v>
      </c>
      <c r="J252" s="83">
        <f t="shared" si="25"/>
        <v>26192.893819159028</v>
      </c>
    </row>
    <row r="253" spans="1:10" x14ac:dyDescent="0.25">
      <c r="A253" s="155"/>
      <c r="B253" s="44" t="s">
        <v>284</v>
      </c>
      <c r="C253" s="83">
        <f>'Podział - WSZYSCY'!J251</f>
        <v>246758.887187994</v>
      </c>
      <c r="D253" s="10">
        <f t="shared" si="26"/>
        <v>37013.833078199095</v>
      </c>
      <c r="E253" s="44">
        <f t="shared" si="21"/>
        <v>14805.53323127964</v>
      </c>
      <c r="F253" s="44">
        <f t="shared" si="22"/>
        <v>22208.299846919457</v>
      </c>
      <c r="G253" s="44">
        <f t="shared" si="27"/>
        <v>172731.22103159578</v>
      </c>
      <c r="H253" s="44">
        <f t="shared" si="23"/>
        <v>69092.488412638311</v>
      </c>
      <c r="I253" s="44">
        <f t="shared" si="24"/>
        <v>103638.73261895748</v>
      </c>
      <c r="J253" s="83">
        <f t="shared" si="25"/>
        <v>37013.833078199095</v>
      </c>
    </row>
    <row r="254" spans="1:10" x14ac:dyDescent="0.25">
      <c r="A254" s="155"/>
      <c r="B254" s="44" t="s">
        <v>285</v>
      </c>
      <c r="C254" s="83">
        <f>'Podział - WSZYSCY'!J252</f>
        <v>288067.26348195941</v>
      </c>
      <c r="D254" s="10">
        <f t="shared" si="26"/>
        <v>43210.089522293907</v>
      </c>
      <c r="E254" s="44">
        <f t="shared" si="21"/>
        <v>17284.035808917564</v>
      </c>
      <c r="F254" s="44">
        <f t="shared" si="22"/>
        <v>25926.053713376346</v>
      </c>
      <c r="G254" s="44">
        <f t="shared" si="27"/>
        <v>201647.08443737158</v>
      </c>
      <c r="H254" s="44">
        <f t="shared" si="23"/>
        <v>80658.833774948624</v>
      </c>
      <c r="I254" s="44">
        <f t="shared" si="24"/>
        <v>120988.25066242294</v>
      </c>
      <c r="J254" s="83">
        <f t="shared" si="25"/>
        <v>43210.089522293907</v>
      </c>
    </row>
    <row r="255" spans="1:10" x14ac:dyDescent="0.25">
      <c r="A255" s="155"/>
      <c r="B255" s="44" t="s">
        <v>286</v>
      </c>
      <c r="C255" s="83">
        <f>'Podział - WSZYSCY'!J253</f>
        <v>218383.25221723839</v>
      </c>
      <c r="D255" s="10">
        <f t="shared" si="26"/>
        <v>32757.487832585757</v>
      </c>
      <c r="E255" s="44">
        <f t="shared" si="21"/>
        <v>13102.995133034303</v>
      </c>
      <c r="F255" s="44">
        <f t="shared" si="22"/>
        <v>19654.492699551454</v>
      </c>
      <c r="G255" s="44">
        <f t="shared" si="27"/>
        <v>152868.27655206688</v>
      </c>
      <c r="H255" s="44">
        <f t="shared" si="23"/>
        <v>61147.310620826742</v>
      </c>
      <c r="I255" s="44">
        <f t="shared" si="24"/>
        <v>91720.96593124012</v>
      </c>
      <c r="J255" s="83">
        <f t="shared" si="25"/>
        <v>32757.487832585757</v>
      </c>
    </row>
    <row r="256" spans="1:10" x14ac:dyDescent="0.25">
      <c r="A256" s="155"/>
      <c r="B256" s="44" t="s">
        <v>287</v>
      </c>
      <c r="C256" s="83">
        <f>'Podział - WSZYSCY'!J254</f>
        <v>96968.275659678315</v>
      </c>
      <c r="D256" s="10">
        <f t="shared" si="26"/>
        <v>14545.241348951748</v>
      </c>
      <c r="E256" s="44">
        <f t="shared" si="21"/>
        <v>5818.0965395806988</v>
      </c>
      <c r="F256" s="44">
        <f t="shared" si="22"/>
        <v>8727.1448093710478</v>
      </c>
      <c r="G256" s="44">
        <f t="shared" si="27"/>
        <v>67877.792961774816</v>
      </c>
      <c r="H256" s="44">
        <f t="shared" si="23"/>
        <v>27151.117184709925</v>
      </c>
      <c r="I256" s="44">
        <f t="shared" si="24"/>
        <v>40726.675777064891</v>
      </c>
      <c r="J256" s="83">
        <f t="shared" si="25"/>
        <v>14545.241348951748</v>
      </c>
    </row>
    <row r="257" spans="1:10" ht="15.75" thickBot="1" x14ac:dyDescent="0.3">
      <c r="A257" s="156"/>
      <c r="B257" s="34" t="s">
        <v>288</v>
      </c>
      <c r="C257" s="85">
        <f>'Podział - WSZYSCY'!J255</f>
        <v>188916.24667068449</v>
      </c>
      <c r="D257" s="107">
        <f t="shared" si="26"/>
        <v>28337.437000602673</v>
      </c>
      <c r="E257" s="34">
        <f t="shared" si="21"/>
        <v>11334.974800241069</v>
      </c>
      <c r="F257" s="34">
        <f t="shared" si="22"/>
        <v>17002.462200361602</v>
      </c>
      <c r="G257" s="34">
        <f t="shared" si="27"/>
        <v>132241.37266947914</v>
      </c>
      <c r="H257" s="34">
        <f t="shared" si="23"/>
        <v>52896.549067791653</v>
      </c>
      <c r="I257" s="34">
        <f t="shared" si="24"/>
        <v>79344.823601687487</v>
      </c>
      <c r="J257" s="85">
        <f t="shared" si="25"/>
        <v>28337.437000602673</v>
      </c>
    </row>
    <row r="258" spans="1:10" x14ac:dyDescent="0.25">
      <c r="A258" s="154" t="s">
        <v>289</v>
      </c>
      <c r="B258" s="32" t="s">
        <v>290</v>
      </c>
      <c r="C258" s="82">
        <f>'Podział - WSZYSCY'!J256</f>
        <v>930120.57322409516</v>
      </c>
      <c r="D258" s="106">
        <f t="shared" si="26"/>
        <v>139518.08598361426</v>
      </c>
      <c r="E258" s="32">
        <f t="shared" si="21"/>
        <v>55807.234393445709</v>
      </c>
      <c r="F258" s="32">
        <f t="shared" si="22"/>
        <v>83710.851590168561</v>
      </c>
      <c r="G258" s="32">
        <f t="shared" si="27"/>
        <v>651084.40125686652</v>
      </c>
      <c r="H258" s="32">
        <f t="shared" si="23"/>
        <v>260433.76050274662</v>
      </c>
      <c r="I258" s="32">
        <f t="shared" si="24"/>
        <v>390650.64075411996</v>
      </c>
      <c r="J258" s="82">
        <f t="shared" si="25"/>
        <v>139518.08598361426</v>
      </c>
    </row>
    <row r="259" spans="1:10" x14ac:dyDescent="0.25">
      <c r="A259" s="155"/>
      <c r="B259" s="44" t="s">
        <v>291</v>
      </c>
      <c r="C259" s="83">
        <f>'Podział - WSZYSCY'!J257</f>
        <v>323809.64983935346</v>
      </c>
      <c r="D259" s="10">
        <f t="shared" si="26"/>
        <v>48571.44747590302</v>
      </c>
      <c r="E259" s="44">
        <f t="shared" si="21"/>
        <v>19428.578990361206</v>
      </c>
      <c r="F259" s="44">
        <f t="shared" si="22"/>
        <v>29142.868485541811</v>
      </c>
      <c r="G259" s="44">
        <f t="shared" si="27"/>
        <v>226666.7548875474</v>
      </c>
      <c r="H259" s="44">
        <f t="shared" si="23"/>
        <v>90666.701955018958</v>
      </c>
      <c r="I259" s="44">
        <f t="shared" si="24"/>
        <v>136000.05293252846</v>
      </c>
      <c r="J259" s="83">
        <f t="shared" si="25"/>
        <v>48571.44747590302</v>
      </c>
    </row>
    <row r="260" spans="1:10" x14ac:dyDescent="0.25">
      <c r="A260" s="155"/>
      <c r="B260" s="44" t="s">
        <v>292</v>
      </c>
      <c r="C260" s="83">
        <f>'Podział - WSZYSCY'!J258</f>
        <v>202722.08445453289</v>
      </c>
      <c r="D260" s="10">
        <f t="shared" si="26"/>
        <v>30408.312668179933</v>
      </c>
      <c r="E260" s="44">
        <f t="shared" ref="E260:E312" si="28">C260*$O$3</f>
        <v>12163.325067271973</v>
      </c>
      <c r="F260" s="44">
        <f t="shared" ref="F260:F312" si="29">C260*$P$3</f>
        <v>18244.98760090796</v>
      </c>
      <c r="G260" s="44">
        <f t="shared" si="27"/>
        <v>141905.45911817302</v>
      </c>
      <c r="H260" s="44">
        <f t="shared" ref="H260:H312" si="30">C260*$R$3</f>
        <v>56762.183647269201</v>
      </c>
      <c r="I260" s="44">
        <f t="shared" ref="I260:I312" si="31">C260*$S$3</f>
        <v>85143.275470903813</v>
      </c>
      <c r="J260" s="83">
        <f t="shared" ref="J260:J313" si="32">C260*$T$3</f>
        <v>30408.312668179933</v>
      </c>
    </row>
    <row r="261" spans="1:10" x14ac:dyDescent="0.25">
      <c r="A261" s="155"/>
      <c r="B261" s="44" t="s">
        <v>293</v>
      </c>
      <c r="C261" s="83">
        <f>'Podział - WSZYSCY'!J259</f>
        <v>279663.71004831255</v>
      </c>
      <c r="D261" s="10">
        <f t="shared" ref="D261:D312" si="33">C261*$N$3</f>
        <v>41949.556507246882</v>
      </c>
      <c r="E261" s="44">
        <f t="shared" si="28"/>
        <v>16779.822602898752</v>
      </c>
      <c r="F261" s="44">
        <f t="shared" si="29"/>
        <v>25169.73390434813</v>
      </c>
      <c r="G261" s="44">
        <f t="shared" ref="G261:G312" si="34">C261*$Q$3</f>
        <v>195764.59703381878</v>
      </c>
      <c r="H261" s="44">
        <f t="shared" si="30"/>
        <v>78305.838813527502</v>
      </c>
      <c r="I261" s="44">
        <f t="shared" si="31"/>
        <v>117458.75822029127</v>
      </c>
      <c r="J261" s="83">
        <f t="shared" si="32"/>
        <v>41949.556507246882</v>
      </c>
    </row>
    <row r="262" spans="1:10" ht="15.75" thickBot="1" x14ac:dyDescent="0.3">
      <c r="A262" s="156"/>
      <c r="B262" s="34" t="s">
        <v>294</v>
      </c>
      <c r="C262" s="85">
        <f>'Podział - WSZYSCY'!J260</f>
        <v>296034.26868528692</v>
      </c>
      <c r="D262" s="107">
        <f t="shared" si="33"/>
        <v>44405.140302793036</v>
      </c>
      <c r="E262" s="34">
        <f t="shared" si="28"/>
        <v>17762.056121117213</v>
      </c>
      <c r="F262" s="34">
        <f t="shared" si="29"/>
        <v>26643.084181675822</v>
      </c>
      <c r="G262" s="34">
        <f t="shared" si="34"/>
        <v>207223.98807970082</v>
      </c>
      <c r="H262" s="34">
        <f t="shared" si="30"/>
        <v>82889.595231880332</v>
      </c>
      <c r="I262" s="34">
        <f t="shared" si="31"/>
        <v>124334.39284782051</v>
      </c>
      <c r="J262" s="85">
        <f t="shared" si="32"/>
        <v>44405.140302793036</v>
      </c>
    </row>
    <row r="263" spans="1:10" x14ac:dyDescent="0.25">
      <c r="A263" s="154" t="s">
        <v>295</v>
      </c>
      <c r="B263" s="32" t="s">
        <v>296</v>
      </c>
      <c r="C263" s="82">
        <f>'Podział - WSZYSCY'!J261</f>
        <v>1272101.5431504901</v>
      </c>
      <c r="D263" s="106">
        <f t="shared" si="33"/>
        <v>190815.23147257351</v>
      </c>
      <c r="E263" s="32">
        <f t="shared" si="28"/>
        <v>76326.092589029402</v>
      </c>
      <c r="F263" s="32">
        <f t="shared" si="29"/>
        <v>114489.1388835441</v>
      </c>
      <c r="G263" s="32">
        <f t="shared" si="34"/>
        <v>890471.08020534308</v>
      </c>
      <c r="H263" s="32">
        <f t="shared" si="30"/>
        <v>356188.43208213721</v>
      </c>
      <c r="I263" s="32">
        <f t="shared" si="31"/>
        <v>534282.64812320587</v>
      </c>
      <c r="J263" s="82">
        <f t="shared" si="32"/>
        <v>190815.23147257351</v>
      </c>
    </row>
    <row r="264" spans="1:10" ht="30" x14ac:dyDescent="0.25">
      <c r="A264" s="155"/>
      <c r="B264" s="44" t="s">
        <v>297</v>
      </c>
      <c r="C264" s="83">
        <f>'Podział - WSZYSCY'!J262</f>
        <v>1750449.2665228818</v>
      </c>
      <c r="D264" s="10">
        <f t="shared" si="33"/>
        <v>262567.38997843227</v>
      </c>
      <c r="E264" s="44">
        <f t="shared" si="28"/>
        <v>105026.9559913729</v>
      </c>
      <c r="F264" s="44">
        <f t="shared" si="29"/>
        <v>157540.43398705937</v>
      </c>
      <c r="G264" s="44">
        <f t="shared" si="34"/>
        <v>1225314.4865660171</v>
      </c>
      <c r="H264" s="44">
        <f t="shared" si="30"/>
        <v>490125.79462640686</v>
      </c>
      <c r="I264" s="44">
        <f t="shared" si="31"/>
        <v>735188.69193961029</v>
      </c>
      <c r="J264" s="83">
        <f t="shared" si="32"/>
        <v>262567.38997843227</v>
      </c>
    </row>
    <row r="265" spans="1:10" x14ac:dyDescent="0.25">
      <c r="A265" s="155"/>
      <c r="B265" s="44" t="s">
        <v>298</v>
      </c>
      <c r="C265" s="83">
        <f>'Podział - WSZYSCY'!J263</f>
        <v>1757052.0585064616</v>
      </c>
      <c r="D265" s="10">
        <f t="shared" si="33"/>
        <v>263557.8087759692</v>
      </c>
      <c r="E265" s="44">
        <f t="shared" si="28"/>
        <v>105423.12351038768</v>
      </c>
      <c r="F265" s="44">
        <f t="shared" si="29"/>
        <v>158134.68526558153</v>
      </c>
      <c r="G265" s="44">
        <f t="shared" si="34"/>
        <v>1229936.4409545229</v>
      </c>
      <c r="H265" s="44">
        <f t="shared" si="30"/>
        <v>491974.57638180919</v>
      </c>
      <c r="I265" s="44">
        <f t="shared" si="31"/>
        <v>737961.86457271385</v>
      </c>
      <c r="J265" s="83">
        <f t="shared" si="32"/>
        <v>263557.8087759692</v>
      </c>
    </row>
    <row r="266" spans="1:10" x14ac:dyDescent="0.25">
      <c r="A266" s="155"/>
      <c r="B266" s="44" t="s">
        <v>299</v>
      </c>
      <c r="C266" s="83">
        <f>'Podział - WSZYSCY'!J264</f>
        <v>609803.30922729615</v>
      </c>
      <c r="D266" s="10">
        <f t="shared" si="33"/>
        <v>91470.496384094426</v>
      </c>
      <c r="E266" s="44">
        <f t="shared" si="28"/>
        <v>36588.198553637769</v>
      </c>
      <c r="F266" s="44">
        <f t="shared" si="29"/>
        <v>54882.29783045665</v>
      </c>
      <c r="G266" s="44">
        <f t="shared" si="34"/>
        <v>426862.31645910727</v>
      </c>
      <c r="H266" s="44">
        <f t="shared" si="30"/>
        <v>170744.9265836429</v>
      </c>
      <c r="I266" s="44">
        <f t="shared" si="31"/>
        <v>256117.38987546437</v>
      </c>
      <c r="J266" s="83">
        <f t="shared" si="32"/>
        <v>91470.496384094426</v>
      </c>
    </row>
    <row r="267" spans="1:10" x14ac:dyDescent="0.25">
      <c r="A267" s="155"/>
      <c r="B267" s="44" t="s">
        <v>300</v>
      </c>
      <c r="C267" s="83">
        <f>'Podział - WSZYSCY'!J265</f>
        <v>245503.81102582597</v>
      </c>
      <c r="D267" s="10">
        <f t="shared" si="33"/>
        <v>36825.571653873893</v>
      </c>
      <c r="E267" s="44">
        <f t="shared" si="28"/>
        <v>14730.228661549558</v>
      </c>
      <c r="F267" s="44">
        <f t="shared" si="29"/>
        <v>22095.342992324335</v>
      </c>
      <c r="G267" s="44">
        <f t="shared" si="34"/>
        <v>171852.66771807816</v>
      </c>
      <c r="H267" s="44">
        <f t="shared" si="30"/>
        <v>68741.067087231262</v>
      </c>
      <c r="I267" s="44">
        <f t="shared" si="31"/>
        <v>103111.60063084691</v>
      </c>
      <c r="J267" s="83">
        <f t="shared" si="32"/>
        <v>36825.571653873893</v>
      </c>
    </row>
    <row r="268" spans="1:10" x14ac:dyDescent="0.25">
      <c r="A268" s="155"/>
      <c r="B268" s="44" t="s">
        <v>301</v>
      </c>
      <c r="C268" s="83">
        <f>'Podział - WSZYSCY'!J266</f>
        <v>584974.62862788502</v>
      </c>
      <c r="D268" s="10">
        <f t="shared" si="33"/>
        <v>87746.194294182744</v>
      </c>
      <c r="E268" s="44">
        <f t="shared" si="28"/>
        <v>35098.4777176731</v>
      </c>
      <c r="F268" s="44">
        <f t="shared" si="29"/>
        <v>52647.716576509651</v>
      </c>
      <c r="G268" s="44">
        <f t="shared" si="34"/>
        <v>409482.2400395195</v>
      </c>
      <c r="H268" s="44">
        <f t="shared" si="30"/>
        <v>163792.89601580778</v>
      </c>
      <c r="I268" s="44">
        <f t="shared" si="31"/>
        <v>245689.34402371169</v>
      </c>
      <c r="J268" s="83">
        <f t="shared" si="32"/>
        <v>87746.194294182744</v>
      </c>
    </row>
    <row r="269" spans="1:10" ht="15.75" thickBot="1" x14ac:dyDescent="0.3">
      <c r="A269" s="156"/>
      <c r="B269" s="34" t="s">
        <v>302</v>
      </c>
      <c r="C269" s="85">
        <f>'Podział - WSZYSCY'!J267</f>
        <v>1228337.5830609784</v>
      </c>
      <c r="D269" s="107">
        <f t="shared" si="33"/>
        <v>184250.63745914676</v>
      </c>
      <c r="E269" s="34">
        <f t="shared" si="28"/>
        <v>73700.254983658699</v>
      </c>
      <c r="F269" s="34">
        <f t="shared" si="29"/>
        <v>110550.38247548806</v>
      </c>
      <c r="G269" s="34">
        <f t="shared" si="34"/>
        <v>859836.30814268487</v>
      </c>
      <c r="H269" s="34">
        <f t="shared" si="30"/>
        <v>343934.52325707395</v>
      </c>
      <c r="I269" s="34">
        <f t="shared" si="31"/>
        <v>515901.78488561092</v>
      </c>
      <c r="J269" s="85">
        <f t="shared" si="32"/>
        <v>184250.63745914676</v>
      </c>
    </row>
    <row r="270" spans="1:10" x14ac:dyDescent="0.25">
      <c r="A270" s="154" t="s">
        <v>303</v>
      </c>
      <c r="B270" s="32" t="s">
        <v>304</v>
      </c>
      <c r="C270" s="82">
        <f>'Podział - WSZYSCY'!J268</f>
        <v>984798.23907158955</v>
      </c>
      <c r="D270" s="106">
        <f t="shared" si="33"/>
        <v>147719.73586073844</v>
      </c>
      <c r="E270" s="32">
        <f t="shared" si="28"/>
        <v>59087.894344295368</v>
      </c>
      <c r="F270" s="32">
        <f t="shared" si="29"/>
        <v>88631.841516443063</v>
      </c>
      <c r="G270" s="32">
        <f t="shared" si="34"/>
        <v>689358.76735011267</v>
      </c>
      <c r="H270" s="32">
        <f t="shared" si="30"/>
        <v>275743.50694004504</v>
      </c>
      <c r="I270" s="32">
        <f t="shared" si="31"/>
        <v>413615.26041006757</v>
      </c>
      <c r="J270" s="82">
        <f t="shared" si="32"/>
        <v>147719.73586073844</v>
      </c>
    </row>
    <row r="271" spans="1:10" x14ac:dyDescent="0.25">
      <c r="A271" s="155"/>
      <c r="B271" s="44" t="s">
        <v>305</v>
      </c>
      <c r="C271" s="83">
        <f>'Podział - WSZYSCY'!J269</f>
        <v>2484941.6640351331</v>
      </c>
      <c r="D271" s="10">
        <f t="shared" si="33"/>
        <v>372741.24960526993</v>
      </c>
      <c r="E271" s="44">
        <f t="shared" si="28"/>
        <v>149096.49984210797</v>
      </c>
      <c r="F271" s="44">
        <f t="shared" si="29"/>
        <v>223644.74976316196</v>
      </c>
      <c r="G271" s="44">
        <f t="shared" si="34"/>
        <v>1739459.1648245931</v>
      </c>
      <c r="H271" s="44">
        <f t="shared" si="30"/>
        <v>695783.66592983715</v>
      </c>
      <c r="I271" s="44">
        <f t="shared" si="31"/>
        <v>1043675.4988947558</v>
      </c>
      <c r="J271" s="83">
        <f t="shared" si="32"/>
        <v>372741.24960526993</v>
      </c>
    </row>
    <row r="272" spans="1:10" x14ac:dyDescent="0.25">
      <c r="A272" s="155"/>
      <c r="B272" s="44" t="s">
        <v>306</v>
      </c>
      <c r="C272" s="83">
        <f>'Podział - WSZYSCY'!J270</f>
        <v>2777101.567176336</v>
      </c>
      <c r="D272" s="10">
        <f t="shared" si="33"/>
        <v>416565.23507645039</v>
      </c>
      <c r="E272" s="44">
        <f t="shared" si="28"/>
        <v>166626.09403058016</v>
      </c>
      <c r="F272" s="44">
        <f t="shared" si="29"/>
        <v>249939.14104587023</v>
      </c>
      <c r="G272" s="44">
        <f t="shared" si="34"/>
        <v>1943971.0970234349</v>
      </c>
      <c r="H272" s="44">
        <f t="shared" si="30"/>
        <v>777588.438809374</v>
      </c>
      <c r="I272" s="44">
        <f t="shared" si="31"/>
        <v>1166382.6582140611</v>
      </c>
      <c r="J272" s="83">
        <f t="shared" si="32"/>
        <v>416565.23507645039</v>
      </c>
    </row>
    <row r="273" spans="1:10" x14ac:dyDescent="0.25">
      <c r="A273" s="155"/>
      <c r="B273" s="44" t="s">
        <v>307</v>
      </c>
      <c r="C273" s="83">
        <f>'Podział - WSZYSCY'!J271</f>
        <v>1102502.5556714353</v>
      </c>
      <c r="D273" s="10">
        <f t="shared" si="33"/>
        <v>165375.3833507153</v>
      </c>
      <c r="E273" s="44">
        <f t="shared" si="28"/>
        <v>66150.15334028611</v>
      </c>
      <c r="F273" s="44">
        <f t="shared" si="29"/>
        <v>99225.230010429179</v>
      </c>
      <c r="G273" s="44">
        <f t="shared" si="34"/>
        <v>771751.78897000465</v>
      </c>
      <c r="H273" s="44">
        <f t="shared" si="30"/>
        <v>308700.71558800188</v>
      </c>
      <c r="I273" s="44">
        <f t="shared" si="31"/>
        <v>463051.07338200283</v>
      </c>
      <c r="J273" s="83">
        <f t="shared" si="32"/>
        <v>165375.3833507153</v>
      </c>
    </row>
    <row r="274" spans="1:10" x14ac:dyDescent="0.25">
      <c r="A274" s="155"/>
      <c r="B274" s="44" t="s">
        <v>308</v>
      </c>
      <c r="C274" s="83">
        <f>'Podział - WSZYSCY'!J272</f>
        <v>139859.13928855123</v>
      </c>
      <c r="D274" s="10">
        <f t="shared" si="33"/>
        <v>20978.870893282685</v>
      </c>
      <c r="E274" s="44">
        <f t="shared" si="28"/>
        <v>8391.5483573130732</v>
      </c>
      <c r="F274" s="44">
        <f t="shared" si="29"/>
        <v>12587.32253596961</v>
      </c>
      <c r="G274" s="44">
        <f t="shared" si="34"/>
        <v>97901.397501985863</v>
      </c>
      <c r="H274" s="44">
        <f t="shared" si="30"/>
        <v>39160.559000794339</v>
      </c>
      <c r="I274" s="44">
        <f t="shared" si="31"/>
        <v>58740.838501191516</v>
      </c>
      <c r="J274" s="83">
        <f t="shared" si="32"/>
        <v>20978.870893282685</v>
      </c>
    </row>
    <row r="275" spans="1:10" x14ac:dyDescent="0.25">
      <c r="A275" s="155"/>
      <c r="B275" s="44" t="s">
        <v>309</v>
      </c>
      <c r="C275" s="83">
        <f>'Podział - WSZYSCY'!J273</f>
        <v>1742536.8298483442</v>
      </c>
      <c r="D275" s="10">
        <f t="shared" si="33"/>
        <v>261380.52447725163</v>
      </c>
      <c r="E275" s="44">
        <f t="shared" si="28"/>
        <v>104552.20979090066</v>
      </c>
      <c r="F275" s="44">
        <f t="shared" si="29"/>
        <v>156828.31468635096</v>
      </c>
      <c r="G275" s="44">
        <f t="shared" si="34"/>
        <v>1219775.7808938408</v>
      </c>
      <c r="H275" s="44">
        <f t="shared" si="30"/>
        <v>487910.31235753634</v>
      </c>
      <c r="I275" s="44">
        <f t="shared" si="31"/>
        <v>731865.46853630454</v>
      </c>
      <c r="J275" s="83">
        <f t="shared" si="32"/>
        <v>261380.52447725163</v>
      </c>
    </row>
    <row r="276" spans="1:10" x14ac:dyDescent="0.25">
      <c r="A276" s="155"/>
      <c r="B276" s="44" t="s">
        <v>310</v>
      </c>
      <c r="C276" s="83">
        <f>'Podział - WSZYSCY'!J274</f>
        <v>356987.31534362159</v>
      </c>
      <c r="D276" s="10">
        <f t="shared" si="33"/>
        <v>53548.097301543239</v>
      </c>
      <c r="E276" s="44">
        <f t="shared" si="28"/>
        <v>21419.238920617296</v>
      </c>
      <c r="F276" s="44">
        <f t="shared" si="29"/>
        <v>32128.858380925943</v>
      </c>
      <c r="G276" s="44">
        <f t="shared" si="34"/>
        <v>249891.12074053509</v>
      </c>
      <c r="H276" s="44">
        <f t="shared" si="30"/>
        <v>99956.448296214032</v>
      </c>
      <c r="I276" s="44">
        <f t="shared" si="31"/>
        <v>149934.67244432107</v>
      </c>
      <c r="J276" s="83">
        <f t="shared" si="32"/>
        <v>53548.097301543239</v>
      </c>
    </row>
    <row r="277" spans="1:10" x14ac:dyDescent="0.25">
      <c r="A277" s="155"/>
      <c r="B277" s="44" t="s">
        <v>311</v>
      </c>
      <c r="C277" s="83">
        <f>'Podział - WSZYSCY'!J275</f>
        <v>2519046.9945288296</v>
      </c>
      <c r="D277" s="10">
        <f t="shared" si="33"/>
        <v>377857.04917932441</v>
      </c>
      <c r="E277" s="44">
        <f t="shared" si="28"/>
        <v>151142.81967172978</v>
      </c>
      <c r="F277" s="44">
        <f t="shared" si="29"/>
        <v>226714.22950759466</v>
      </c>
      <c r="G277" s="44">
        <f t="shared" si="34"/>
        <v>1763332.8961701805</v>
      </c>
      <c r="H277" s="44">
        <f t="shared" si="30"/>
        <v>705333.15846807219</v>
      </c>
      <c r="I277" s="44">
        <f t="shared" si="31"/>
        <v>1057999.7377021085</v>
      </c>
      <c r="J277" s="83">
        <f t="shared" si="32"/>
        <v>377857.04917932441</v>
      </c>
    </row>
    <row r="278" spans="1:10" x14ac:dyDescent="0.25">
      <c r="A278" s="155"/>
      <c r="B278" s="44" t="s">
        <v>312</v>
      </c>
      <c r="C278" s="83">
        <f>'Podział - WSZYSCY'!J276</f>
        <v>1560605.3548627687</v>
      </c>
      <c r="D278" s="10">
        <f t="shared" si="33"/>
        <v>234090.80322941529</v>
      </c>
      <c r="E278" s="44">
        <f t="shared" si="28"/>
        <v>93636.321291766115</v>
      </c>
      <c r="F278" s="44">
        <f t="shared" si="29"/>
        <v>140454.48193764917</v>
      </c>
      <c r="G278" s="44">
        <f t="shared" si="34"/>
        <v>1092423.748403938</v>
      </c>
      <c r="H278" s="44">
        <f t="shared" si="30"/>
        <v>436969.49936157517</v>
      </c>
      <c r="I278" s="44">
        <f t="shared" si="31"/>
        <v>655454.24904236279</v>
      </c>
      <c r="J278" s="83">
        <f t="shared" si="32"/>
        <v>234090.80322941529</v>
      </c>
    </row>
    <row r="279" spans="1:10" x14ac:dyDescent="0.25">
      <c r="A279" s="155"/>
      <c r="B279" s="44" t="s">
        <v>313</v>
      </c>
      <c r="C279" s="83">
        <f>'Podział - WSZYSCY'!J277</f>
        <v>631248.7410417326</v>
      </c>
      <c r="D279" s="10">
        <f t="shared" si="33"/>
        <v>94687.311156259893</v>
      </c>
      <c r="E279" s="44">
        <f t="shared" si="28"/>
        <v>37874.924462503957</v>
      </c>
      <c r="F279" s="44">
        <f t="shared" si="29"/>
        <v>56812.386693755929</v>
      </c>
      <c r="G279" s="44">
        <f t="shared" si="34"/>
        <v>441874.11872921279</v>
      </c>
      <c r="H279" s="44">
        <f t="shared" si="30"/>
        <v>176749.64749168511</v>
      </c>
      <c r="I279" s="44">
        <f t="shared" si="31"/>
        <v>265124.47123752767</v>
      </c>
      <c r="J279" s="83">
        <f t="shared" si="32"/>
        <v>94687.311156259893</v>
      </c>
    </row>
    <row r="280" spans="1:10" x14ac:dyDescent="0.25">
      <c r="A280" s="155"/>
      <c r="B280" s="44" t="s">
        <v>314</v>
      </c>
      <c r="C280" s="83">
        <f>'Podział - WSZYSCY'!J278</f>
        <v>380670.05683844455</v>
      </c>
      <c r="D280" s="10">
        <f t="shared" si="33"/>
        <v>57100.50852576668</v>
      </c>
      <c r="E280" s="44">
        <f t="shared" si="28"/>
        <v>22840.203410306673</v>
      </c>
      <c r="F280" s="44">
        <f t="shared" si="29"/>
        <v>34260.305115460011</v>
      </c>
      <c r="G280" s="44">
        <f t="shared" si="34"/>
        <v>266469.03978691116</v>
      </c>
      <c r="H280" s="44">
        <f t="shared" si="30"/>
        <v>106587.61591476446</v>
      </c>
      <c r="I280" s="44">
        <f t="shared" si="31"/>
        <v>159881.4238721467</v>
      </c>
      <c r="J280" s="83">
        <f t="shared" si="32"/>
        <v>57100.50852576668</v>
      </c>
    </row>
    <row r="281" spans="1:10" ht="15.75" thickBot="1" x14ac:dyDescent="0.3">
      <c r="A281" s="156"/>
      <c r="B281" s="34" t="s">
        <v>315</v>
      </c>
      <c r="C281" s="85">
        <f>'Podział - WSZYSCY'!J279</f>
        <v>474746.20047225739</v>
      </c>
      <c r="D281" s="107">
        <f t="shared" si="33"/>
        <v>71211.9300708386</v>
      </c>
      <c r="E281" s="34">
        <f t="shared" si="28"/>
        <v>28484.772028335443</v>
      </c>
      <c r="F281" s="34">
        <f t="shared" si="29"/>
        <v>42727.158042503164</v>
      </c>
      <c r="G281" s="34">
        <f t="shared" si="34"/>
        <v>332322.34033058013</v>
      </c>
      <c r="H281" s="34">
        <f t="shared" si="30"/>
        <v>132928.93613223205</v>
      </c>
      <c r="I281" s="34">
        <f t="shared" si="31"/>
        <v>199393.40419834809</v>
      </c>
      <c r="J281" s="85">
        <f t="shared" si="32"/>
        <v>71211.9300708386</v>
      </c>
    </row>
    <row r="282" spans="1:10" x14ac:dyDescent="0.25">
      <c r="A282" s="154" t="s">
        <v>316</v>
      </c>
      <c r="B282" s="32" t="s">
        <v>317</v>
      </c>
      <c r="C282" s="82">
        <f>'Podział - WSZYSCY'!J280</f>
        <v>339197.97495810938</v>
      </c>
      <c r="D282" s="106">
        <f t="shared" si="33"/>
        <v>50879.696243716404</v>
      </c>
      <c r="E282" s="32">
        <f t="shared" si="28"/>
        <v>20351.878497486563</v>
      </c>
      <c r="F282" s="32">
        <f t="shared" si="29"/>
        <v>30527.817746229844</v>
      </c>
      <c r="G282" s="32">
        <f t="shared" si="34"/>
        <v>237438.58247067654</v>
      </c>
      <c r="H282" s="32">
        <f t="shared" si="30"/>
        <v>94975.432988270622</v>
      </c>
      <c r="I282" s="32">
        <f t="shared" si="31"/>
        <v>142463.14948240592</v>
      </c>
      <c r="J282" s="82">
        <f t="shared" si="32"/>
        <v>50879.696243716404</v>
      </c>
    </row>
    <row r="283" spans="1:10" x14ac:dyDescent="0.25">
      <c r="A283" s="155"/>
      <c r="B283" s="44" t="s">
        <v>318</v>
      </c>
      <c r="C283" s="83">
        <f>'Podział - WSZYSCY'!J281</f>
        <v>305747.46680989175</v>
      </c>
      <c r="D283" s="10">
        <f t="shared" si="33"/>
        <v>45862.120021483759</v>
      </c>
      <c r="E283" s="44">
        <f t="shared" si="28"/>
        <v>18344.848008593504</v>
      </c>
      <c r="F283" s="44">
        <f t="shared" si="29"/>
        <v>27517.272012890255</v>
      </c>
      <c r="G283" s="44">
        <f t="shared" si="34"/>
        <v>214023.2267669242</v>
      </c>
      <c r="H283" s="44">
        <f t="shared" si="30"/>
        <v>85609.29070676968</v>
      </c>
      <c r="I283" s="44">
        <f t="shared" si="31"/>
        <v>128413.93606015453</v>
      </c>
      <c r="J283" s="83">
        <f t="shared" si="32"/>
        <v>45862.120021483759</v>
      </c>
    </row>
    <row r="284" spans="1:10" x14ac:dyDescent="0.25">
      <c r="A284" s="155"/>
      <c r="B284" s="44" t="s">
        <v>319</v>
      </c>
      <c r="C284" s="83">
        <f>'Podział - WSZYSCY'!J282</f>
        <v>369156.09726377256</v>
      </c>
      <c r="D284" s="10">
        <f t="shared" si="33"/>
        <v>55373.41458956588</v>
      </c>
      <c r="E284" s="44">
        <f t="shared" si="28"/>
        <v>22149.365835826353</v>
      </c>
      <c r="F284" s="44">
        <f t="shared" si="29"/>
        <v>33224.048753739531</v>
      </c>
      <c r="G284" s="44">
        <f t="shared" si="34"/>
        <v>258409.26808464079</v>
      </c>
      <c r="H284" s="44">
        <f t="shared" si="30"/>
        <v>103363.7072338563</v>
      </c>
      <c r="I284" s="44">
        <f t="shared" si="31"/>
        <v>155045.56085078447</v>
      </c>
      <c r="J284" s="83">
        <f t="shared" si="32"/>
        <v>55373.41458956588</v>
      </c>
    </row>
    <row r="285" spans="1:10" x14ac:dyDescent="0.25">
      <c r="A285" s="155"/>
      <c r="B285" s="44" t="s">
        <v>320</v>
      </c>
      <c r="C285" s="83">
        <f>'Podział - WSZYSCY'!J283</f>
        <v>403315.99628625915</v>
      </c>
      <c r="D285" s="10">
        <f t="shared" si="33"/>
        <v>60497.399442938869</v>
      </c>
      <c r="E285" s="44">
        <f t="shared" si="28"/>
        <v>24198.959777175547</v>
      </c>
      <c r="F285" s="44">
        <f t="shared" si="29"/>
        <v>36298.439665763319</v>
      </c>
      <c r="G285" s="44">
        <f t="shared" si="34"/>
        <v>282321.19740038138</v>
      </c>
      <c r="H285" s="44">
        <f t="shared" si="30"/>
        <v>112928.47896015256</v>
      </c>
      <c r="I285" s="44">
        <f t="shared" si="31"/>
        <v>169392.71844022884</v>
      </c>
      <c r="J285" s="83">
        <f t="shared" si="32"/>
        <v>60497.399442938869</v>
      </c>
    </row>
    <row r="286" spans="1:10" x14ac:dyDescent="0.25">
      <c r="A286" s="155"/>
      <c r="B286" s="44" t="s">
        <v>321</v>
      </c>
      <c r="C286" s="83">
        <f>'Podział - WSZYSCY'!J284</f>
        <v>438676.40294212382</v>
      </c>
      <c r="D286" s="10">
        <f t="shared" si="33"/>
        <v>65801.460441318573</v>
      </c>
      <c r="E286" s="44">
        <f t="shared" si="28"/>
        <v>26320.584176527427</v>
      </c>
      <c r="F286" s="44">
        <f t="shared" si="29"/>
        <v>39480.876264791143</v>
      </c>
      <c r="G286" s="44">
        <f t="shared" si="34"/>
        <v>307073.48205948668</v>
      </c>
      <c r="H286" s="44">
        <f t="shared" si="30"/>
        <v>122829.39282379465</v>
      </c>
      <c r="I286" s="44">
        <f t="shared" si="31"/>
        <v>184244.08923569199</v>
      </c>
      <c r="J286" s="83">
        <f t="shared" si="32"/>
        <v>65801.460441318573</v>
      </c>
    </row>
    <row r="287" spans="1:10" ht="15.75" thickBot="1" x14ac:dyDescent="0.3">
      <c r="A287" s="156"/>
      <c r="B287" s="34" t="s">
        <v>322</v>
      </c>
      <c r="C287" s="85">
        <f>'Podział - WSZYSCY'!J285</f>
        <v>2137176.4300570069</v>
      </c>
      <c r="D287" s="107">
        <f t="shared" si="33"/>
        <v>320576.464508551</v>
      </c>
      <c r="E287" s="34">
        <f t="shared" si="28"/>
        <v>128230.58580342041</v>
      </c>
      <c r="F287" s="34">
        <f t="shared" si="29"/>
        <v>192345.8787051306</v>
      </c>
      <c r="G287" s="34">
        <f t="shared" si="34"/>
        <v>1496023.5010399048</v>
      </c>
      <c r="H287" s="34">
        <f t="shared" si="30"/>
        <v>598409.40041596186</v>
      </c>
      <c r="I287" s="34">
        <f t="shared" si="31"/>
        <v>897614.10062394291</v>
      </c>
      <c r="J287" s="85">
        <f t="shared" si="32"/>
        <v>320576.464508551</v>
      </c>
    </row>
    <row r="288" spans="1:10" x14ac:dyDescent="0.25">
      <c r="A288" s="154" t="s">
        <v>323</v>
      </c>
      <c r="B288" s="32" t="s">
        <v>324</v>
      </c>
      <c r="C288" s="82">
        <f>'Podział - WSZYSCY'!J286</f>
        <v>779184.02259119111</v>
      </c>
      <c r="D288" s="106">
        <f t="shared" si="33"/>
        <v>116877.60338867866</v>
      </c>
      <c r="E288" s="32">
        <f t="shared" si="28"/>
        <v>46751.041355471461</v>
      </c>
      <c r="F288" s="32">
        <f t="shared" si="29"/>
        <v>70126.562033207199</v>
      </c>
      <c r="G288" s="32">
        <f t="shared" si="34"/>
        <v>545428.81581383373</v>
      </c>
      <c r="H288" s="32">
        <f t="shared" si="30"/>
        <v>218171.52632553349</v>
      </c>
      <c r="I288" s="32">
        <f t="shared" si="31"/>
        <v>327257.28948830027</v>
      </c>
      <c r="J288" s="82">
        <f t="shared" si="32"/>
        <v>116877.60338867866</v>
      </c>
    </row>
    <row r="289" spans="1:10" x14ac:dyDescent="0.25">
      <c r="A289" s="155"/>
      <c r="B289" s="44" t="s">
        <v>325</v>
      </c>
      <c r="C289" s="83">
        <f>'Podział - WSZYSCY'!J287</f>
        <v>259473.35439604413</v>
      </c>
      <c r="D289" s="10">
        <f t="shared" si="33"/>
        <v>38921.003159406617</v>
      </c>
      <c r="E289" s="44">
        <f t="shared" si="28"/>
        <v>15568.401263762647</v>
      </c>
      <c r="F289" s="44">
        <f t="shared" si="29"/>
        <v>23352.601895643969</v>
      </c>
      <c r="G289" s="44">
        <f t="shared" si="34"/>
        <v>181631.34807723088</v>
      </c>
      <c r="H289" s="44">
        <f t="shared" si="30"/>
        <v>72652.539230892347</v>
      </c>
      <c r="I289" s="44">
        <f t="shared" si="31"/>
        <v>108978.80884633854</v>
      </c>
      <c r="J289" s="83">
        <f t="shared" si="32"/>
        <v>38921.003159406617</v>
      </c>
    </row>
    <row r="290" spans="1:10" x14ac:dyDescent="0.25">
      <c r="A290" s="155"/>
      <c r="B290" s="44" t="s">
        <v>326</v>
      </c>
      <c r="C290" s="83">
        <f>'Podział - WSZYSCY'!J288</f>
        <v>313277.92378289998</v>
      </c>
      <c r="D290" s="10">
        <f t="shared" si="33"/>
        <v>46991.688567434998</v>
      </c>
      <c r="E290" s="44">
        <f t="shared" si="28"/>
        <v>18796.675426973998</v>
      </c>
      <c r="F290" s="44">
        <f t="shared" si="29"/>
        <v>28195.013140460997</v>
      </c>
      <c r="G290" s="44">
        <f t="shared" si="34"/>
        <v>219294.54664802997</v>
      </c>
      <c r="H290" s="44">
        <f t="shared" si="30"/>
        <v>87717.818659211989</v>
      </c>
      <c r="I290" s="44">
        <f t="shared" si="31"/>
        <v>131576.72798881799</v>
      </c>
      <c r="J290" s="83">
        <f t="shared" si="32"/>
        <v>46991.688567434998</v>
      </c>
    </row>
    <row r="291" spans="1:10" x14ac:dyDescent="0.25">
      <c r="A291" s="155"/>
      <c r="B291" s="44" t="s">
        <v>327</v>
      </c>
      <c r="C291" s="83">
        <f>'Podział - WSZYSCY'!J289</f>
        <v>277644.67448308569</v>
      </c>
      <c r="D291" s="10">
        <f t="shared" si="33"/>
        <v>41646.701172462854</v>
      </c>
      <c r="E291" s="44">
        <f t="shared" si="28"/>
        <v>16658.680468985141</v>
      </c>
      <c r="F291" s="44">
        <f t="shared" si="29"/>
        <v>24988.020703477712</v>
      </c>
      <c r="G291" s="44">
        <f t="shared" si="34"/>
        <v>194351.27213815998</v>
      </c>
      <c r="H291" s="44">
        <f t="shared" si="30"/>
        <v>77740.508855263979</v>
      </c>
      <c r="I291" s="44">
        <f t="shared" si="31"/>
        <v>116610.76328289599</v>
      </c>
      <c r="J291" s="83">
        <f t="shared" si="32"/>
        <v>41646.701172462854</v>
      </c>
    </row>
    <row r="292" spans="1:10" ht="15.75" thickBot="1" x14ac:dyDescent="0.3">
      <c r="A292" s="156"/>
      <c r="B292" s="34" t="s">
        <v>328</v>
      </c>
      <c r="C292" s="85">
        <f>'Podział - WSZYSCY'!J290</f>
        <v>230497.46560859945</v>
      </c>
      <c r="D292" s="107">
        <f t="shared" si="33"/>
        <v>34574.619841289918</v>
      </c>
      <c r="E292" s="34">
        <f t="shared" si="28"/>
        <v>13829.847936515967</v>
      </c>
      <c r="F292" s="34">
        <f t="shared" si="29"/>
        <v>20744.771904773948</v>
      </c>
      <c r="G292" s="34">
        <f t="shared" si="34"/>
        <v>161348.2259260196</v>
      </c>
      <c r="H292" s="34">
        <f t="shared" si="30"/>
        <v>64539.290370407842</v>
      </c>
      <c r="I292" s="34">
        <f t="shared" si="31"/>
        <v>96808.935555611766</v>
      </c>
      <c r="J292" s="85">
        <f t="shared" si="32"/>
        <v>34574.619841289918</v>
      </c>
    </row>
    <row r="293" spans="1:10" x14ac:dyDescent="0.25">
      <c r="A293" s="154" t="s">
        <v>329</v>
      </c>
      <c r="B293" s="32" t="s">
        <v>330</v>
      </c>
      <c r="C293" s="82">
        <f>'Podział - WSZYSCY'!J291</f>
        <v>720195.44296929345</v>
      </c>
      <c r="D293" s="106">
        <f t="shared" si="33"/>
        <v>108029.31644539401</v>
      </c>
      <c r="E293" s="32">
        <f t="shared" si="28"/>
        <v>43211.726578157606</v>
      </c>
      <c r="F293" s="32">
        <f t="shared" si="29"/>
        <v>64817.589867236406</v>
      </c>
      <c r="G293" s="32">
        <f t="shared" si="34"/>
        <v>504136.81007850537</v>
      </c>
      <c r="H293" s="32">
        <f t="shared" si="30"/>
        <v>201654.72403140215</v>
      </c>
      <c r="I293" s="32">
        <f t="shared" si="31"/>
        <v>302482.08604710322</v>
      </c>
      <c r="J293" s="82">
        <f t="shared" si="32"/>
        <v>108029.31644539401</v>
      </c>
    </row>
    <row r="294" spans="1:10" x14ac:dyDescent="0.25">
      <c r="A294" s="155"/>
      <c r="B294" s="44" t="s">
        <v>331</v>
      </c>
      <c r="C294" s="83">
        <f>'Podział - WSZYSCY'!J292</f>
        <v>171290.61187154206</v>
      </c>
      <c r="D294" s="10">
        <f t="shared" si="33"/>
        <v>25693.591780731309</v>
      </c>
      <c r="E294" s="44">
        <f t="shared" si="28"/>
        <v>10277.436712292523</v>
      </c>
      <c r="F294" s="44">
        <f t="shared" si="29"/>
        <v>15416.155068438784</v>
      </c>
      <c r="G294" s="44">
        <f t="shared" si="34"/>
        <v>119903.42831007943</v>
      </c>
      <c r="H294" s="44">
        <f t="shared" si="30"/>
        <v>47961.371324031774</v>
      </c>
      <c r="I294" s="44">
        <f t="shared" si="31"/>
        <v>71942.056986047668</v>
      </c>
      <c r="J294" s="83">
        <f t="shared" si="32"/>
        <v>25693.591780731309</v>
      </c>
    </row>
    <row r="295" spans="1:10" x14ac:dyDescent="0.25">
      <c r="A295" s="155"/>
      <c r="B295" s="44" t="s">
        <v>332</v>
      </c>
      <c r="C295" s="83">
        <f>'Podział - WSZYSCY'!J293</f>
        <v>213854.06432767547</v>
      </c>
      <c r="D295" s="10">
        <f t="shared" si="33"/>
        <v>32078.10964915132</v>
      </c>
      <c r="E295" s="44">
        <f t="shared" si="28"/>
        <v>12831.243859660528</v>
      </c>
      <c r="F295" s="44">
        <f t="shared" si="29"/>
        <v>19246.865789490792</v>
      </c>
      <c r="G295" s="44">
        <f t="shared" si="34"/>
        <v>149697.84502937281</v>
      </c>
      <c r="H295" s="44">
        <f t="shared" si="30"/>
        <v>59879.138011749128</v>
      </c>
      <c r="I295" s="44">
        <f t="shared" si="31"/>
        <v>89818.707017623688</v>
      </c>
      <c r="J295" s="83">
        <f t="shared" si="32"/>
        <v>32078.10964915132</v>
      </c>
    </row>
    <row r="296" spans="1:10" x14ac:dyDescent="0.25">
      <c r="A296" s="155"/>
      <c r="B296" s="44" t="s">
        <v>333</v>
      </c>
      <c r="C296" s="83">
        <f>'Podział - WSZYSCY'!J294</f>
        <v>338106.60438231111</v>
      </c>
      <c r="D296" s="10">
        <f t="shared" si="33"/>
        <v>50715.990657346665</v>
      </c>
      <c r="E296" s="44">
        <f t="shared" si="28"/>
        <v>20286.396262938666</v>
      </c>
      <c r="F296" s="44">
        <f t="shared" si="29"/>
        <v>30429.594394407999</v>
      </c>
      <c r="G296" s="44">
        <f t="shared" si="34"/>
        <v>236674.62306761777</v>
      </c>
      <c r="H296" s="44">
        <f t="shared" si="30"/>
        <v>94669.849227047103</v>
      </c>
      <c r="I296" s="44">
        <f t="shared" si="31"/>
        <v>142004.77384057065</v>
      </c>
      <c r="J296" s="83">
        <f t="shared" si="32"/>
        <v>50715.990657346665</v>
      </c>
    </row>
    <row r="297" spans="1:10" x14ac:dyDescent="0.25">
      <c r="A297" s="155"/>
      <c r="B297" s="44" t="s">
        <v>334</v>
      </c>
      <c r="C297" s="83">
        <f>'Podział - WSZYSCY'!J295</f>
        <v>228751.2726873222</v>
      </c>
      <c r="D297" s="10">
        <f t="shared" si="33"/>
        <v>34312.69090309833</v>
      </c>
      <c r="E297" s="44">
        <f t="shared" si="28"/>
        <v>13725.076361239331</v>
      </c>
      <c r="F297" s="44">
        <f t="shared" si="29"/>
        <v>20587.614541858999</v>
      </c>
      <c r="G297" s="44">
        <f t="shared" si="34"/>
        <v>160125.89088112552</v>
      </c>
      <c r="H297" s="44">
        <f t="shared" si="30"/>
        <v>64050.35635245021</v>
      </c>
      <c r="I297" s="44">
        <f t="shared" si="31"/>
        <v>96075.534528675315</v>
      </c>
      <c r="J297" s="83">
        <f t="shared" si="32"/>
        <v>34312.69090309833</v>
      </c>
    </row>
    <row r="298" spans="1:10" ht="15.75" thickBot="1" x14ac:dyDescent="0.3">
      <c r="A298" s="156"/>
      <c r="B298" s="34" t="s">
        <v>335</v>
      </c>
      <c r="C298" s="85">
        <f>'Podział - WSZYSCY'!J296</f>
        <v>244357.87192123776</v>
      </c>
      <c r="D298" s="107">
        <f t="shared" si="33"/>
        <v>36653.680788185666</v>
      </c>
      <c r="E298" s="34">
        <f t="shared" si="28"/>
        <v>14661.472315274264</v>
      </c>
      <c r="F298" s="34">
        <f t="shared" si="29"/>
        <v>21992.208472911399</v>
      </c>
      <c r="G298" s="34">
        <f t="shared" si="34"/>
        <v>171050.51034486643</v>
      </c>
      <c r="H298" s="34">
        <f t="shared" si="30"/>
        <v>68420.204137946566</v>
      </c>
      <c r="I298" s="34">
        <f t="shared" si="31"/>
        <v>102630.30620691985</v>
      </c>
      <c r="J298" s="85">
        <f t="shared" si="32"/>
        <v>36653.680788185666</v>
      </c>
    </row>
    <row r="299" spans="1:10" x14ac:dyDescent="0.25">
      <c r="A299" s="154" t="s">
        <v>336</v>
      </c>
      <c r="B299" s="32" t="s">
        <v>337</v>
      </c>
      <c r="C299" s="82">
        <f>'Podział - WSZYSCY'!J297</f>
        <v>2095486.0740615122</v>
      </c>
      <c r="D299" s="106">
        <f t="shared" si="33"/>
        <v>314322.91110922681</v>
      </c>
      <c r="E299" s="32">
        <f t="shared" si="28"/>
        <v>125729.16444369074</v>
      </c>
      <c r="F299" s="32">
        <f t="shared" si="29"/>
        <v>188593.74666553611</v>
      </c>
      <c r="G299" s="32">
        <f t="shared" si="34"/>
        <v>1466840.2518430585</v>
      </c>
      <c r="H299" s="32">
        <f t="shared" si="30"/>
        <v>586736.1007372234</v>
      </c>
      <c r="I299" s="32">
        <f t="shared" si="31"/>
        <v>880104.1511058351</v>
      </c>
      <c r="J299" s="82">
        <f t="shared" si="32"/>
        <v>314322.91110922681</v>
      </c>
    </row>
    <row r="300" spans="1:10" x14ac:dyDescent="0.25">
      <c r="A300" s="155"/>
      <c r="B300" s="44" t="s">
        <v>338</v>
      </c>
      <c r="C300" s="83">
        <f>'Podział - WSZYSCY'!J298</f>
        <v>542793.15587328095</v>
      </c>
      <c r="D300" s="10">
        <f t="shared" si="33"/>
        <v>81418.973380992145</v>
      </c>
      <c r="E300" s="44">
        <f t="shared" si="28"/>
        <v>32567.589352396855</v>
      </c>
      <c r="F300" s="44">
        <f t="shared" si="29"/>
        <v>48851.384028595283</v>
      </c>
      <c r="G300" s="44">
        <f t="shared" si="34"/>
        <v>379955.20911129663</v>
      </c>
      <c r="H300" s="44">
        <f t="shared" si="30"/>
        <v>151982.08364451866</v>
      </c>
      <c r="I300" s="44">
        <f t="shared" si="31"/>
        <v>227973.125466778</v>
      </c>
      <c r="J300" s="83">
        <f t="shared" si="32"/>
        <v>81418.973380992145</v>
      </c>
    </row>
    <row r="301" spans="1:10" x14ac:dyDescent="0.25">
      <c r="A301" s="155"/>
      <c r="B301" s="44" t="s">
        <v>339</v>
      </c>
      <c r="C301" s="83">
        <f>'Podział - WSZYSCY'!J299</f>
        <v>357151.02092999133</v>
      </c>
      <c r="D301" s="10">
        <f t="shared" si="33"/>
        <v>53572.653139498696</v>
      </c>
      <c r="E301" s="44">
        <f t="shared" si="28"/>
        <v>21429.061255799479</v>
      </c>
      <c r="F301" s="44">
        <f t="shared" si="29"/>
        <v>32143.591883699217</v>
      </c>
      <c r="G301" s="44">
        <f t="shared" si="34"/>
        <v>250005.7146509939</v>
      </c>
      <c r="H301" s="44">
        <f t="shared" si="30"/>
        <v>100002.28586039756</v>
      </c>
      <c r="I301" s="44">
        <f t="shared" si="31"/>
        <v>150003.42879059634</v>
      </c>
      <c r="J301" s="83">
        <f t="shared" si="32"/>
        <v>53572.653139498696</v>
      </c>
    </row>
    <row r="302" spans="1:10" ht="30" x14ac:dyDescent="0.25">
      <c r="A302" s="155"/>
      <c r="B302" s="44" t="s">
        <v>340</v>
      </c>
      <c r="C302" s="83">
        <f>'Podział - WSZYSCY'!J300</f>
        <v>479930.21070729929</v>
      </c>
      <c r="D302" s="10">
        <f t="shared" si="33"/>
        <v>71989.531606094897</v>
      </c>
      <c r="E302" s="44">
        <f t="shared" si="28"/>
        <v>28795.812642437955</v>
      </c>
      <c r="F302" s="44">
        <f t="shared" si="29"/>
        <v>43193.718963656938</v>
      </c>
      <c r="G302" s="44">
        <f t="shared" si="34"/>
        <v>335951.14749510947</v>
      </c>
      <c r="H302" s="44">
        <f t="shared" si="30"/>
        <v>134380.45899804379</v>
      </c>
      <c r="I302" s="44">
        <f t="shared" si="31"/>
        <v>201570.68849706568</v>
      </c>
      <c r="J302" s="83">
        <f t="shared" si="32"/>
        <v>71989.531606094897</v>
      </c>
    </row>
    <row r="303" spans="1:10" ht="15.75" thickBot="1" x14ac:dyDescent="0.3">
      <c r="A303" s="156"/>
      <c r="B303" s="34" t="s">
        <v>341</v>
      </c>
      <c r="C303" s="85">
        <f>'Podział - WSZYSCY'!J301</f>
        <v>613732.24330017006</v>
      </c>
      <c r="D303" s="107">
        <f t="shared" si="33"/>
        <v>92059.836495025505</v>
      </c>
      <c r="E303" s="34">
        <f t="shared" si="28"/>
        <v>36823.934598010201</v>
      </c>
      <c r="F303" s="34">
        <f t="shared" si="29"/>
        <v>55235.901897015305</v>
      </c>
      <c r="G303" s="34">
        <f t="shared" si="34"/>
        <v>429612.57031011902</v>
      </c>
      <c r="H303" s="34">
        <f t="shared" si="30"/>
        <v>171845.02812404759</v>
      </c>
      <c r="I303" s="34">
        <f t="shared" si="31"/>
        <v>257767.54218607143</v>
      </c>
      <c r="J303" s="85">
        <f t="shared" si="32"/>
        <v>92059.836495025505</v>
      </c>
    </row>
    <row r="304" spans="1:10" x14ac:dyDescent="0.25">
      <c r="A304" s="154" t="s">
        <v>342</v>
      </c>
      <c r="B304" s="32" t="s">
        <v>343</v>
      </c>
      <c r="C304" s="82">
        <f>'Podział - WSZYSCY'!J302</f>
        <v>131073.60615337497</v>
      </c>
      <c r="D304" s="106">
        <f t="shared" si="33"/>
        <v>19661.040923006247</v>
      </c>
      <c r="E304" s="32">
        <f t="shared" si="28"/>
        <v>7864.4163692024986</v>
      </c>
      <c r="F304" s="32">
        <f t="shared" si="29"/>
        <v>11796.624553803747</v>
      </c>
      <c r="G304" s="32">
        <f t="shared" si="34"/>
        <v>91751.524307362473</v>
      </c>
      <c r="H304" s="32">
        <f t="shared" si="30"/>
        <v>36700.609722944988</v>
      </c>
      <c r="I304" s="32">
        <f t="shared" si="31"/>
        <v>55050.914584417485</v>
      </c>
      <c r="J304" s="82">
        <f t="shared" si="32"/>
        <v>19661.040923006247</v>
      </c>
    </row>
    <row r="305" spans="1:10" x14ac:dyDescent="0.25">
      <c r="A305" s="155"/>
      <c r="B305" s="44" t="s">
        <v>344</v>
      </c>
      <c r="C305" s="83">
        <f>'Podział - WSZYSCY'!J303</f>
        <v>639434.02036021976</v>
      </c>
      <c r="D305" s="10">
        <f t="shared" si="33"/>
        <v>95915.103054032967</v>
      </c>
      <c r="E305" s="44">
        <f t="shared" si="28"/>
        <v>38366.041221613181</v>
      </c>
      <c r="F305" s="44">
        <f t="shared" si="29"/>
        <v>57549.061832419779</v>
      </c>
      <c r="G305" s="44">
        <f t="shared" si="34"/>
        <v>447603.8142521538</v>
      </c>
      <c r="H305" s="44">
        <f t="shared" si="30"/>
        <v>179041.5257008615</v>
      </c>
      <c r="I305" s="44">
        <f t="shared" si="31"/>
        <v>268562.28855129227</v>
      </c>
      <c r="J305" s="83">
        <f t="shared" si="32"/>
        <v>95915.103054032967</v>
      </c>
    </row>
    <row r="306" spans="1:10" x14ac:dyDescent="0.25">
      <c r="A306" s="155"/>
      <c r="B306" s="44" t="s">
        <v>345</v>
      </c>
      <c r="C306" s="83">
        <f>'Podział - WSZYSCY'!J304</f>
        <v>242120.56224085126</v>
      </c>
      <c r="D306" s="10">
        <f t="shared" si="33"/>
        <v>36318.084336127686</v>
      </c>
      <c r="E306" s="44">
        <f t="shared" si="28"/>
        <v>14527.233734451074</v>
      </c>
      <c r="F306" s="44">
        <f t="shared" si="29"/>
        <v>21790.850601676611</v>
      </c>
      <c r="G306" s="44">
        <f t="shared" si="34"/>
        <v>169484.39356859587</v>
      </c>
      <c r="H306" s="44">
        <f t="shared" si="30"/>
        <v>67793.757427438351</v>
      </c>
      <c r="I306" s="44">
        <f t="shared" si="31"/>
        <v>101690.63614115752</v>
      </c>
      <c r="J306" s="83">
        <f t="shared" si="32"/>
        <v>36318.084336127686</v>
      </c>
    </row>
    <row r="307" spans="1:10" x14ac:dyDescent="0.25">
      <c r="A307" s="155"/>
      <c r="B307" s="44" t="s">
        <v>346</v>
      </c>
      <c r="C307" s="83">
        <f>'Podział - WSZYSCY'!J305</f>
        <v>296307.11132923648</v>
      </c>
      <c r="D307" s="10">
        <f t="shared" si="33"/>
        <v>44446.066699385468</v>
      </c>
      <c r="E307" s="44">
        <f t="shared" si="28"/>
        <v>17778.42667975419</v>
      </c>
      <c r="F307" s="44">
        <f t="shared" si="29"/>
        <v>26667.640019631282</v>
      </c>
      <c r="G307" s="44">
        <f t="shared" si="34"/>
        <v>207414.97793046551</v>
      </c>
      <c r="H307" s="44">
        <f t="shared" si="30"/>
        <v>82965.991172186201</v>
      </c>
      <c r="I307" s="44">
        <f t="shared" si="31"/>
        <v>124448.98675827931</v>
      </c>
      <c r="J307" s="83">
        <f t="shared" si="32"/>
        <v>44446.066699385468</v>
      </c>
    </row>
    <row r="308" spans="1:10" x14ac:dyDescent="0.25">
      <c r="A308" s="155"/>
      <c r="B308" s="44" t="s">
        <v>347</v>
      </c>
      <c r="C308" s="83">
        <f>'Podział - WSZYSCY'!J306</f>
        <v>193390.8660314575</v>
      </c>
      <c r="D308" s="10">
        <f t="shared" si="33"/>
        <v>29008.629904718622</v>
      </c>
      <c r="E308" s="44">
        <f t="shared" si="28"/>
        <v>11603.451961887449</v>
      </c>
      <c r="F308" s="44">
        <f t="shared" si="29"/>
        <v>17405.177942831175</v>
      </c>
      <c r="G308" s="44">
        <f t="shared" si="34"/>
        <v>135373.60622202023</v>
      </c>
      <c r="H308" s="44">
        <f t="shared" si="30"/>
        <v>54149.44248880809</v>
      </c>
      <c r="I308" s="44">
        <f t="shared" si="31"/>
        <v>81224.163733212146</v>
      </c>
      <c r="J308" s="83">
        <f t="shared" si="32"/>
        <v>29008.629904718622</v>
      </c>
    </row>
    <row r="309" spans="1:10" x14ac:dyDescent="0.25">
      <c r="A309" s="155"/>
      <c r="B309" s="44" t="s">
        <v>348</v>
      </c>
      <c r="C309" s="83">
        <f>'Podział - WSZYSCY'!J307</f>
        <v>940215.7510502293</v>
      </c>
      <c r="D309" s="10">
        <f t="shared" si="33"/>
        <v>141032.3626575344</v>
      </c>
      <c r="E309" s="44">
        <f t="shared" si="28"/>
        <v>56412.945063013758</v>
      </c>
      <c r="F309" s="44">
        <f t="shared" si="29"/>
        <v>84619.417594520637</v>
      </c>
      <c r="G309" s="44">
        <f t="shared" si="34"/>
        <v>658151.02573516045</v>
      </c>
      <c r="H309" s="44">
        <f t="shared" si="30"/>
        <v>263260.4102940642</v>
      </c>
      <c r="I309" s="44">
        <f t="shared" si="31"/>
        <v>394890.61544109631</v>
      </c>
      <c r="J309" s="83">
        <f t="shared" si="32"/>
        <v>141032.3626575344</v>
      </c>
    </row>
    <row r="310" spans="1:10" x14ac:dyDescent="0.25">
      <c r="A310" s="155"/>
      <c r="B310" s="44" t="s">
        <v>349</v>
      </c>
      <c r="C310" s="83">
        <f>'Podział - WSZYSCY'!J308</f>
        <v>382907.36651883106</v>
      </c>
      <c r="D310" s="10">
        <f t="shared" si="33"/>
        <v>57436.10497782466</v>
      </c>
      <c r="E310" s="44">
        <f t="shared" si="28"/>
        <v>22974.441991129861</v>
      </c>
      <c r="F310" s="44">
        <f t="shared" si="29"/>
        <v>34461.662986694791</v>
      </c>
      <c r="G310" s="44">
        <f t="shared" si="34"/>
        <v>268035.15656318172</v>
      </c>
      <c r="H310" s="44">
        <f t="shared" si="30"/>
        <v>107214.06262527268</v>
      </c>
      <c r="I310" s="44">
        <f t="shared" si="31"/>
        <v>160821.09393790903</v>
      </c>
      <c r="J310" s="83">
        <f t="shared" si="32"/>
        <v>57436.10497782466</v>
      </c>
    </row>
    <row r="311" spans="1:10" x14ac:dyDescent="0.25">
      <c r="A311" s="155"/>
      <c r="B311" s="44" t="s">
        <v>350</v>
      </c>
      <c r="C311" s="83">
        <f>'Podział - WSZYSCY'!J309</f>
        <v>298271.57836567343</v>
      </c>
      <c r="D311" s="10">
        <f t="shared" si="33"/>
        <v>44740.736754851016</v>
      </c>
      <c r="E311" s="44">
        <f t="shared" si="28"/>
        <v>17896.294701940406</v>
      </c>
      <c r="F311" s="44">
        <f t="shared" si="29"/>
        <v>26844.442052910606</v>
      </c>
      <c r="G311" s="44">
        <f t="shared" si="34"/>
        <v>208790.10485597138</v>
      </c>
      <c r="H311" s="44">
        <f t="shared" si="30"/>
        <v>83516.041942388547</v>
      </c>
      <c r="I311" s="44">
        <f t="shared" si="31"/>
        <v>125274.06291358283</v>
      </c>
      <c r="J311" s="83">
        <f t="shared" si="32"/>
        <v>44740.736754851016</v>
      </c>
    </row>
    <row r="312" spans="1:10" ht="15.75" thickBot="1" x14ac:dyDescent="0.3">
      <c r="A312" s="163"/>
      <c r="B312" s="33" t="s">
        <v>351</v>
      </c>
      <c r="C312" s="84">
        <f>'Podział - WSZYSCY'!J310</f>
        <v>230715.73972375909</v>
      </c>
      <c r="D312" s="107">
        <f t="shared" si="33"/>
        <v>34607.360958563862</v>
      </c>
      <c r="E312" s="34">
        <f t="shared" si="28"/>
        <v>13842.944383425545</v>
      </c>
      <c r="F312" s="34">
        <f t="shared" si="29"/>
        <v>20764.416575138319</v>
      </c>
      <c r="G312" s="34">
        <f t="shared" si="34"/>
        <v>161501.01780663137</v>
      </c>
      <c r="H312" s="34">
        <f t="shared" si="30"/>
        <v>64600.407122652541</v>
      </c>
      <c r="I312" s="34">
        <f t="shared" si="31"/>
        <v>96900.610683978812</v>
      </c>
      <c r="J312" s="85">
        <f t="shared" si="32"/>
        <v>34607.360958563862</v>
      </c>
    </row>
    <row r="313" spans="1:10" ht="15.75" thickBot="1" x14ac:dyDescent="0.3">
      <c r="A313" s="50"/>
      <c r="B313" s="51" t="s">
        <v>9</v>
      </c>
      <c r="C313" s="52">
        <f>SUM(C4:C312)</f>
        <v>175574677.92978081</v>
      </c>
      <c r="D313" s="52"/>
      <c r="E313" s="52">
        <f t="shared" ref="E313:I313" si="35">SUM(E4:E312)</f>
        <v>10534480.675786845</v>
      </c>
      <c r="F313" s="52">
        <f t="shared" si="35"/>
        <v>15801721.013680266</v>
      </c>
      <c r="G313" s="52"/>
      <c r="H313" s="52">
        <f t="shared" si="35"/>
        <v>49160909.82033857</v>
      </c>
      <c r="I313" s="52">
        <f t="shared" si="35"/>
        <v>73741364.73050788</v>
      </c>
      <c r="J313" s="79">
        <f t="shared" si="32"/>
        <v>26336201.689467121</v>
      </c>
    </row>
  </sheetData>
  <mergeCells count="42">
    <mergeCell ref="A288:A292"/>
    <mergeCell ref="A293:A298"/>
    <mergeCell ref="A299:A303"/>
    <mergeCell ref="A304:A312"/>
    <mergeCell ref="N1:P1"/>
    <mergeCell ref="A263:A269"/>
    <mergeCell ref="A270:A281"/>
    <mergeCell ref="A282:A287"/>
    <mergeCell ref="A180:A185"/>
    <mergeCell ref="A72:A77"/>
    <mergeCell ref="A78:A87"/>
    <mergeCell ref="A88:A100"/>
    <mergeCell ref="A101:A110"/>
    <mergeCell ref="A111:A116"/>
    <mergeCell ref="A117:A127"/>
    <mergeCell ref="A33:A37"/>
    <mergeCell ref="Q1:S1"/>
    <mergeCell ref="D1:J1"/>
    <mergeCell ref="A241:A248"/>
    <mergeCell ref="A249:A257"/>
    <mergeCell ref="A258:A262"/>
    <mergeCell ref="A186:A192"/>
    <mergeCell ref="A193:A200"/>
    <mergeCell ref="A201:A207"/>
    <mergeCell ref="A208:A220"/>
    <mergeCell ref="A221:A233"/>
    <mergeCell ref="A234:A240"/>
    <mergeCell ref="A128:A138"/>
    <mergeCell ref="A139:A146"/>
    <mergeCell ref="A147:A152"/>
    <mergeCell ref="A153:A167"/>
    <mergeCell ref="A168:A179"/>
    <mergeCell ref="A38:A43"/>
    <mergeCell ref="A44:A53"/>
    <mergeCell ref="A54:A60"/>
    <mergeCell ref="A61:A65"/>
    <mergeCell ref="A66:A71"/>
    <mergeCell ref="D2:F2"/>
    <mergeCell ref="G2:I2"/>
    <mergeCell ref="A4:A9"/>
    <mergeCell ref="A10:A18"/>
    <mergeCell ref="A19:A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CD167-BBA0-462B-9C9C-EDD52223385C}">
  <dimension ref="A1:T41"/>
  <sheetViews>
    <sheetView workbookViewId="0">
      <selection activeCell="C3" sqref="C3"/>
    </sheetView>
  </sheetViews>
  <sheetFormatPr defaultRowHeight="15" x14ac:dyDescent="0.25"/>
  <cols>
    <col min="1" max="1" width="19.85546875" style="2" bestFit="1" customWidth="1"/>
    <col min="2" max="2" width="14.42578125" style="2" bestFit="1" customWidth="1"/>
    <col min="3" max="3" width="15.85546875" style="2" bestFit="1" customWidth="1"/>
    <col min="4" max="4" width="15" style="2" bestFit="1" customWidth="1"/>
    <col min="5" max="5" width="10.7109375" style="2" bestFit="1" customWidth="1"/>
    <col min="6" max="6" width="11.7109375" style="2" bestFit="1" customWidth="1"/>
    <col min="7" max="7" width="10.7109375" style="2" bestFit="1" customWidth="1"/>
    <col min="8" max="9" width="11.7109375" style="2" bestFit="1" customWidth="1"/>
    <col min="10" max="10" width="15.5703125" style="2" bestFit="1" customWidth="1"/>
    <col min="11" max="12" width="9.140625" style="2"/>
    <col min="13" max="13" width="6.5703125" style="2" bestFit="1" customWidth="1"/>
    <col min="14" max="14" width="8.85546875" style="2" bestFit="1" customWidth="1"/>
    <col min="15" max="15" width="8.28515625" style="2" bestFit="1" customWidth="1"/>
    <col min="16" max="16" width="6.5703125" style="2" bestFit="1" customWidth="1"/>
    <col min="17" max="17" width="8.85546875" style="2" bestFit="1" customWidth="1"/>
    <col min="18" max="18" width="8.28515625" style="2" bestFit="1" customWidth="1"/>
    <col min="19" max="19" width="16" style="2" bestFit="1" customWidth="1"/>
    <col min="20" max="20" width="5.5703125" style="2" bestFit="1" customWidth="1"/>
    <col min="21" max="16384" width="9.140625" style="2"/>
  </cols>
  <sheetData>
    <row r="1" spans="1:20" ht="15.75" thickBot="1" x14ac:dyDescent="0.3">
      <c r="D1" s="165" t="s">
        <v>366</v>
      </c>
      <c r="E1" s="166"/>
      <c r="F1" s="166"/>
      <c r="G1" s="166"/>
      <c r="H1" s="166"/>
      <c r="I1" s="166"/>
      <c r="J1" s="167"/>
      <c r="M1" s="130" t="s">
        <v>373</v>
      </c>
      <c r="N1" s="130"/>
      <c r="O1" s="130"/>
      <c r="P1" s="171" t="s">
        <v>374</v>
      </c>
      <c r="Q1" s="172"/>
      <c r="R1" s="173"/>
      <c r="S1" s="13" t="s">
        <v>375</v>
      </c>
      <c r="T1" s="3"/>
    </row>
    <row r="2" spans="1:20" ht="45.75" thickBot="1" x14ac:dyDescent="0.3">
      <c r="D2" s="168" t="s">
        <v>373</v>
      </c>
      <c r="E2" s="169"/>
      <c r="F2" s="169"/>
      <c r="G2" s="170" t="s">
        <v>368</v>
      </c>
      <c r="H2" s="170"/>
      <c r="I2" s="170"/>
      <c r="J2" s="104" t="s">
        <v>369</v>
      </c>
      <c r="M2" s="13" t="s">
        <v>376</v>
      </c>
      <c r="N2" s="31" t="s">
        <v>6</v>
      </c>
      <c r="O2" s="31" t="s">
        <v>7</v>
      </c>
      <c r="P2" s="31" t="s">
        <v>376</v>
      </c>
      <c r="Q2" s="31" t="s">
        <v>6</v>
      </c>
      <c r="R2" s="31" t="s">
        <v>7</v>
      </c>
      <c r="S2" s="31" t="s">
        <v>8</v>
      </c>
      <c r="T2" s="3"/>
    </row>
    <row r="3" spans="1:20" ht="60" x14ac:dyDescent="0.25">
      <c r="A3" s="90" t="s">
        <v>377</v>
      </c>
      <c r="B3" s="91" t="s">
        <v>2</v>
      </c>
      <c r="C3" s="125" t="s">
        <v>401</v>
      </c>
      <c r="D3" s="98" t="s">
        <v>370</v>
      </c>
      <c r="E3" s="92" t="s">
        <v>6</v>
      </c>
      <c r="F3" s="92" t="s">
        <v>7</v>
      </c>
      <c r="G3" s="93" t="s">
        <v>378</v>
      </c>
      <c r="H3" s="93" t="s">
        <v>6</v>
      </c>
      <c r="I3" s="93" t="s">
        <v>7</v>
      </c>
      <c r="J3" s="94" t="s">
        <v>372</v>
      </c>
      <c r="M3" s="20">
        <v>0.15</v>
      </c>
      <c r="N3" s="20">
        <f>15%*40%</f>
        <v>0.06</v>
      </c>
      <c r="O3" s="20">
        <f>15%*60%</f>
        <v>0.09</v>
      </c>
      <c r="P3" s="20">
        <v>0.7</v>
      </c>
      <c r="Q3" s="20">
        <f>70%*40%</f>
        <v>0.27999999999999997</v>
      </c>
      <c r="R3" s="20">
        <f>70%*60%</f>
        <v>0.42</v>
      </c>
      <c r="S3" s="20">
        <v>0.15</v>
      </c>
      <c r="T3" s="48">
        <f>SUM(N3,O3,Q3,R3,S3)</f>
        <v>0.99999999999999989</v>
      </c>
    </row>
    <row r="4" spans="1:20" x14ac:dyDescent="0.25">
      <c r="A4" s="21" t="s">
        <v>3</v>
      </c>
      <c r="B4" s="41">
        <v>32350</v>
      </c>
      <c r="C4" s="96">
        <v>1222125.1659372037</v>
      </c>
      <c r="D4" s="99">
        <f>C4*$M$3</f>
        <v>183318.77489058053</v>
      </c>
      <c r="E4" s="63">
        <f>C4*$N$3</f>
        <v>73327.509956232214</v>
      </c>
      <c r="F4" s="63">
        <f>C4*$O$3</f>
        <v>109991.26493434832</v>
      </c>
      <c r="G4" s="63">
        <f>C4*$P$3</f>
        <v>855487.61615604255</v>
      </c>
      <c r="H4" s="63">
        <f>C4*$Q$3</f>
        <v>342195.046462417</v>
      </c>
      <c r="I4" s="63">
        <f>C4*$R$3</f>
        <v>513292.56969362556</v>
      </c>
      <c r="J4" s="95">
        <f>C4*$S$3</f>
        <v>183318.77489058053</v>
      </c>
    </row>
    <row r="5" spans="1:20" x14ac:dyDescent="0.25">
      <c r="A5" s="21" t="s">
        <v>14</v>
      </c>
      <c r="B5" s="41">
        <v>84565</v>
      </c>
      <c r="C5" s="96">
        <v>3194714.5180055522</v>
      </c>
      <c r="D5" s="42">
        <f t="shared" ref="D5:D40" si="0">C5*$M$3</f>
        <v>479207.17770083284</v>
      </c>
      <c r="E5" s="35">
        <f t="shared" ref="E5:E40" si="1">C5*$N$3</f>
        <v>191682.87108033313</v>
      </c>
      <c r="F5" s="35">
        <f t="shared" ref="F5:F40" si="2">C5*$O$3</f>
        <v>287524.3066204997</v>
      </c>
      <c r="G5" s="35">
        <f>C5*$P$3</f>
        <v>2236300.1626038863</v>
      </c>
      <c r="H5" s="35">
        <f t="shared" ref="H5:H40" si="3">C5*$Q$3</f>
        <v>894520.06504155451</v>
      </c>
      <c r="I5" s="35">
        <f t="shared" ref="I5:I40" si="4">C5*$R$3</f>
        <v>1341780.0975623319</v>
      </c>
      <c r="J5" s="96">
        <f t="shared" ref="J5:J40" si="5">C5*$S$3</f>
        <v>479207.17770083284</v>
      </c>
    </row>
    <row r="6" spans="1:20" x14ac:dyDescent="0.25">
      <c r="A6" s="21" t="s">
        <v>24</v>
      </c>
      <c r="B6" s="41">
        <v>105213</v>
      </c>
      <c r="C6" s="96">
        <v>3974759.0443199691</v>
      </c>
      <c r="D6" s="42">
        <f t="shared" si="0"/>
        <v>596213.8566479953</v>
      </c>
      <c r="E6" s="35">
        <f t="shared" si="1"/>
        <v>238485.54265919814</v>
      </c>
      <c r="F6" s="35">
        <f t="shared" si="2"/>
        <v>357728.31398879719</v>
      </c>
      <c r="G6" s="35">
        <f t="shared" ref="G6:G40" si="6">C6*$P$3</f>
        <v>2782331.3310239781</v>
      </c>
      <c r="H6" s="35">
        <f t="shared" si="3"/>
        <v>1112932.5324095911</v>
      </c>
      <c r="I6" s="35">
        <f t="shared" si="4"/>
        <v>1669398.7986143869</v>
      </c>
      <c r="J6" s="96">
        <f t="shared" si="5"/>
        <v>596213.8566479953</v>
      </c>
    </row>
    <row r="7" spans="1:20" x14ac:dyDescent="0.25">
      <c r="A7" s="21" t="s">
        <v>39</v>
      </c>
      <c r="B7" s="41">
        <v>41756</v>
      </c>
      <c r="C7" s="96">
        <v>1577467.0302588525</v>
      </c>
      <c r="D7" s="42">
        <f t="shared" si="0"/>
        <v>236620.05453882786</v>
      </c>
      <c r="E7" s="35">
        <f t="shared" si="1"/>
        <v>94648.021815531145</v>
      </c>
      <c r="F7" s="35">
        <f t="shared" si="2"/>
        <v>141972.03272329672</v>
      </c>
      <c r="G7" s="35">
        <f t="shared" si="6"/>
        <v>1104226.9211811966</v>
      </c>
      <c r="H7" s="35">
        <f t="shared" si="3"/>
        <v>441690.76847247867</v>
      </c>
      <c r="I7" s="35">
        <f t="shared" si="4"/>
        <v>662536.15270871809</v>
      </c>
      <c r="J7" s="96">
        <f t="shared" si="5"/>
        <v>236620.05453882786</v>
      </c>
    </row>
    <row r="8" spans="1:20" x14ac:dyDescent="0.25">
      <c r="A8" s="21" t="s">
        <v>45</v>
      </c>
      <c r="B8" s="41">
        <v>106973</v>
      </c>
      <c r="C8" s="96">
        <v>4041248.6978609115</v>
      </c>
      <c r="D8" s="42">
        <f t="shared" si="0"/>
        <v>606187.30467913672</v>
      </c>
      <c r="E8" s="35">
        <f t="shared" si="1"/>
        <v>242474.92187165469</v>
      </c>
      <c r="F8" s="35">
        <f t="shared" si="2"/>
        <v>363712.38280748203</v>
      </c>
      <c r="G8" s="35">
        <f t="shared" si="6"/>
        <v>2828874.088502638</v>
      </c>
      <c r="H8" s="35">
        <f t="shared" si="3"/>
        <v>1131549.635401055</v>
      </c>
      <c r="I8" s="35">
        <f t="shared" si="4"/>
        <v>1697324.4531015828</v>
      </c>
      <c r="J8" s="96">
        <f t="shared" si="5"/>
        <v>606187.30467913672</v>
      </c>
    </row>
    <row r="9" spans="1:20" x14ac:dyDescent="0.25">
      <c r="A9" s="21" t="s">
        <v>52</v>
      </c>
      <c r="B9" s="41">
        <v>96662</v>
      </c>
      <c r="C9" s="96">
        <v>3651717.5514628119</v>
      </c>
      <c r="D9" s="42">
        <f t="shared" si="0"/>
        <v>547757.63271942176</v>
      </c>
      <c r="E9" s="35">
        <f t="shared" si="1"/>
        <v>219103.0530877687</v>
      </c>
      <c r="F9" s="35">
        <f t="shared" si="2"/>
        <v>328654.57963165303</v>
      </c>
      <c r="G9" s="35">
        <f t="shared" si="6"/>
        <v>2556202.2860239684</v>
      </c>
      <c r="H9" s="35">
        <f t="shared" si="3"/>
        <v>1022480.9144095873</v>
      </c>
      <c r="I9" s="35">
        <f t="shared" si="4"/>
        <v>1533721.371614381</v>
      </c>
      <c r="J9" s="96">
        <f t="shared" si="5"/>
        <v>547757.63271942176</v>
      </c>
    </row>
    <row r="10" spans="1:20" x14ac:dyDescent="0.25">
      <c r="A10" s="21" t="s">
        <v>63</v>
      </c>
      <c r="B10" s="41">
        <v>56774</v>
      </c>
      <c r="C10" s="96">
        <v>2144820.2216667323</v>
      </c>
      <c r="D10" s="42">
        <f t="shared" si="0"/>
        <v>321723.03325000982</v>
      </c>
      <c r="E10" s="35">
        <f t="shared" si="1"/>
        <v>128689.21330000393</v>
      </c>
      <c r="F10" s="35">
        <f t="shared" si="2"/>
        <v>193033.81995000591</v>
      </c>
      <c r="G10" s="35">
        <f t="shared" si="6"/>
        <v>1501374.1551667126</v>
      </c>
      <c r="H10" s="35">
        <f t="shared" si="3"/>
        <v>600549.66206668504</v>
      </c>
      <c r="I10" s="35">
        <f t="shared" si="4"/>
        <v>900824.49310002755</v>
      </c>
      <c r="J10" s="96">
        <f t="shared" si="5"/>
        <v>321723.03325000982</v>
      </c>
    </row>
    <row r="11" spans="1:20" x14ac:dyDescent="0.25">
      <c r="A11" s="21" t="s">
        <v>71</v>
      </c>
      <c r="B11" s="41">
        <v>133097</v>
      </c>
      <c r="C11" s="96">
        <v>5028166.7143970318</v>
      </c>
      <c r="D11" s="42">
        <f t="shared" si="0"/>
        <v>754225.00715955475</v>
      </c>
      <c r="E11" s="35">
        <f t="shared" si="1"/>
        <v>301690.00286382192</v>
      </c>
      <c r="F11" s="35">
        <f t="shared" si="2"/>
        <v>452535.00429573283</v>
      </c>
      <c r="G11" s="35">
        <f t="shared" si="6"/>
        <v>3519716.7000779221</v>
      </c>
      <c r="H11" s="35">
        <f t="shared" si="3"/>
        <v>1407886.6800311687</v>
      </c>
      <c r="I11" s="35">
        <f t="shared" si="4"/>
        <v>2111830.0200467533</v>
      </c>
      <c r="J11" s="96">
        <f t="shared" si="5"/>
        <v>754225.00715955475</v>
      </c>
    </row>
    <row r="12" spans="1:20" x14ac:dyDescent="0.25">
      <c r="A12" s="21" t="s">
        <v>77</v>
      </c>
      <c r="B12" s="41">
        <v>31251</v>
      </c>
      <c r="C12" s="96">
        <v>1180606.9106863539</v>
      </c>
      <c r="D12" s="42">
        <f t="shared" si="0"/>
        <v>177091.03660295307</v>
      </c>
      <c r="E12" s="35">
        <f t="shared" si="1"/>
        <v>70836.41464118124</v>
      </c>
      <c r="F12" s="35">
        <f t="shared" si="2"/>
        <v>106254.62196177185</v>
      </c>
      <c r="G12" s="35">
        <f t="shared" si="6"/>
        <v>826424.83748044772</v>
      </c>
      <c r="H12" s="35">
        <f t="shared" si="3"/>
        <v>330569.93499217904</v>
      </c>
      <c r="I12" s="35">
        <f t="shared" si="4"/>
        <v>495854.90248826862</v>
      </c>
      <c r="J12" s="96">
        <f t="shared" si="5"/>
        <v>177091.03660295307</v>
      </c>
    </row>
    <row r="13" spans="1:20" x14ac:dyDescent="0.25">
      <c r="A13" s="21" t="s">
        <v>84</v>
      </c>
      <c r="B13" s="41">
        <v>28338</v>
      </c>
      <c r="C13" s="96">
        <v>1070558.978433647</v>
      </c>
      <c r="D13" s="42">
        <f t="shared" si="0"/>
        <v>160583.84676504703</v>
      </c>
      <c r="E13" s="35">
        <f t="shared" si="1"/>
        <v>64233.538706018815</v>
      </c>
      <c r="F13" s="35">
        <f t="shared" si="2"/>
        <v>96350.308059028219</v>
      </c>
      <c r="G13" s="35">
        <f t="shared" si="6"/>
        <v>749391.28490355285</v>
      </c>
      <c r="H13" s="35">
        <f t="shared" si="3"/>
        <v>299756.51396142109</v>
      </c>
      <c r="I13" s="35">
        <f t="shared" si="4"/>
        <v>449634.7709421317</v>
      </c>
      <c r="J13" s="96">
        <f t="shared" si="5"/>
        <v>160583.84676504703</v>
      </c>
    </row>
    <row r="14" spans="1:20" x14ac:dyDescent="0.25">
      <c r="A14" s="21" t="s">
        <v>91</v>
      </c>
      <c r="B14" s="41">
        <v>41254</v>
      </c>
      <c r="C14" s="96">
        <v>1558502.3677147881</v>
      </c>
      <c r="D14" s="42">
        <f t="shared" si="0"/>
        <v>233775.3551572182</v>
      </c>
      <c r="E14" s="35">
        <f t="shared" si="1"/>
        <v>93510.142062887287</v>
      </c>
      <c r="F14" s="35">
        <f t="shared" si="2"/>
        <v>140265.21309433092</v>
      </c>
      <c r="G14" s="35">
        <f t="shared" si="6"/>
        <v>1090951.6574003515</v>
      </c>
      <c r="H14" s="35">
        <f t="shared" si="3"/>
        <v>436380.66296014062</v>
      </c>
      <c r="I14" s="35">
        <f t="shared" si="4"/>
        <v>654570.99444021098</v>
      </c>
      <c r="J14" s="96">
        <f t="shared" si="5"/>
        <v>233775.3551572182</v>
      </c>
    </row>
    <row r="15" spans="1:20" x14ac:dyDescent="0.25">
      <c r="A15" s="21" t="s">
        <v>102</v>
      </c>
      <c r="B15" s="41">
        <v>159535</v>
      </c>
      <c r="C15" s="96">
        <v>6026947.0895762527</v>
      </c>
      <c r="D15" s="42">
        <f t="shared" si="0"/>
        <v>904042.06343643786</v>
      </c>
      <c r="E15" s="35">
        <f t="shared" si="1"/>
        <v>361616.82537457516</v>
      </c>
      <c r="F15" s="35">
        <f t="shared" si="2"/>
        <v>542425.23806186276</v>
      </c>
      <c r="G15" s="35">
        <f t="shared" si="6"/>
        <v>4218862.962703377</v>
      </c>
      <c r="H15" s="35">
        <f t="shared" si="3"/>
        <v>1687545.1850813506</v>
      </c>
      <c r="I15" s="35">
        <f t="shared" si="4"/>
        <v>2531317.7776220259</v>
      </c>
      <c r="J15" s="96">
        <f t="shared" si="5"/>
        <v>904042.06343643786</v>
      </c>
    </row>
    <row r="16" spans="1:20" x14ac:dyDescent="0.25">
      <c r="A16" s="21" t="s">
        <v>116</v>
      </c>
      <c r="B16" s="41">
        <v>68556</v>
      </c>
      <c r="C16" s="96">
        <v>2589923.1182686533</v>
      </c>
      <c r="D16" s="42">
        <f t="shared" si="0"/>
        <v>388488.46774029796</v>
      </c>
      <c r="E16" s="35">
        <f t="shared" si="1"/>
        <v>155395.3870961192</v>
      </c>
      <c r="F16" s="35">
        <f t="shared" si="2"/>
        <v>233093.08064417879</v>
      </c>
      <c r="G16" s="35">
        <f>C16*$P$3</f>
        <v>1812946.1827880573</v>
      </c>
      <c r="H16" s="35">
        <f t="shared" si="3"/>
        <v>725178.47311522288</v>
      </c>
      <c r="I16" s="35">
        <f t="shared" si="4"/>
        <v>1087767.7096728343</v>
      </c>
      <c r="J16" s="96">
        <f t="shared" si="5"/>
        <v>388488.46774029796</v>
      </c>
    </row>
    <row r="17" spans="1:10" x14ac:dyDescent="0.25">
      <c r="A17" s="21" t="s">
        <v>126</v>
      </c>
      <c r="B17" s="41">
        <v>79351</v>
      </c>
      <c r="C17" s="96">
        <v>2997738.9193905112</v>
      </c>
      <c r="D17" s="42">
        <f t="shared" si="0"/>
        <v>449660.83790857665</v>
      </c>
      <c r="E17" s="35">
        <f t="shared" si="1"/>
        <v>179864.33516343066</v>
      </c>
      <c r="F17" s="35">
        <f t="shared" si="2"/>
        <v>269796.50274514599</v>
      </c>
      <c r="G17" s="35">
        <f t="shared" si="6"/>
        <v>2098417.2435733578</v>
      </c>
      <c r="H17" s="35">
        <f t="shared" si="3"/>
        <v>839366.89742934308</v>
      </c>
      <c r="I17" s="35">
        <f t="shared" si="4"/>
        <v>1259050.3461440147</v>
      </c>
      <c r="J17" s="96">
        <f t="shared" si="5"/>
        <v>449660.83790857665</v>
      </c>
    </row>
    <row r="18" spans="1:10" x14ac:dyDescent="0.25">
      <c r="A18" s="21" t="s">
        <v>133</v>
      </c>
      <c r="B18" s="41">
        <v>87397</v>
      </c>
      <c r="C18" s="96">
        <v>3301702.4150668867</v>
      </c>
      <c r="D18" s="42">
        <f t="shared" si="0"/>
        <v>495255.36226003297</v>
      </c>
      <c r="E18" s="35">
        <f t="shared" si="1"/>
        <v>198102.1449040132</v>
      </c>
      <c r="F18" s="35">
        <f t="shared" si="2"/>
        <v>297153.21735601977</v>
      </c>
      <c r="G18" s="35">
        <f t="shared" si="6"/>
        <v>2311191.6905468204</v>
      </c>
      <c r="H18" s="35">
        <f t="shared" si="3"/>
        <v>924476.67621872819</v>
      </c>
      <c r="I18" s="35">
        <f t="shared" si="4"/>
        <v>1386715.0143280923</v>
      </c>
      <c r="J18" s="96">
        <f t="shared" si="5"/>
        <v>495255.36226003297</v>
      </c>
    </row>
    <row r="19" spans="1:10" x14ac:dyDescent="0.25">
      <c r="A19" s="21" t="s">
        <v>145</v>
      </c>
      <c r="B19" s="41">
        <v>67854</v>
      </c>
      <c r="C19" s="96">
        <v>2563402.8132767547</v>
      </c>
      <c r="D19" s="42">
        <f t="shared" si="0"/>
        <v>384510.42199151317</v>
      </c>
      <c r="E19" s="35">
        <f t="shared" si="1"/>
        <v>153804.16879660529</v>
      </c>
      <c r="F19" s="35">
        <f t="shared" si="2"/>
        <v>230706.25319490791</v>
      </c>
      <c r="G19" s="35">
        <f t="shared" si="6"/>
        <v>1794381.9692937282</v>
      </c>
      <c r="H19" s="35">
        <f t="shared" si="3"/>
        <v>717752.78771749127</v>
      </c>
      <c r="I19" s="35">
        <f t="shared" si="4"/>
        <v>1076629.1815762368</v>
      </c>
      <c r="J19" s="96">
        <f t="shared" si="5"/>
        <v>384510.42199151317</v>
      </c>
    </row>
    <row r="20" spans="1:10" x14ac:dyDescent="0.25">
      <c r="A20" s="21" t="s">
        <v>157</v>
      </c>
      <c r="B20" s="41">
        <v>126669</v>
      </c>
      <c r="C20" s="96">
        <v>4785328.3661236363</v>
      </c>
      <c r="D20" s="42">
        <f t="shared" si="0"/>
        <v>717799.25491854537</v>
      </c>
      <c r="E20" s="35">
        <f t="shared" si="1"/>
        <v>287119.70196741814</v>
      </c>
      <c r="F20" s="35">
        <f t="shared" si="2"/>
        <v>430679.55295112723</v>
      </c>
      <c r="G20" s="35">
        <f t="shared" si="6"/>
        <v>3349729.8562865453</v>
      </c>
      <c r="H20" s="35">
        <f t="shared" si="3"/>
        <v>1339891.9425146179</v>
      </c>
      <c r="I20" s="35">
        <f t="shared" si="4"/>
        <v>2009837.9137719271</v>
      </c>
      <c r="J20" s="96">
        <f t="shared" si="5"/>
        <v>717799.25491854537</v>
      </c>
    </row>
    <row r="21" spans="1:10" x14ac:dyDescent="0.25">
      <c r="A21" s="21" t="s">
        <v>166</v>
      </c>
      <c r="B21" s="41">
        <v>217738</v>
      </c>
      <c r="C21" s="96">
        <v>8225752.3765327623</v>
      </c>
      <c r="D21" s="42">
        <f t="shared" si="0"/>
        <v>1233862.8564799144</v>
      </c>
      <c r="E21" s="35">
        <f t="shared" si="1"/>
        <v>493545.14259196573</v>
      </c>
      <c r="F21" s="35">
        <f t="shared" si="2"/>
        <v>740317.71388794854</v>
      </c>
      <c r="G21" s="35">
        <f t="shared" si="6"/>
        <v>5758026.6635729335</v>
      </c>
      <c r="H21" s="35">
        <f t="shared" si="3"/>
        <v>2303210.665429173</v>
      </c>
      <c r="I21" s="35">
        <f t="shared" si="4"/>
        <v>3454815.99814376</v>
      </c>
      <c r="J21" s="96">
        <f t="shared" si="5"/>
        <v>1233862.8564799144</v>
      </c>
    </row>
    <row r="22" spans="1:10" x14ac:dyDescent="0.25">
      <c r="A22" s="21" t="s">
        <v>173</v>
      </c>
      <c r="B22" s="41">
        <v>109144</v>
      </c>
      <c r="C22" s="96">
        <v>4123265.1966321529</v>
      </c>
      <c r="D22" s="42">
        <f t="shared" si="0"/>
        <v>618489.77949482296</v>
      </c>
      <c r="E22" s="35">
        <f t="shared" si="1"/>
        <v>247395.91179792918</v>
      </c>
      <c r="F22" s="35">
        <f t="shared" si="2"/>
        <v>371093.86769689375</v>
      </c>
      <c r="G22" s="35">
        <f t="shared" si="6"/>
        <v>2886285.637642507</v>
      </c>
      <c r="H22" s="35">
        <f t="shared" si="3"/>
        <v>1154514.2550570027</v>
      </c>
      <c r="I22" s="35">
        <f t="shared" si="4"/>
        <v>1731771.3825855041</v>
      </c>
      <c r="J22" s="96">
        <f t="shared" si="5"/>
        <v>618489.77949482296</v>
      </c>
    </row>
    <row r="23" spans="1:10" x14ac:dyDescent="0.25">
      <c r="A23" s="21" t="s">
        <v>189</v>
      </c>
      <c r="B23" s="41">
        <v>83436</v>
      </c>
      <c r="C23" s="96">
        <v>3152062.9163875277</v>
      </c>
      <c r="D23" s="42">
        <f t="shared" si="0"/>
        <v>472809.43745812913</v>
      </c>
      <c r="E23" s="35">
        <f t="shared" si="1"/>
        <v>189123.77498325164</v>
      </c>
      <c r="F23" s="35">
        <f t="shared" si="2"/>
        <v>283685.66247487749</v>
      </c>
      <c r="G23" s="35">
        <f t="shared" si="6"/>
        <v>2206444.0414712694</v>
      </c>
      <c r="H23" s="35">
        <f t="shared" si="3"/>
        <v>882577.61658850766</v>
      </c>
      <c r="I23" s="35">
        <f t="shared" si="4"/>
        <v>1323866.4248827617</v>
      </c>
      <c r="J23" s="96">
        <f t="shared" si="5"/>
        <v>472809.43745812913</v>
      </c>
    </row>
    <row r="24" spans="1:10" x14ac:dyDescent="0.25">
      <c r="A24" s="21" t="s">
        <v>202</v>
      </c>
      <c r="B24" s="41">
        <v>181026</v>
      </c>
      <c r="C24" s="96">
        <v>6838838.6488082912</v>
      </c>
      <c r="D24" s="42">
        <f t="shared" si="0"/>
        <v>1025825.7973212437</v>
      </c>
      <c r="E24" s="35">
        <f t="shared" si="1"/>
        <v>410330.31892849744</v>
      </c>
      <c r="F24" s="35">
        <f t="shared" si="2"/>
        <v>615495.47839274618</v>
      </c>
      <c r="G24" s="35">
        <f t="shared" si="6"/>
        <v>4787187.0541658038</v>
      </c>
      <c r="H24" s="35">
        <f t="shared" si="3"/>
        <v>1914874.8216663213</v>
      </c>
      <c r="I24" s="35">
        <f t="shared" si="4"/>
        <v>2872312.2324994821</v>
      </c>
      <c r="J24" s="96">
        <f t="shared" si="5"/>
        <v>1025825.7973212437</v>
      </c>
    </row>
    <row r="25" spans="1:10" x14ac:dyDescent="0.25">
      <c r="A25" s="21" t="s">
        <v>209</v>
      </c>
      <c r="B25" s="41">
        <v>47895</v>
      </c>
      <c r="C25" s="96">
        <v>1809387.4751951271</v>
      </c>
      <c r="D25" s="42">
        <f t="shared" si="0"/>
        <v>271408.12127926905</v>
      </c>
      <c r="E25" s="35">
        <f t="shared" si="1"/>
        <v>108563.24851170761</v>
      </c>
      <c r="F25" s="35">
        <f t="shared" si="2"/>
        <v>162844.87276756144</v>
      </c>
      <c r="G25" s="35">
        <f t="shared" si="6"/>
        <v>1266571.2326365889</v>
      </c>
      <c r="H25" s="35">
        <f t="shared" si="3"/>
        <v>506628.49305463553</v>
      </c>
      <c r="I25" s="35">
        <f t="shared" si="4"/>
        <v>759942.73958195338</v>
      </c>
      <c r="J25" s="96">
        <f t="shared" si="5"/>
        <v>271408.12127926905</v>
      </c>
    </row>
    <row r="26" spans="1:10" x14ac:dyDescent="0.25">
      <c r="A26" s="21" t="s">
        <v>217</v>
      </c>
      <c r="B26" s="41">
        <v>38291</v>
      </c>
      <c r="C26" s="96">
        <v>1446565.5248501224</v>
      </c>
      <c r="D26" s="42">
        <f t="shared" si="0"/>
        <v>216984.82872751835</v>
      </c>
      <c r="E26" s="35">
        <f t="shared" si="1"/>
        <v>86793.931491007344</v>
      </c>
      <c r="F26" s="35">
        <f t="shared" si="2"/>
        <v>130190.89723651101</v>
      </c>
      <c r="G26" s="35">
        <f t="shared" si="6"/>
        <v>1012595.8673950856</v>
      </c>
      <c r="H26" s="35">
        <f t="shared" si="3"/>
        <v>405038.34695803421</v>
      </c>
      <c r="I26" s="35">
        <f t="shared" si="4"/>
        <v>607557.52043705143</v>
      </c>
      <c r="J26" s="96">
        <f t="shared" si="5"/>
        <v>216984.82872751835</v>
      </c>
    </row>
    <row r="27" spans="1:10" x14ac:dyDescent="0.25">
      <c r="A27" s="21" t="s">
        <v>226</v>
      </c>
      <c r="B27" s="41">
        <v>50163</v>
      </c>
      <c r="C27" s="96">
        <v>1895068.4605535686</v>
      </c>
      <c r="D27" s="42">
        <f t="shared" si="0"/>
        <v>284260.26908303529</v>
      </c>
      <c r="E27" s="35">
        <f t="shared" si="1"/>
        <v>113704.10763321411</v>
      </c>
      <c r="F27" s="35">
        <f t="shared" si="2"/>
        <v>170556.16144982117</v>
      </c>
      <c r="G27" s="35">
        <f t="shared" si="6"/>
        <v>1326547.922387498</v>
      </c>
      <c r="H27" s="35">
        <f t="shared" si="3"/>
        <v>530619.16895499919</v>
      </c>
      <c r="I27" s="35">
        <f t="shared" si="4"/>
        <v>795928.75343249878</v>
      </c>
      <c r="J27" s="96">
        <f t="shared" si="5"/>
        <v>284260.26908303529</v>
      </c>
    </row>
    <row r="28" spans="1:10" x14ac:dyDescent="0.25">
      <c r="A28" s="21" t="s">
        <v>234</v>
      </c>
      <c r="B28" s="41">
        <v>151370</v>
      </c>
      <c r="C28" s="96">
        <v>5718487.9866434159</v>
      </c>
      <c r="D28" s="42">
        <f t="shared" si="0"/>
        <v>857773.1979965124</v>
      </c>
      <c r="E28" s="35">
        <f t="shared" si="1"/>
        <v>343109.27919860493</v>
      </c>
      <c r="F28" s="35">
        <f t="shared" si="2"/>
        <v>514663.91879790742</v>
      </c>
      <c r="G28" s="35">
        <f t="shared" si="6"/>
        <v>4002941.5906503908</v>
      </c>
      <c r="H28" s="35">
        <f t="shared" si="3"/>
        <v>1601176.6362601563</v>
      </c>
      <c r="I28" s="35">
        <f t="shared" si="4"/>
        <v>2401764.9543902348</v>
      </c>
      <c r="J28" s="96">
        <f t="shared" si="5"/>
        <v>857773.1979965124</v>
      </c>
    </row>
    <row r="29" spans="1:10" x14ac:dyDescent="0.25">
      <c r="A29" s="21" t="s">
        <v>248</v>
      </c>
      <c r="B29" s="41">
        <v>80446</v>
      </c>
      <c r="C29" s="96">
        <v>3039106.0617924044</v>
      </c>
      <c r="D29" s="42">
        <f t="shared" si="0"/>
        <v>455865.90926886065</v>
      </c>
      <c r="E29" s="35">
        <f t="shared" si="1"/>
        <v>182346.36370754425</v>
      </c>
      <c r="F29" s="35">
        <f t="shared" si="2"/>
        <v>273519.54556131636</v>
      </c>
      <c r="G29" s="35">
        <f t="shared" si="6"/>
        <v>2127374.243254683</v>
      </c>
      <c r="H29" s="35">
        <f t="shared" si="3"/>
        <v>850949.69730187312</v>
      </c>
      <c r="I29" s="35">
        <f t="shared" si="4"/>
        <v>1276424.5459528097</v>
      </c>
      <c r="J29" s="96">
        <f t="shared" si="5"/>
        <v>455865.90926886065</v>
      </c>
    </row>
    <row r="30" spans="1:10" x14ac:dyDescent="0.25">
      <c r="A30" s="21" t="s">
        <v>262</v>
      </c>
      <c r="B30" s="41">
        <v>47742</v>
      </c>
      <c r="C30" s="96">
        <v>1803607.4087225341</v>
      </c>
      <c r="D30" s="42">
        <f t="shared" si="0"/>
        <v>270541.11130838009</v>
      </c>
      <c r="E30" s="35">
        <f t="shared" si="1"/>
        <v>108216.44452335204</v>
      </c>
      <c r="F30" s="35">
        <f t="shared" si="2"/>
        <v>162324.66678502806</v>
      </c>
      <c r="G30" s="35">
        <f t="shared" si="6"/>
        <v>1262525.1861057738</v>
      </c>
      <c r="H30" s="35">
        <f t="shared" si="3"/>
        <v>505010.0744423095</v>
      </c>
      <c r="I30" s="35">
        <f t="shared" si="4"/>
        <v>757515.11166346434</v>
      </c>
      <c r="J30" s="96">
        <f t="shared" si="5"/>
        <v>270541.11130838009</v>
      </c>
    </row>
    <row r="31" spans="1:10" x14ac:dyDescent="0.25">
      <c r="A31" s="21" t="s">
        <v>270</v>
      </c>
      <c r="B31" s="41">
        <v>82854</v>
      </c>
      <c r="C31" s="96">
        <v>3130075.99686433</v>
      </c>
      <c r="D31" s="42">
        <f t="shared" si="0"/>
        <v>469511.39952964947</v>
      </c>
      <c r="E31" s="35">
        <f t="shared" si="1"/>
        <v>187804.5598118598</v>
      </c>
      <c r="F31" s="35">
        <f t="shared" si="2"/>
        <v>281706.83971778967</v>
      </c>
      <c r="G31" s="35">
        <f t="shared" si="6"/>
        <v>2191053.1978050307</v>
      </c>
      <c r="H31" s="35">
        <f t="shared" si="3"/>
        <v>876421.27912201232</v>
      </c>
      <c r="I31" s="35">
        <f t="shared" si="4"/>
        <v>1314631.9186830185</v>
      </c>
      <c r="J31" s="96">
        <f t="shared" si="5"/>
        <v>469511.39952964947</v>
      </c>
    </row>
    <row r="32" spans="1:10" x14ac:dyDescent="0.25">
      <c r="A32" s="21" t="s">
        <v>279</v>
      </c>
      <c r="B32" s="41">
        <v>49551</v>
      </c>
      <c r="C32" s="96">
        <v>1871948.1946631956</v>
      </c>
      <c r="D32" s="42">
        <f t="shared" si="0"/>
        <v>280792.22919947933</v>
      </c>
      <c r="E32" s="35">
        <f t="shared" si="1"/>
        <v>112316.89167979173</v>
      </c>
      <c r="F32" s="35">
        <f t="shared" si="2"/>
        <v>168475.3375196876</v>
      </c>
      <c r="G32" s="35">
        <f t="shared" si="6"/>
        <v>1310363.736264237</v>
      </c>
      <c r="H32" s="35">
        <f t="shared" si="3"/>
        <v>524145.49450569472</v>
      </c>
      <c r="I32" s="35">
        <f t="shared" si="4"/>
        <v>786218.24175854214</v>
      </c>
      <c r="J32" s="96">
        <f t="shared" si="5"/>
        <v>280792.22919947933</v>
      </c>
    </row>
    <row r="33" spans="1:10" x14ac:dyDescent="0.25">
      <c r="A33" s="21" t="s">
        <v>289</v>
      </c>
      <c r="B33" s="41">
        <v>37244</v>
      </c>
      <c r="C33" s="96">
        <v>1407011.7366357096</v>
      </c>
      <c r="D33" s="42">
        <f t="shared" si="0"/>
        <v>211051.76049535643</v>
      </c>
      <c r="E33" s="35">
        <f t="shared" si="1"/>
        <v>84420.704198142572</v>
      </c>
      <c r="F33" s="35">
        <f t="shared" si="2"/>
        <v>126631.05629721386</v>
      </c>
      <c r="G33" s="35">
        <f t="shared" si="6"/>
        <v>984908.21564499673</v>
      </c>
      <c r="H33" s="35">
        <f t="shared" si="3"/>
        <v>393963.28625799867</v>
      </c>
      <c r="I33" s="35">
        <f t="shared" si="4"/>
        <v>590944.92938699806</v>
      </c>
      <c r="J33" s="96">
        <f t="shared" si="5"/>
        <v>211051.76049535643</v>
      </c>
    </row>
    <row r="34" spans="1:10" x14ac:dyDescent="0.25">
      <c r="A34" s="21" t="s">
        <v>295</v>
      </c>
      <c r="B34" s="41">
        <v>136493</v>
      </c>
      <c r="C34" s="96">
        <v>5156461.5231612595</v>
      </c>
      <c r="D34" s="42">
        <f t="shared" si="0"/>
        <v>773469.22847418895</v>
      </c>
      <c r="E34" s="35">
        <f t="shared" si="1"/>
        <v>309387.69138967554</v>
      </c>
      <c r="F34" s="35">
        <f t="shared" si="2"/>
        <v>464081.53708451334</v>
      </c>
      <c r="G34" s="35">
        <f t="shared" si="6"/>
        <v>3609523.0662128814</v>
      </c>
      <c r="H34" s="35">
        <f t="shared" si="3"/>
        <v>1443809.2264851525</v>
      </c>
      <c r="I34" s="35">
        <f t="shared" si="4"/>
        <v>2165713.8397277291</v>
      </c>
      <c r="J34" s="96">
        <f t="shared" si="5"/>
        <v>773469.22847418895</v>
      </c>
    </row>
    <row r="35" spans="1:10" x14ac:dyDescent="0.25">
      <c r="A35" s="21" t="s">
        <v>303</v>
      </c>
      <c r="B35" s="41">
        <v>277725</v>
      </c>
      <c r="C35" s="96">
        <v>10491953.994123952</v>
      </c>
      <c r="D35" s="42">
        <f t="shared" si="0"/>
        <v>1573793.0991185929</v>
      </c>
      <c r="E35" s="35">
        <f t="shared" si="1"/>
        <v>629517.23964743712</v>
      </c>
      <c r="F35" s="35">
        <f t="shared" si="2"/>
        <v>944275.85947115568</v>
      </c>
      <c r="G35" s="35">
        <f t="shared" si="6"/>
        <v>7344367.7958867662</v>
      </c>
      <c r="H35" s="35">
        <f t="shared" si="3"/>
        <v>2937747.1183547066</v>
      </c>
      <c r="I35" s="35">
        <f t="shared" si="4"/>
        <v>4406620.6775320601</v>
      </c>
      <c r="J35" s="96">
        <f t="shared" si="5"/>
        <v>1573793.0991185929</v>
      </c>
    </row>
    <row r="36" spans="1:10" x14ac:dyDescent="0.25">
      <c r="A36" s="21" t="s">
        <v>316</v>
      </c>
      <c r="B36" s="41">
        <v>73179</v>
      </c>
      <c r="C36" s="96">
        <v>2764571.7934503439</v>
      </c>
      <c r="D36" s="42">
        <f t="shared" si="0"/>
        <v>414685.76901755156</v>
      </c>
      <c r="E36" s="35">
        <f t="shared" si="1"/>
        <v>165874.30760702063</v>
      </c>
      <c r="F36" s="35">
        <f t="shared" si="2"/>
        <v>248811.46141053093</v>
      </c>
      <c r="G36" s="35">
        <f t="shared" si="6"/>
        <v>1935200.2554152405</v>
      </c>
      <c r="H36" s="35">
        <f t="shared" si="3"/>
        <v>774080.10216609621</v>
      </c>
      <c r="I36" s="35">
        <f t="shared" si="4"/>
        <v>1161120.1532491443</v>
      </c>
      <c r="J36" s="96">
        <f t="shared" si="5"/>
        <v>414685.76901755156</v>
      </c>
    </row>
    <row r="37" spans="1:10" x14ac:dyDescent="0.25">
      <c r="A37" s="21" t="s">
        <v>323</v>
      </c>
      <c r="B37" s="41">
        <v>34087</v>
      </c>
      <c r="C37" s="96">
        <v>1287745.9205966447</v>
      </c>
      <c r="D37" s="42">
        <f t="shared" si="0"/>
        <v>193161.8880894967</v>
      </c>
      <c r="E37" s="35">
        <f t="shared" si="1"/>
        <v>77264.755235798686</v>
      </c>
      <c r="F37" s="35">
        <f t="shared" si="2"/>
        <v>115897.13285369803</v>
      </c>
      <c r="G37" s="35">
        <f t="shared" si="6"/>
        <v>901422.14441765123</v>
      </c>
      <c r="H37" s="35">
        <f t="shared" si="3"/>
        <v>360568.85776706052</v>
      </c>
      <c r="I37" s="35">
        <f t="shared" si="4"/>
        <v>540853.28665059083</v>
      </c>
      <c r="J37" s="96">
        <f t="shared" si="5"/>
        <v>193161.8880894967</v>
      </c>
    </row>
    <row r="38" spans="1:10" x14ac:dyDescent="0.25">
      <c r="A38" s="21" t="s">
        <v>329</v>
      </c>
      <c r="B38" s="41">
        <v>35122</v>
      </c>
      <c r="C38" s="96">
        <v>1326846.3702641875</v>
      </c>
      <c r="D38" s="42">
        <f t="shared" si="0"/>
        <v>199026.95553962811</v>
      </c>
      <c r="E38" s="35">
        <f t="shared" si="1"/>
        <v>79610.782215851243</v>
      </c>
      <c r="F38" s="35">
        <f t="shared" si="2"/>
        <v>119416.17332377686</v>
      </c>
      <c r="G38" s="35">
        <f t="shared" si="6"/>
        <v>928792.45918493113</v>
      </c>
      <c r="H38" s="35">
        <f t="shared" si="3"/>
        <v>371516.98367397243</v>
      </c>
      <c r="I38" s="35">
        <f t="shared" si="4"/>
        <v>557275.4755109587</v>
      </c>
      <c r="J38" s="96">
        <f t="shared" si="5"/>
        <v>199026.95553962811</v>
      </c>
    </row>
    <row r="39" spans="1:10" x14ac:dyDescent="0.25">
      <c r="A39" s="21" t="s">
        <v>336</v>
      </c>
      <c r="B39" s="41">
        <v>74935</v>
      </c>
      <c r="C39" s="96">
        <v>2830910.3341423292</v>
      </c>
      <c r="D39" s="42">
        <f t="shared" si="0"/>
        <v>424636.55012134934</v>
      </c>
      <c r="E39" s="35">
        <f t="shared" si="1"/>
        <v>169854.62004853974</v>
      </c>
      <c r="F39" s="35">
        <f t="shared" si="2"/>
        <v>254781.93007280963</v>
      </c>
      <c r="G39" s="35">
        <f t="shared" si="6"/>
        <v>1981637.2338996304</v>
      </c>
      <c r="H39" s="35">
        <f t="shared" si="3"/>
        <v>792654.89355985203</v>
      </c>
      <c r="I39" s="35">
        <f t="shared" si="4"/>
        <v>1188982.3403397782</v>
      </c>
      <c r="J39" s="96">
        <f t="shared" si="5"/>
        <v>424636.55012134934</v>
      </c>
    </row>
    <row r="40" spans="1:10" ht="15.75" thickBot="1" x14ac:dyDescent="0.3">
      <c r="A40" s="22" t="s">
        <v>342</v>
      </c>
      <c r="B40" s="101">
        <v>61472</v>
      </c>
      <c r="C40" s="102">
        <v>2322302.2627663612</v>
      </c>
      <c r="D40" s="103">
        <f t="shared" si="0"/>
        <v>348345.33941495419</v>
      </c>
      <c r="E40" s="47">
        <f t="shared" si="1"/>
        <v>139338.13576598166</v>
      </c>
      <c r="F40" s="47">
        <f t="shared" si="2"/>
        <v>209007.2036489725</v>
      </c>
      <c r="G40" s="47">
        <f t="shared" si="6"/>
        <v>1625611.5839364529</v>
      </c>
      <c r="H40" s="47">
        <f t="shared" si="3"/>
        <v>650244.63357458112</v>
      </c>
      <c r="I40" s="47">
        <f t="shared" si="4"/>
        <v>975366.95036187163</v>
      </c>
      <c r="J40" s="102">
        <f t="shared" si="5"/>
        <v>348345.33941495419</v>
      </c>
    </row>
    <row r="41" spans="1:10" ht="15.75" thickBot="1" x14ac:dyDescent="0.3">
      <c r="B41" s="37" t="s">
        <v>9</v>
      </c>
      <c r="C41" s="72">
        <f>SUM(C4:C40)</f>
        <v>121551700.10523278</v>
      </c>
      <c r="D41" s="72"/>
      <c r="E41" s="72">
        <f t="shared" ref="E41:J41" si="7">SUM(E4:E40)</f>
        <v>7293102.0063139647</v>
      </c>
      <c r="F41" s="72">
        <f t="shared" si="7"/>
        <v>10939653.009470951</v>
      </c>
      <c r="G41" s="72"/>
      <c r="H41" s="72">
        <f t="shared" si="7"/>
        <v>34034476.029465169</v>
      </c>
      <c r="I41" s="72">
        <f t="shared" si="7"/>
        <v>51051714.044197753</v>
      </c>
      <c r="J41" s="75">
        <f t="shared" si="7"/>
        <v>18232755.015784916</v>
      </c>
    </row>
  </sheetData>
  <mergeCells count="5">
    <mergeCell ref="D1:J1"/>
    <mergeCell ref="D2:F2"/>
    <mergeCell ref="G2:I2"/>
    <mergeCell ref="M1:O1"/>
    <mergeCell ref="P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3577-5B2A-41E4-83D4-7F7BCE454F13}">
  <dimension ref="A1:T8"/>
  <sheetViews>
    <sheetView workbookViewId="0">
      <selection activeCell="D18" sqref="D18"/>
    </sheetView>
  </sheetViews>
  <sheetFormatPr defaultRowHeight="15" x14ac:dyDescent="0.25"/>
  <cols>
    <col min="1" max="1" width="16" bestFit="1" customWidth="1"/>
    <col min="2" max="2" width="14.42578125" bestFit="1" customWidth="1"/>
    <col min="3" max="3" width="18.85546875" bestFit="1" customWidth="1"/>
    <col min="4" max="4" width="15.42578125" bestFit="1" customWidth="1"/>
    <col min="5" max="6" width="10.7109375" bestFit="1" customWidth="1"/>
    <col min="7" max="9" width="11.7109375" bestFit="1" customWidth="1"/>
    <col min="10" max="10" width="15.5703125" bestFit="1" customWidth="1"/>
    <col min="13" max="13" width="6.5703125" bestFit="1" customWidth="1"/>
    <col min="14" max="14" width="8.85546875" bestFit="1" customWidth="1"/>
    <col min="15" max="15" width="8.28515625" bestFit="1" customWidth="1"/>
    <col min="16" max="16" width="6.5703125" bestFit="1" customWidth="1"/>
    <col min="17" max="17" width="8.85546875" bestFit="1" customWidth="1"/>
    <col min="18" max="18" width="8.28515625" bestFit="1" customWidth="1"/>
    <col min="19" max="19" width="16" bestFit="1" customWidth="1"/>
    <col min="20" max="20" width="5.5703125" bestFit="1" customWidth="1"/>
  </cols>
  <sheetData>
    <row r="1" spans="1:20" ht="15.75" thickBot="1" x14ac:dyDescent="0.3">
      <c r="A1" s="2"/>
      <c r="B1" s="2"/>
      <c r="C1" s="2"/>
      <c r="D1" s="165" t="s">
        <v>366</v>
      </c>
      <c r="E1" s="166"/>
      <c r="F1" s="166"/>
      <c r="G1" s="166"/>
      <c r="H1" s="166"/>
      <c r="I1" s="166"/>
      <c r="J1" s="167"/>
      <c r="M1" s="130" t="s">
        <v>373</v>
      </c>
      <c r="N1" s="130"/>
      <c r="O1" s="130"/>
      <c r="P1" s="171" t="s">
        <v>374</v>
      </c>
      <c r="Q1" s="172"/>
      <c r="R1" s="173"/>
      <c r="S1" s="13" t="s">
        <v>375</v>
      </c>
      <c r="T1" s="1"/>
    </row>
    <row r="2" spans="1:20" ht="45.75" thickBot="1" x14ac:dyDescent="0.3">
      <c r="A2" s="2"/>
      <c r="B2" s="2"/>
      <c r="C2" s="2"/>
      <c r="D2" s="174" t="s">
        <v>373</v>
      </c>
      <c r="E2" s="175"/>
      <c r="F2" s="175"/>
      <c r="G2" s="176" t="s">
        <v>374</v>
      </c>
      <c r="H2" s="176"/>
      <c r="I2" s="176"/>
      <c r="J2" s="94" t="s">
        <v>369</v>
      </c>
      <c r="M2" s="26" t="s">
        <v>376</v>
      </c>
      <c r="N2" s="31" t="s">
        <v>6</v>
      </c>
      <c r="O2" s="31" t="s">
        <v>7</v>
      </c>
      <c r="P2" s="31" t="s">
        <v>376</v>
      </c>
      <c r="Q2" s="31" t="s">
        <v>6</v>
      </c>
      <c r="R2" s="31" t="s">
        <v>7</v>
      </c>
      <c r="S2" s="31" t="s">
        <v>8</v>
      </c>
      <c r="T2" s="1"/>
    </row>
    <row r="3" spans="1:20" ht="45.75" thickBot="1" x14ac:dyDescent="0.3">
      <c r="A3" s="90" t="s">
        <v>382</v>
      </c>
      <c r="B3" s="91" t="s">
        <v>2</v>
      </c>
      <c r="C3" s="126" t="s">
        <v>402</v>
      </c>
      <c r="D3" s="86" t="s">
        <v>380</v>
      </c>
      <c r="E3" s="87" t="s">
        <v>6</v>
      </c>
      <c r="F3" s="87" t="s">
        <v>7</v>
      </c>
      <c r="G3" s="88" t="s">
        <v>381</v>
      </c>
      <c r="H3" s="88" t="s">
        <v>6</v>
      </c>
      <c r="I3" s="88" t="s">
        <v>7</v>
      </c>
      <c r="J3" s="89" t="s">
        <v>372</v>
      </c>
      <c r="M3" s="14">
        <v>0.15</v>
      </c>
      <c r="N3" s="14">
        <f>15%*40%</f>
        <v>0.06</v>
      </c>
      <c r="O3" s="14">
        <f>15%*60%</f>
        <v>0.09</v>
      </c>
      <c r="P3" s="14">
        <v>0.7</v>
      </c>
      <c r="Q3" s="14">
        <f>70%*40%</f>
        <v>0.27999999999999997</v>
      </c>
      <c r="R3" s="14">
        <f>70%*60%</f>
        <v>0.42</v>
      </c>
      <c r="S3" s="14">
        <v>0.15</v>
      </c>
      <c r="T3" s="36">
        <f>SUM(N3,O3,Q3,R3,S3)</f>
        <v>0.99999999999999989</v>
      </c>
    </row>
    <row r="4" spans="1:20" x14ac:dyDescent="0.25">
      <c r="A4" s="21" t="s">
        <v>352</v>
      </c>
      <c r="B4" s="11">
        <f>'Podział - WSZYSCY'!E311</f>
        <v>47696</v>
      </c>
      <c r="C4" s="96">
        <f>'Podział - WSZYSCY'!K311</f>
        <v>4404570.1601233007</v>
      </c>
      <c r="D4" s="115">
        <f>C4*$M$3</f>
        <v>660685.52401849511</v>
      </c>
      <c r="E4" s="12">
        <f>C4*$N$3</f>
        <v>264274.20960739802</v>
      </c>
      <c r="F4" s="12">
        <f>C4*$O$3</f>
        <v>396411.31441109703</v>
      </c>
      <c r="G4" s="12">
        <f>C4*$P$3</f>
        <v>3083199.1120863105</v>
      </c>
      <c r="H4" s="12">
        <f>C4*$Q$3</f>
        <v>1233279.644834524</v>
      </c>
      <c r="I4" s="12">
        <f>C4*$R$3</f>
        <v>1849919.4672517863</v>
      </c>
      <c r="J4" s="116">
        <f>C4*$S$3</f>
        <v>660685.52401849511</v>
      </c>
    </row>
    <row r="5" spans="1:20" x14ac:dyDescent="0.25">
      <c r="A5" s="21" t="s">
        <v>353</v>
      </c>
      <c r="B5" s="11">
        <f>'Podział - WSZYSCY'!E312</f>
        <v>110015</v>
      </c>
      <c r="C5" s="96">
        <f>'Podział - WSZYSCY'!K312</f>
        <v>10159526.71431493</v>
      </c>
      <c r="D5" s="117">
        <f t="shared" ref="D5:D7" si="0">C5*$M$3</f>
        <v>1523929.0071472395</v>
      </c>
      <c r="E5" s="35">
        <f>C5*$N$3</f>
        <v>609571.60285889579</v>
      </c>
      <c r="F5" s="35">
        <f>C5*$O$3</f>
        <v>914357.40428834374</v>
      </c>
      <c r="G5" s="35">
        <f t="shared" ref="G5:G7" si="1">C5*$P$3</f>
        <v>7111668.7000204511</v>
      </c>
      <c r="H5" s="35">
        <f t="shared" ref="H5:H7" si="2">C5*$Q$3</f>
        <v>2844667.4800081803</v>
      </c>
      <c r="I5" s="35">
        <f t="shared" ref="I5:I7" si="3">C5*$R$3</f>
        <v>4267001.2200122708</v>
      </c>
      <c r="J5" s="96">
        <f t="shared" ref="J5:J7" si="4">C5*$S$3</f>
        <v>1523929.0071472395</v>
      </c>
    </row>
    <row r="6" spans="1:20" x14ac:dyDescent="0.25">
      <c r="A6" s="21" t="s">
        <v>354</v>
      </c>
      <c r="B6" s="11">
        <f>'Podział - WSZYSCY'!E313</f>
        <v>193777</v>
      </c>
      <c r="C6" s="96">
        <f>'Podział - WSZYSCY'!K313</f>
        <v>17894674.436393257</v>
      </c>
      <c r="D6" s="117">
        <f t="shared" si="0"/>
        <v>2684201.1654589884</v>
      </c>
      <c r="E6" s="35">
        <f>C6*$N$3</f>
        <v>1073680.4661835954</v>
      </c>
      <c r="F6" s="35">
        <f>C6*$O$3</f>
        <v>1610520.699275393</v>
      </c>
      <c r="G6" s="35">
        <f t="shared" si="1"/>
        <v>12526272.105475279</v>
      </c>
      <c r="H6" s="35">
        <f t="shared" si="2"/>
        <v>5010508.8421901111</v>
      </c>
      <c r="I6" s="35">
        <f t="shared" si="3"/>
        <v>7515763.2632851675</v>
      </c>
      <c r="J6" s="96">
        <f t="shared" si="4"/>
        <v>2684201.1654589884</v>
      </c>
    </row>
    <row r="7" spans="1:20" ht="15.75" thickBot="1" x14ac:dyDescent="0.3">
      <c r="A7" s="22" t="s">
        <v>355</v>
      </c>
      <c r="B7" s="114">
        <f>'Podział - WSZYSCY'!E314</f>
        <v>74780</v>
      </c>
      <c r="C7" s="97">
        <f>'Podział - WSZYSCY'!K314</f>
        <v>6905689.2941550743</v>
      </c>
      <c r="D7" s="118">
        <f t="shared" si="0"/>
        <v>1035853.3941232611</v>
      </c>
      <c r="E7" s="43">
        <f>C7*$N$3</f>
        <v>414341.35764930444</v>
      </c>
      <c r="F7" s="43">
        <f>C7*$O$3</f>
        <v>621512.03647395666</v>
      </c>
      <c r="G7" s="43">
        <f t="shared" si="1"/>
        <v>4833982.5059085516</v>
      </c>
      <c r="H7" s="43">
        <f t="shared" si="2"/>
        <v>1933593.0023634206</v>
      </c>
      <c r="I7" s="43">
        <f t="shared" si="3"/>
        <v>2900389.5035451311</v>
      </c>
      <c r="J7" s="97">
        <f t="shared" si="4"/>
        <v>1035853.3941232611</v>
      </c>
    </row>
    <row r="8" spans="1:20" ht="15.75" thickBot="1" x14ac:dyDescent="0.3">
      <c r="A8" s="2"/>
      <c r="B8" s="37" t="s">
        <v>9</v>
      </c>
      <c r="C8" s="72">
        <f>SUM(C4:C7)</f>
        <v>39364460.604986563</v>
      </c>
      <c r="D8" s="72"/>
      <c r="E8" s="72">
        <f>SUM(E4:E7)</f>
        <v>2361867.6362991938</v>
      </c>
      <c r="F8" s="72">
        <f>SUM(F4:F7)</f>
        <v>3542801.4544487903</v>
      </c>
      <c r="G8" s="72"/>
      <c r="H8" s="72">
        <f>SUM(H4:H7)</f>
        <v>11022048.969396237</v>
      </c>
      <c r="I8" s="72">
        <f>SUM(I4:I7)</f>
        <v>16533073.454094356</v>
      </c>
      <c r="J8" s="75">
        <f>SUM(J4:J7)</f>
        <v>5904669.0907479841</v>
      </c>
    </row>
  </sheetData>
  <mergeCells count="5">
    <mergeCell ref="M1:O1"/>
    <mergeCell ref="P1:R1"/>
    <mergeCell ref="D2:F2"/>
    <mergeCell ref="G2:I2"/>
    <mergeCell ref="D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141D1-567B-4011-B276-D829DB5FCF67}">
  <dimension ref="A1:T4"/>
  <sheetViews>
    <sheetView workbookViewId="0">
      <selection activeCell="E11" sqref="E11"/>
    </sheetView>
  </sheetViews>
  <sheetFormatPr defaultRowHeight="15" x14ac:dyDescent="0.25"/>
  <cols>
    <col min="1" max="1" width="16.42578125" style="2" bestFit="1" customWidth="1"/>
    <col min="2" max="2" width="14.42578125" style="2" bestFit="1" customWidth="1"/>
    <col min="3" max="3" width="18.85546875" style="2" bestFit="1" customWidth="1"/>
    <col min="4" max="4" width="17.7109375" style="2" customWidth="1"/>
    <col min="5" max="5" width="13.5703125" style="2" customWidth="1"/>
    <col min="6" max="6" width="15.85546875" style="2" customWidth="1"/>
    <col min="7" max="7" width="16.5703125" style="2" customWidth="1"/>
    <col min="8" max="8" width="14.85546875" style="2" customWidth="1"/>
    <col min="9" max="9" width="15" style="2" customWidth="1"/>
    <col min="10" max="10" width="15.5703125" style="2" bestFit="1" customWidth="1"/>
    <col min="11" max="12" width="9.140625" style="2"/>
    <col min="13" max="13" width="6.5703125" style="2" bestFit="1" customWidth="1"/>
    <col min="14" max="14" width="8.85546875" style="2" bestFit="1" customWidth="1"/>
    <col min="15" max="15" width="8.28515625" style="2" bestFit="1" customWidth="1"/>
    <col min="16" max="16" width="6.5703125" style="2" bestFit="1" customWidth="1"/>
    <col min="17" max="17" width="8.85546875" style="2" bestFit="1" customWidth="1"/>
    <col min="18" max="18" width="8.28515625" style="2" bestFit="1" customWidth="1"/>
    <col min="19" max="19" width="16" style="2" bestFit="1" customWidth="1"/>
    <col min="20" max="20" width="5.5703125" style="2" bestFit="1" customWidth="1"/>
    <col min="21" max="16384" width="9.140625" style="2"/>
  </cols>
  <sheetData>
    <row r="1" spans="1:20" ht="15.75" thickBot="1" x14ac:dyDescent="0.3">
      <c r="D1" s="165" t="s">
        <v>366</v>
      </c>
      <c r="E1" s="166"/>
      <c r="F1" s="166"/>
      <c r="G1" s="166"/>
      <c r="H1" s="166"/>
      <c r="I1" s="166"/>
      <c r="J1" s="167"/>
      <c r="M1" s="130" t="s">
        <v>373</v>
      </c>
      <c r="N1" s="130"/>
      <c r="O1" s="130"/>
      <c r="P1" s="171" t="s">
        <v>374</v>
      </c>
      <c r="Q1" s="172"/>
      <c r="R1" s="173"/>
      <c r="S1" s="13" t="s">
        <v>375</v>
      </c>
      <c r="T1" s="3"/>
    </row>
    <row r="2" spans="1:20" ht="45.75" thickBot="1" x14ac:dyDescent="0.3">
      <c r="D2" s="174" t="s">
        <v>373</v>
      </c>
      <c r="E2" s="175"/>
      <c r="F2" s="175"/>
      <c r="G2" s="176" t="s">
        <v>374</v>
      </c>
      <c r="H2" s="176"/>
      <c r="I2" s="176"/>
      <c r="J2" s="94" t="s">
        <v>369</v>
      </c>
      <c r="M2" s="13" t="s">
        <v>376</v>
      </c>
      <c r="N2" s="31" t="s">
        <v>6</v>
      </c>
      <c r="O2" s="31" t="s">
        <v>7</v>
      </c>
      <c r="P2" s="31" t="s">
        <v>376</v>
      </c>
      <c r="Q2" s="31" t="s">
        <v>6</v>
      </c>
      <c r="R2" s="31" t="s">
        <v>7</v>
      </c>
      <c r="S2" s="31" t="s">
        <v>8</v>
      </c>
      <c r="T2" s="3"/>
    </row>
    <row r="3" spans="1:20" ht="45.75" thickBot="1" x14ac:dyDescent="0.3">
      <c r="A3" s="90" t="s">
        <v>382</v>
      </c>
      <c r="B3" s="91" t="s">
        <v>2</v>
      </c>
      <c r="C3" s="126" t="s">
        <v>403</v>
      </c>
      <c r="D3" s="86" t="s">
        <v>380</v>
      </c>
      <c r="E3" s="87" t="s">
        <v>6</v>
      </c>
      <c r="F3" s="87" t="s">
        <v>7</v>
      </c>
      <c r="G3" s="88" t="s">
        <v>381</v>
      </c>
      <c r="H3" s="88" t="s">
        <v>6</v>
      </c>
      <c r="I3" s="88" t="s">
        <v>7</v>
      </c>
      <c r="J3" s="89" t="s">
        <v>372</v>
      </c>
      <c r="M3" s="20">
        <v>0.15</v>
      </c>
      <c r="N3" s="20">
        <f>15%*40%</f>
        <v>0.06</v>
      </c>
      <c r="O3" s="20">
        <f>15%*60%</f>
        <v>0.09</v>
      </c>
      <c r="P3" s="20">
        <v>0.7</v>
      </c>
      <c r="Q3" s="20">
        <f>70%*40%</f>
        <v>0.27999999999999997</v>
      </c>
      <c r="R3" s="20">
        <f>70%*60%</f>
        <v>0.42</v>
      </c>
      <c r="S3" s="20">
        <v>0.15</v>
      </c>
      <c r="T3" s="48">
        <f>SUM(N3,O3,Q3,R3,S3)</f>
        <v>0.99999999999999989</v>
      </c>
    </row>
    <row r="4" spans="1:20" ht="15.75" thickBot="1" x14ac:dyDescent="0.3">
      <c r="A4" s="22" t="str">
        <f>'Podział - WSZYSCY'!D315</f>
        <v>Miasto Warszawa</v>
      </c>
      <c r="B4" s="114">
        <f>'Podział - WSZYSCY'!E315</f>
        <v>1863845</v>
      </c>
      <c r="C4" s="97">
        <f>'Podział - WSZYSCY'!L315</f>
        <v>187802952.47999999</v>
      </c>
      <c r="D4" s="119">
        <f>C4*$M$3</f>
        <v>28170442.871999998</v>
      </c>
      <c r="E4" s="72">
        <f>C4*$N$3</f>
        <v>11268177.148799999</v>
      </c>
      <c r="F4" s="72">
        <f>C4*$O$3</f>
        <v>16902265.723199997</v>
      </c>
      <c r="G4" s="72">
        <f>C4*$P$3</f>
        <v>131462066.73599999</v>
      </c>
      <c r="H4" s="72">
        <f>C4*$Q$3</f>
        <v>52584826.69439999</v>
      </c>
      <c r="I4" s="72">
        <f>C4*$R$3</f>
        <v>78877240.041599989</v>
      </c>
      <c r="J4" s="75">
        <f>C4*$S$3</f>
        <v>28170442.871999998</v>
      </c>
    </row>
  </sheetData>
  <mergeCells count="5">
    <mergeCell ref="D1:J1"/>
    <mergeCell ref="D2:F2"/>
    <mergeCell ref="G2:I2"/>
    <mergeCell ref="M1:O1"/>
    <mergeCell ref="P1:R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2635A-AFA2-4494-A587-076EEDE79179}">
  <dimension ref="A1:T4"/>
  <sheetViews>
    <sheetView workbookViewId="0">
      <selection activeCell="A16" sqref="A16"/>
    </sheetView>
  </sheetViews>
  <sheetFormatPr defaultRowHeight="15" x14ac:dyDescent="0.25"/>
  <cols>
    <col min="1" max="1" width="37.7109375" bestFit="1" customWidth="1"/>
    <col min="2" max="2" width="18.85546875" bestFit="1" customWidth="1"/>
    <col min="3" max="3" width="15" bestFit="1" customWidth="1"/>
    <col min="4" max="4" width="16.140625" customWidth="1"/>
    <col min="5" max="5" width="14.28515625" customWidth="1"/>
    <col min="6" max="6" width="13.28515625" customWidth="1"/>
    <col min="7" max="7" width="15" customWidth="1"/>
    <col min="8" max="8" width="13.28515625" customWidth="1"/>
    <col min="9" max="9" width="15.5703125" bestFit="1" customWidth="1"/>
    <col min="13" max="13" width="6.5703125" bestFit="1" customWidth="1"/>
    <col min="14" max="14" width="8.85546875" bestFit="1" customWidth="1"/>
    <col min="15" max="15" width="8.28515625" bestFit="1" customWidth="1"/>
    <col min="16" max="16" width="6.5703125" bestFit="1" customWidth="1"/>
    <col min="17" max="17" width="8.85546875" bestFit="1" customWidth="1"/>
    <col min="18" max="18" width="8.28515625" bestFit="1" customWidth="1"/>
    <col min="19" max="19" width="16" bestFit="1" customWidth="1"/>
    <col min="20" max="20" width="5.5703125" bestFit="1" customWidth="1"/>
  </cols>
  <sheetData>
    <row r="1" spans="1:20" ht="15.75" thickBot="1" x14ac:dyDescent="0.3">
      <c r="A1" s="2"/>
      <c r="B1" s="2"/>
      <c r="C1" s="165" t="s">
        <v>384</v>
      </c>
      <c r="D1" s="166"/>
      <c r="E1" s="166"/>
      <c r="F1" s="166"/>
      <c r="G1" s="166"/>
      <c r="H1" s="166"/>
      <c r="I1" s="167"/>
      <c r="M1" s="130" t="s">
        <v>373</v>
      </c>
      <c r="N1" s="130"/>
      <c r="O1" s="130"/>
      <c r="P1" s="171" t="s">
        <v>374</v>
      </c>
      <c r="Q1" s="172"/>
      <c r="R1" s="173"/>
      <c r="S1" s="13" t="s">
        <v>375</v>
      </c>
      <c r="T1" s="1"/>
    </row>
    <row r="2" spans="1:20" ht="45.75" thickBot="1" x14ac:dyDescent="0.3">
      <c r="A2" s="2"/>
      <c r="B2" s="2"/>
      <c r="C2" s="174" t="s">
        <v>373</v>
      </c>
      <c r="D2" s="175"/>
      <c r="E2" s="175"/>
      <c r="F2" s="176" t="s">
        <v>374</v>
      </c>
      <c r="G2" s="176"/>
      <c r="H2" s="176"/>
      <c r="I2" s="94" t="s">
        <v>369</v>
      </c>
      <c r="M2" s="26" t="s">
        <v>376</v>
      </c>
      <c r="N2" s="31" t="s">
        <v>6</v>
      </c>
      <c r="O2" s="31" t="s">
        <v>7</v>
      </c>
      <c r="P2" s="31" t="s">
        <v>376</v>
      </c>
      <c r="Q2" s="31" t="s">
        <v>6</v>
      </c>
      <c r="R2" s="31" t="s">
        <v>7</v>
      </c>
      <c r="S2" s="31" t="s">
        <v>8</v>
      </c>
      <c r="T2" s="1"/>
    </row>
    <row r="3" spans="1:20" ht="60.75" thickBot="1" x14ac:dyDescent="0.3">
      <c r="A3" s="122" t="s">
        <v>405</v>
      </c>
      <c r="B3" s="127" t="s">
        <v>404</v>
      </c>
      <c r="C3" s="86" t="s">
        <v>370</v>
      </c>
      <c r="D3" s="87" t="s">
        <v>6</v>
      </c>
      <c r="E3" s="87" t="s">
        <v>7</v>
      </c>
      <c r="F3" s="87" t="s">
        <v>371</v>
      </c>
      <c r="G3" s="88" t="s">
        <v>6</v>
      </c>
      <c r="H3" s="88" t="s">
        <v>7</v>
      </c>
      <c r="I3" s="89" t="s">
        <v>372</v>
      </c>
      <c r="M3" s="14">
        <v>0.15</v>
      </c>
      <c r="N3" s="14">
        <f>15%*40%</f>
        <v>0.06</v>
      </c>
      <c r="O3" s="14">
        <f>15%*60%</f>
        <v>0.09</v>
      </c>
      <c r="P3" s="14">
        <v>0.7</v>
      </c>
      <c r="Q3" s="14">
        <f>70%*40%</f>
        <v>0.27999999999999997</v>
      </c>
      <c r="R3" s="14">
        <f>70%*60%</f>
        <v>0.42</v>
      </c>
      <c r="S3" s="14">
        <v>0.15</v>
      </c>
      <c r="T3" s="36">
        <f>SUM(N3,O3,Q3,R3,S3)</f>
        <v>0.99999999999999989</v>
      </c>
    </row>
    <row r="4" spans="1:20" ht="15.75" thickBot="1" x14ac:dyDescent="0.3">
      <c r="A4" s="37" t="s">
        <v>383</v>
      </c>
      <c r="B4" s="75">
        <f>'Podział - WSZYSCY'!H316</f>
        <v>11915767.980000002</v>
      </c>
      <c r="C4" s="121">
        <f>B4*M3</f>
        <v>1787365.1970000004</v>
      </c>
      <c r="D4" s="72">
        <f>B4*$N$3</f>
        <v>714946.07880000013</v>
      </c>
      <c r="E4" s="72">
        <f>B4*$O$3</f>
        <v>1072419.1182000001</v>
      </c>
      <c r="F4" s="72">
        <f>B4*P3</f>
        <v>8341037.5860000011</v>
      </c>
      <c r="G4" s="72">
        <f>B4*$Q$3</f>
        <v>3336415.0344000002</v>
      </c>
      <c r="H4" s="72">
        <f>B4*$R$3</f>
        <v>5004622.5516000008</v>
      </c>
      <c r="I4" s="75">
        <f>B4*$S$3</f>
        <v>1787365.1970000004</v>
      </c>
    </row>
  </sheetData>
  <mergeCells count="5">
    <mergeCell ref="M1:O1"/>
    <mergeCell ref="P1:R1"/>
    <mergeCell ref="C2:E2"/>
    <mergeCell ref="F2:H2"/>
    <mergeCell ref="C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A48B-0702-4BA0-91E1-5196A8A2B1E3}">
  <dimension ref="A1:T4"/>
  <sheetViews>
    <sheetView workbookViewId="0">
      <selection activeCell="F17" sqref="F17"/>
    </sheetView>
  </sheetViews>
  <sheetFormatPr defaultRowHeight="15" x14ac:dyDescent="0.25"/>
  <cols>
    <col min="1" max="1" width="37.7109375" bestFit="1" customWidth="1"/>
    <col min="2" max="2" width="18.85546875" bestFit="1" customWidth="1"/>
    <col min="3" max="3" width="15" bestFit="1" customWidth="1"/>
    <col min="4" max="5" width="10.7109375" bestFit="1" customWidth="1"/>
    <col min="6" max="8" width="11.7109375" bestFit="1" customWidth="1"/>
    <col min="9" max="9" width="15.5703125" bestFit="1" customWidth="1"/>
    <col min="13" max="13" width="6.5703125" bestFit="1" customWidth="1"/>
    <col min="14" max="14" width="8.85546875" bestFit="1" customWidth="1"/>
    <col min="15" max="15" width="8.28515625" bestFit="1" customWidth="1"/>
    <col min="16" max="16" width="6.5703125" bestFit="1" customWidth="1"/>
    <col min="17" max="17" width="8.85546875" bestFit="1" customWidth="1"/>
    <col min="18" max="18" width="8.28515625" bestFit="1" customWidth="1"/>
    <col min="19" max="19" width="16" bestFit="1" customWidth="1"/>
    <col min="20" max="20" width="5.5703125" bestFit="1" customWidth="1"/>
  </cols>
  <sheetData>
    <row r="1" spans="1:20" ht="15.75" thickBot="1" x14ac:dyDescent="0.3">
      <c r="A1" s="2"/>
      <c r="B1" s="2"/>
      <c r="C1" s="165" t="s">
        <v>384</v>
      </c>
      <c r="D1" s="166"/>
      <c r="E1" s="166"/>
      <c r="F1" s="166"/>
      <c r="G1" s="166"/>
      <c r="H1" s="166"/>
      <c r="I1" s="167"/>
      <c r="M1" s="130" t="s">
        <v>373</v>
      </c>
      <c r="N1" s="130"/>
      <c r="O1" s="130"/>
      <c r="P1" s="171" t="s">
        <v>374</v>
      </c>
      <c r="Q1" s="172"/>
      <c r="R1" s="173"/>
      <c r="S1" s="35" t="s">
        <v>375</v>
      </c>
      <c r="T1" s="1"/>
    </row>
    <row r="2" spans="1:20" ht="45.75" thickBot="1" x14ac:dyDescent="0.3">
      <c r="A2" s="2"/>
      <c r="B2" s="2"/>
      <c r="C2" s="174" t="s">
        <v>373</v>
      </c>
      <c r="D2" s="175"/>
      <c r="E2" s="175"/>
      <c r="F2" s="176" t="s">
        <v>374</v>
      </c>
      <c r="G2" s="176"/>
      <c r="H2" s="176"/>
      <c r="I2" s="94" t="s">
        <v>369</v>
      </c>
      <c r="M2" s="26" t="s">
        <v>376</v>
      </c>
      <c r="N2" s="44" t="s">
        <v>6</v>
      </c>
      <c r="O2" s="44" t="s">
        <v>7</v>
      </c>
      <c r="P2" s="44" t="s">
        <v>376</v>
      </c>
      <c r="Q2" s="44" t="s">
        <v>6</v>
      </c>
      <c r="R2" s="44" t="s">
        <v>7</v>
      </c>
      <c r="S2" s="44" t="s">
        <v>8</v>
      </c>
      <c r="T2" s="1"/>
    </row>
    <row r="3" spans="1:20" ht="45.75" thickBot="1" x14ac:dyDescent="0.3">
      <c r="A3" s="90" t="s">
        <v>405</v>
      </c>
      <c r="B3" s="100" t="s">
        <v>379</v>
      </c>
      <c r="C3" s="120" t="s">
        <v>370</v>
      </c>
      <c r="D3" s="87" t="s">
        <v>6</v>
      </c>
      <c r="E3" s="87" t="s">
        <v>7</v>
      </c>
      <c r="F3" s="87" t="s">
        <v>371</v>
      </c>
      <c r="G3" s="88" t="s">
        <v>6</v>
      </c>
      <c r="H3" s="88" t="s">
        <v>7</v>
      </c>
      <c r="I3" s="89" t="s">
        <v>372</v>
      </c>
      <c r="M3" s="14">
        <v>0.15</v>
      </c>
      <c r="N3" s="14">
        <f>15%*40%</f>
        <v>0.06</v>
      </c>
      <c r="O3" s="14">
        <f>15%*60%</f>
        <v>0.09</v>
      </c>
      <c r="P3" s="14">
        <v>0.7</v>
      </c>
      <c r="Q3" s="14">
        <f>70%*40%</f>
        <v>0.27999999999999997</v>
      </c>
      <c r="R3" s="14">
        <f>70%*60%</f>
        <v>0.42</v>
      </c>
      <c r="S3" s="14">
        <v>0.15</v>
      </c>
      <c r="T3" s="36">
        <f>SUM(N3,O3,Q3,R3,S3)</f>
        <v>0.99999999999999989</v>
      </c>
    </row>
    <row r="4" spans="1:20" ht="15.75" thickBot="1" x14ac:dyDescent="0.3">
      <c r="A4" s="22" t="s">
        <v>385</v>
      </c>
      <c r="B4" s="97">
        <f>'Podział - WSZYSCY'!G316</f>
        <v>59578839.899999984</v>
      </c>
      <c r="C4" s="121">
        <f>B4*M3</f>
        <v>8936825.9849999975</v>
      </c>
      <c r="D4" s="72">
        <f>B4*$N$3</f>
        <v>3574730.3939999989</v>
      </c>
      <c r="E4" s="72">
        <f>B4*$O$3</f>
        <v>5362095.5909999982</v>
      </c>
      <c r="F4" s="72">
        <f>B4*P3</f>
        <v>41705187.929999985</v>
      </c>
      <c r="G4" s="72">
        <f>B4*$Q$3</f>
        <v>16682075.171999993</v>
      </c>
      <c r="H4" s="72">
        <f>B4*$R$3</f>
        <v>25023112.757999994</v>
      </c>
      <c r="I4" s="75">
        <f>B4*$S$3</f>
        <v>8936825.9849999975</v>
      </c>
    </row>
  </sheetData>
  <mergeCells count="5">
    <mergeCell ref="C1:I1"/>
    <mergeCell ref="M1:O1"/>
    <mergeCell ref="P1:R1"/>
    <mergeCell ref="C2:E2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Podział - WSZYSCY</vt:lpstr>
      <vt:lpstr>Podział - GMINY</vt:lpstr>
      <vt:lpstr>Podział - POWIATY</vt:lpstr>
      <vt:lpstr>Podział - m. npr. powiatu</vt:lpstr>
      <vt:lpstr>Podział - m.st. Warszawa</vt:lpstr>
      <vt:lpstr>Podział - Marsz. Woj. Maz.</vt:lpstr>
      <vt:lpstr>Podział - MUW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Sieczka</dc:creator>
  <cp:lastModifiedBy>Mariusz Sepełowski</cp:lastModifiedBy>
  <cp:lastPrinted>2025-07-29T07:28:10Z</cp:lastPrinted>
  <dcterms:created xsi:type="dcterms:W3CDTF">2025-07-28T10:37:47Z</dcterms:created>
  <dcterms:modified xsi:type="dcterms:W3CDTF">2025-07-29T07:56:58Z</dcterms:modified>
</cp:coreProperties>
</file>