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AJX\Desktop\"/>
    </mc:Choice>
  </mc:AlternateContent>
  <xr:revisionPtr revIDLastSave="0" documentId="13_ncr:1_{B774FAE0-C4EE-4E18-AC49-A087D954CC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IO" sheetId="1" r:id="rId1"/>
  </sheets>
  <definedNames>
    <definedName name="_xlnm._FilterDatabase" localSheetId="0" hidden="1">RIO!$A$2:$S$69</definedName>
    <definedName name="_xlnm.Print_Area" localSheetId="0">RIO!$A$1:$S$69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P11" i="1" l="1"/>
  <c r="Q11" i="1"/>
  <c r="R11" i="1"/>
  <c r="F11" i="1"/>
  <c r="M11" i="1" l="1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R15" i="1" l="1"/>
  <c r="R31" i="1" s="1"/>
  <c r="R30" i="1" s="1"/>
  <c r="J15" i="1"/>
  <c r="J31" i="1" s="1"/>
  <c r="J30" i="1" s="1"/>
  <c r="O15" i="1"/>
  <c r="G15" i="1"/>
  <c r="G13" i="1" s="1"/>
  <c r="N15" i="1"/>
  <c r="F15" i="1"/>
  <c r="M15" i="1"/>
  <c r="E15" i="1"/>
  <c r="E13" i="1" s="1"/>
  <c r="K15" i="1"/>
  <c r="Q15" i="1"/>
  <c r="I15" i="1"/>
  <c r="I31" i="1" s="1"/>
  <c r="I30" i="1" s="1"/>
  <c r="P15" i="1"/>
  <c r="P31" i="1" s="1"/>
  <c r="P30" i="1" s="1"/>
  <c r="H15" i="1"/>
  <c r="L15" i="1"/>
  <c r="D15" i="1"/>
  <c r="D13" i="1" s="1"/>
  <c r="D11" i="1"/>
  <c r="E11" i="1"/>
  <c r="G11" i="1"/>
  <c r="H11" i="1"/>
  <c r="I11" i="1"/>
  <c r="K11" i="1"/>
  <c r="L11" i="1"/>
  <c r="N11" i="1"/>
  <c r="O11" i="1"/>
  <c r="H31" i="1" l="1"/>
  <c r="H30" i="1" s="1"/>
  <c r="P13" i="1"/>
  <c r="J13" i="1"/>
  <c r="G31" i="1"/>
  <c r="G30" i="1" s="1"/>
  <c r="G10" i="1"/>
  <c r="R13" i="1"/>
  <c r="D31" i="1"/>
  <c r="D30" i="1" s="1"/>
  <c r="I13" i="1"/>
  <c r="E31" i="1"/>
  <c r="E30" i="1" s="1"/>
  <c r="H13" i="1"/>
  <c r="K13" i="1"/>
  <c r="K31" i="1"/>
  <c r="K30" i="1" s="1"/>
  <c r="D10" i="1"/>
  <c r="M13" i="1"/>
  <c r="M31" i="1"/>
  <c r="M30" i="1" s="1"/>
  <c r="L13" i="1"/>
  <c r="L31" i="1"/>
  <c r="L30" i="1" s="1"/>
  <c r="Q13" i="1"/>
  <c r="Q31" i="1"/>
  <c r="Q30" i="1" s="1"/>
  <c r="F13" i="1"/>
  <c r="F31" i="1"/>
  <c r="F30" i="1" s="1"/>
  <c r="N13" i="1"/>
  <c r="N31" i="1"/>
  <c r="N30" i="1" s="1"/>
  <c r="O13" i="1"/>
  <c r="O31" i="1"/>
  <c r="O30" i="1" s="1"/>
  <c r="E10" i="1"/>
  <c r="R10" i="1" l="1"/>
  <c r="I10" i="1"/>
  <c r="P10" i="1"/>
  <c r="J10" i="1"/>
  <c r="H10" i="1"/>
  <c r="F10" i="1"/>
  <c r="L10" i="1"/>
  <c r="N10" i="1"/>
  <c r="K10" i="1"/>
  <c r="Q10" i="1"/>
  <c r="M10" i="1"/>
  <c r="O10" i="1"/>
  <c r="Q66" i="1" l="1"/>
  <c r="S33" i="1" l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D66" i="1" l="1"/>
  <c r="F66" i="1"/>
  <c r="G66" i="1"/>
  <c r="H66" i="1"/>
  <c r="I66" i="1"/>
  <c r="J66" i="1"/>
  <c r="K66" i="1"/>
  <c r="L66" i="1"/>
  <c r="N66" i="1"/>
  <c r="O66" i="1"/>
  <c r="P66" i="1"/>
  <c r="R66" i="1"/>
  <c r="S6" i="1" l="1"/>
  <c r="C17" i="1"/>
  <c r="S5" i="1"/>
  <c r="S19" i="1"/>
  <c r="S20" i="1"/>
  <c r="S21" i="1"/>
  <c r="S18" i="1"/>
  <c r="S16" i="1"/>
  <c r="C11" i="1"/>
  <c r="S9" i="1"/>
  <c r="S8" i="1"/>
  <c r="S12" i="1"/>
  <c r="S14" i="1"/>
  <c r="S24" i="1"/>
  <c r="S26" i="1"/>
  <c r="S27" i="1"/>
  <c r="S28" i="1"/>
  <c r="S29" i="1"/>
  <c r="S32" i="1"/>
  <c r="S7" i="1"/>
  <c r="C23" i="1"/>
  <c r="S25" i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S65" i="1"/>
  <c r="S67" i="1"/>
  <c r="S69" i="1"/>
  <c r="C66" i="1"/>
  <c r="C15" i="1" l="1"/>
  <c r="C31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S17" i="1"/>
  <c r="S4" i="1"/>
  <c r="S66" i="1"/>
  <c r="S23" i="1"/>
  <c r="S11" i="1"/>
  <c r="S15" i="1"/>
  <c r="C13" i="1" l="1"/>
  <c r="C30" i="1"/>
  <c r="S68" i="1"/>
  <c r="S31" i="1"/>
  <c r="S13" i="1"/>
  <c r="C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Zych</author>
    <author>Zych Magdalena</author>
  </authors>
  <commentList>
    <comment ref="A3" authorId="0" shapeId="0" xr:uid="{00000000-0006-0000-0000-000001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00000000-0006-0000-0000-000002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000-000003000000}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 xr:uid="{00000000-0006-0000-0000-000007000000}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 xr:uid="{00000000-0006-0000-0000-000009000000}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00000000-0006-0000-0000-00000A000000}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00000000-0006-0000-0000-00000B000000}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00000000-0006-0000-0000-00000C000000}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00000000-0006-0000-0000-00000D000000}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<sst xmlns="http://schemas.openxmlformats.org/spreadsheetml/2006/main" count="88" uniqueCount="88">
  <si>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</si>
  <si>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</si>
  <si>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</si>
  <si>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</si>
  <si>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</si>
  <si>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</si>
  <si>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</si>
  <si>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</si>
  <si>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</si>
  <si>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</si>
  <si>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</si>
  <si>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</si>
  <si>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</si>
  <si>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</si>
  <si>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</si>
  <si>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</si>
  <si>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</si>
  <si>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</si>
  <si>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</si>
  <si>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</si>
  <si>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</si>
  <si>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</si>
  <si>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>III</t>
  </si>
  <si>
    <t>Liczba rozstrzygnięć o umorzeniu postępowania (ogółem) - z tego: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</si>
  <si>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</si>
  <si>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</si>
  <si>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</si>
  <si>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</si>
  <si>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</si>
  <si>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</si>
  <si>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</si>
  <si>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</si>
  <si>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</si>
  <si>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</si>
  <si>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</si>
  <si>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</si>
  <si>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</si>
  <si>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</si>
  <si>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</si>
  <si>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</si>
  <si>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</si>
  <si>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</si>
  <si>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</si>
  <si>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</si>
  <si>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</si>
  <si>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</si>
  <si>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</si>
  <si>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</si>
  <si>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</si>
  <si>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</si>
  <si>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</si>
  <si>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</si>
  <si>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</si>
  <si>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</si>
  <si>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</si>
  <si>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</si>
  <si>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</si>
  <si>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</si>
  <si>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</si>
  <si>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</si>
  <si>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</si>
  <si>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</si>
  <si>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Komisja Orzekająca przy RIO:</t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</si>
  <si>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</si>
  <si>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</si>
  <si>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</si>
  <si>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</si>
  <si>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</si>
  <si>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</si>
  <si>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</si>
  <si>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</si>
  <si>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</si>
  <si>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art. 12a</t>
  </si>
  <si>
    <t>art. 17 ust. 1ba</t>
  </si>
  <si>
    <t>art. 17 ust. 1d</t>
  </si>
  <si>
    <t>art. 17 ust. 6a</t>
  </si>
  <si>
    <t>Łączna wysokość wyegzekwowanych kosztów postępowania należnych Skarbowi Państwa</t>
  </si>
  <si>
    <r>
      <t>Sprawy oczekujące</t>
    </r>
    <r>
      <rPr>
        <sz val="14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</si>
  <si>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4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</si>
  <si>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do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</si>
  <si>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z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</si>
  <si>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4"/>
        <rFont val="Calibri"/>
        <family val="2"/>
        <charset val="238"/>
        <scheme val="minor"/>
      </rPr>
      <t xml:space="preserve">przekazane z Głównej Komisji Orzekającej 
</t>
    </r>
    <r>
      <rPr>
        <sz val="14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</si>
  <si>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4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</si>
  <si>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4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</si>
  <si>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orzeczenia </t>
    </r>
    <r>
      <rPr>
        <sz val="14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</si>
  <si>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</si>
  <si>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 xml:space="preserve">uznaniu odpowiedzialnym </t>
    </r>
    <r>
      <rPr>
        <sz val="14"/>
        <rFont val="Calibri"/>
        <family val="2"/>
        <charset val="238"/>
        <scheme val="minor"/>
      </rPr>
      <t>za naruszenie dyscypliny finansów publicznych (ogółem) - z tego:</t>
    </r>
  </si>
  <si>
    <r>
      <t>Załącznik 1. Sprawozdanie o sposobie rozpoznania wniosków o ukaranie wniesionych w roku 2025 
do r</t>
    </r>
    <r>
      <rPr>
        <b/>
        <u/>
        <sz val="20"/>
        <rFont val="Calibri"/>
        <family val="2"/>
        <charset val="238"/>
        <scheme val="minor"/>
      </rPr>
      <t>egionalnych komisji orzekających</t>
    </r>
    <r>
      <rPr>
        <b/>
        <sz val="20"/>
        <rFont val="Calibri"/>
        <family val="2"/>
        <charset val="238"/>
        <scheme val="minor"/>
      </rPr>
      <t xml:space="preserve"> w sprawach o naruszenie dyscypliny finansów publicznych przy Regionalnych Izbach Obrachunkowych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</si>
</sst>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  <numFmt numFmtId="167" formatCode="#,##0.00\ _z_ł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F6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1" fontId="11" fillId="0" borderId="0" xfId="0" applyNumberFormat="1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horizontal="right" vertical="center" wrapText="1"/>
    </xf>
    <xf numFmtId="2" fontId="18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4" fontId="22" fillId="0" borderId="0" xfId="0" applyNumberFormat="1" applyFont="1" applyAlignment="1" applyProtection="1">
      <alignment horizontal="left" vertical="top" wrapText="1"/>
      <protection locked="0"/>
    </xf>
    <xf numFmtId="164" fontId="18" fillId="0" borderId="0" xfId="0" applyNumberFormat="1" applyFont="1" applyAlignment="1" applyProtection="1">
      <alignment horizontal="left" vertical="top" wrapText="1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7" fontId="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 applyProtection="1">
      <alignment horizontal="center" vertical="center" wrapText="1"/>
      <protection locked="0"/>
    </xf>
    <xf numFmtId="167" fontId="17" fillId="0" borderId="1" xfId="0" applyNumberFormat="1" applyFont="1" applyFill="1" applyBorder="1" applyAlignment="1" applyProtection="1">
      <alignment horizontal="center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9" fontId="8" fillId="0" borderId="0" xfId="2" applyFont="1" applyAlignment="1">
      <alignment horizontal="center" vertical="center" wrapText="1"/>
    </xf>
    <xf numFmtId="9" fontId="18" fillId="0" borderId="0" xfId="2" applyFont="1" applyAlignment="1" applyProtection="1">
      <alignment horizontal="left" vertical="top" wrapText="1"/>
      <protection locked="0"/>
    </xf>
    <xf numFmtId="164" fontId="20" fillId="0" borderId="0" xfId="0" applyNumberFormat="1" applyFont="1" applyFill="1" applyAlignment="1" applyProtection="1">
      <alignment horizontal="left" vertical="top" wrapText="1"/>
      <protection locked="0"/>
    </xf>
    <xf numFmtId="1" fontId="24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4"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9" tint="0.7999816888943144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6"/>
    <pageSetUpPr fitToPage="1"/>
  </sheetPr>
  <dimension ref="A1:AA74"/>
  <sheetViews>
    <sheetView tabSelected="1" zoomScale="70" zoomScaleNormal="70" workbookViewId="0">
      <pane xSplit="2" ySplit="3" topLeftCell="F4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1" sqref="B1:S1"/>
    </sheetView>
  </sheetViews>
  <sheetFormatPr defaultColWidth="50.54296875" defaultRowHeight="18.5" x14ac:dyDescent="0.25"/>
  <cols>
    <col min="1" max="1" width="4.453125" style="16" customWidth="1"/>
    <col min="2" max="2" width="64.453125" style="1" customWidth="1"/>
    <col min="3" max="3" width="11.1796875" style="4" customWidth="1"/>
    <col min="4" max="4" width="12.26953125" style="4" customWidth="1"/>
    <col min="5" max="15" width="11.1796875" style="4" customWidth="1"/>
    <col min="16" max="16" width="13.1796875" style="4" customWidth="1"/>
    <col min="17" max="18" width="11.1796875" style="4" customWidth="1"/>
    <col min="19" max="19" width="18.81640625" style="11" customWidth="1"/>
    <col min="20" max="20" width="14.453125" style="4" customWidth="1"/>
    <col min="21" max="21" width="20.54296875" style="4" customWidth="1"/>
    <col min="22" max="22" width="8.54296875" style="4" customWidth="1"/>
    <col min="23" max="23" width="4" style="4" customWidth="1"/>
    <col min="24" max="24" width="9.453125" style="4" customWidth="1"/>
    <col min="25" max="25" width="8.453125" style="4" customWidth="1"/>
    <col min="26" max="26" width="5.1796875" style="4" customWidth="1"/>
    <col min="27" max="27" width="8.453125" style="4" customWidth="1"/>
    <col min="28" max="28" width="7.453125" style="4" customWidth="1"/>
    <col min="29" max="29" width="6" style="4" customWidth="1"/>
    <col min="30" max="30" width="11.453125" style="4" customWidth="1"/>
    <col min="31" max="31" width="9.81640625" style="4" customWidth="1"/>
    <col min="32" max="32" width="13.453125" style="4" customWidth="1"/>
    <col min="33" max="16384" width="50.54296875" style="4"/>
  </cols>
  <sheetData>
    <row r="1" spans="1:27" s="3" customFormat="1" ht="94.15" customHeight="1" x14ac:dyDescent="0.25">
      <c r="B1" s="64" t="s">
        <v>87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7" ht="111.65" customHeight="1" x14ac:dyDescent="0.25">
      <c r="A2" s="31" t="s">
        <v>0</v>
      </c>
      <c r="B2" s="32" t="s">
        <v>62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</row>
    <row r="3" spans="1:27" s="5" customFormat="1" ht="17.149999999999999" customHeight="1" x14ac:dyDescent="0.25">
      <c r="A3" s="33" t="s">
        <v>18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7" ht="41.5" customHeight="1" x14ac:dyDescent="0.25">
      <c r="A4" s="36" t="s">
        <v>19</v>
      </c>
      <c r="B4" s="37" t="s">
        <v>77</v>
      </c>
      <c r="C4" s="38">
        <v>7</v>
      </c>
      <c r="D4" s="38">
        <v>20</v>
      </c>
      <c r="E4" s="38">
        <v>22</v>
      </c>
      <c r="F4" s="38">
        <v>39</v>
      </c>
      <c r="G4" s="38">
        <v>6</v>
      </c>
      <c r="H4" s="38">
        <v>45</v>
      </c>
      <c r="I4" s="38">
        <v>24</v>
      </c>
      <c r="J4" s="38">
        <v>10</v>
      </c>
      <c r="K4" s="38">
        <v>7</v>
      </c>
      <c r="L4" s="38">
        <v>21</v>
      </c>
      <c r="M4" s="38">
        <v>8</v>
      </c>
      <c r="N4" s="38">
        <v>8</v>
      </c>
      <c r="O4" s="38">
        <v>9</v>
      </c>
      <c r="P4" s="38">
        <v>12</v>
      </c>
      <c r="Q4" s="38">
        <v>11</v>
      </c>
      <c r="R4" s="38">
        <v>1</v>
      </c>
      <c r="S4" s="39">
        <f>SUM(C4:R4)</f>
        <v>250</v>
      </c>
      <c r="T4" s="6"/>
      <c r="U4" s="6"/>
      <c r="V4" s="6"/>
      <c r="W4" s="6"/>
      <c r="X4" s="6"/>
      <c r="Y4" s="6"/>
      <c r="Z4" s="6"/>
      <c r="AA4" s="6"/>
    </row>
    <row r="5" spans="1:27" ht="25.4" customHeight="1" x14ac:dyDescent="0.25">
      <c r="A5" s="36">
        <f>A4+1</f>
        <v>2</v>
      </c>
      <c r="B5" s="37" t="s">
        <v>78</v>
      </c>
      <c r="C5" s="38">
        <v>26</v>
      </c>
      <c r="D5" s="40">
        <v>54</v>
      </c>
      <c r="E5" s="40">
        <v>83</v>
      </c>
      <c r="F5" s="40">
        <v>67</v>
      </c>
      <c r="G5" s="40">
        <v>32</v>
      </c>
      <c r="H5" s="40">
        <v>85</v>
      </c>
      <c r="I5" s="40">
        <v>75</v>
      </c>
      <c r="J5" s="40">
        <v>62</v>
      </c>
      <c r="K5" s="40">
        <v>21</v>
      </c>
      <c r="L5" s="40">
        <v>28</v>
      </c>
      <c r="M5" s="40">
        <v>92</v>
      </c>
      <c r="N5" s="40">
        <v>18</v>
      </c>
      <c r="O5" s="40">
        <v>18</v>
      </c>
      <c r="P5" s="40">
        <v>48</v>
      </c>
      <c r="Q5" s="40">
        <v>62</v>
      </c>
      <c r="R5" s="40">
        <v>12</v>
      </c>
      <c r="S5" s="39">
        <f>SUM(C5:R5)</f>
        <v>783</v>
      </c>
      <c r="T5" s="29"/>
      <c r="U5" s="30"/>
    </row>
    <row r="6" spans="1:27" ht="23.15" customHeight="1" x14ac:dyDescent="0.25">
      <c r="A6" s="36">
        <f>A5+1</f>
        <v>3</v>
      </c>
      <c r="B6" s="41" t="s">
        <v>79</v>
      </c>
      <c r="C6" s="38"/>
      <c r="D6" s="42"/>
      <c r="E6" s="42"/>
      <c r="F6" s="42"/>
      <c r="G6" s="40"/>
      <c r="H6" s="42"/>
      <c r="I6" s="40"/>
      <c r="J6" s="42"/>
      <c r="K6" s="40"/>
      <c r="L6" s="42"/>
      <c r="M6" s="42"/>
      <c r="N6" s="40"/>
      <c r="O6" s="42"/>
      <c r="P6" s="42"/>
      <c r="Q6" s="42"/>
      <c r="R6" s="42"/>
      <c r="S6" s="39">
        <f t="shared" ref="S6:S69" si="0">SUM(C6:R6)</f>
        <v>0</v>
      </c>
      <c r="T6" s="10"/>
      <c r="U6" s="30"/>
    </row>
    <row r="7" spans="1:27" ht="23.15" customHeight="1" x14ac:dyDescent="0.25">
      <c r="A7" s="36">
        <f>A6+1</f>
        <v>4</v>
      </c>
      <c r="B7" s="41" t="s">
        <v>80</v>
      </c>
      <c r="C7" s="38"/>
      <c r="D7" s="42"/>
      <c r="E7" s="42"/>
      <c r="F7" s="40"/>
      <c r="G7" s="40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39">
        <f t="shared" si="0"/>
        <v>0</v>
      </c>
      <c r="T7" s="30"/>
      <c r="U7" s="30"/>
    </row>
    <row r="8" spans="1:27" ht="39" customHeight="1" x14ac:dyDescent="0.25">
      <c r="A8" s="36">
        <f>A7+1</f>
        <v>5</v>
      </c>
      <c r="B8" s="41" t="s">
        <v>81</v>
      </c>
      <c r="C8" s="38"/>
      <c r="D8" s="42">
        <v>1</v>
      </c>
      <c r="E8" s="42">
        <v>3</v>
      </c>
      <c r="F8" s="42">
        <v>5</v>
      </c>
      <c r="G8" s="40">
        <v>1</v>
      </c>
      <c r="H8" s="40">
        <v>3</v>
      </c>
      <c r="I8" s="42">
        <v>1</v>
      </c>
      <c r="J8" s="42"/>
      <c r="K8" s="42">
        <v>1</v>
      </c>
      <c r="L8" s="42">
        <v>1</v>
      </c>
      <c r="M8" s="42">
        <v>1</v>
      </c>
      <c r="N8" s="42">
        <v>7</v>
      </c>
      <c r="O8" s="42"/>
      <c r="P8" s="42">
        <v>1</v>
      </c>
      <c r="Q8" s="42">
        <v>1</v>
      </c>
      <c r="R8" s="42"/>
      <c r="S8" s="39">
        <f t="shared" si="0"/>
        <v>26</v>
      </c>
      <c r="T8" s="30"/>
      <c r="U8" s="30"/>
    </row>
    <row r="9" spans="1:27" ht="39" customHeight="1" x14ac:dyDescent="0.25">
      <c r="A9" s="36">
        <f>A8+1</f>
        <v>6</v>
      </c>
      <c r="B9" s="37" t="s">
        <v>82</v>
      </c>
      <c r="C9" s="38">
        <v>10</v>
      </c>
      <c r="D9" s="42">
        <v>23</v>
      </c>
      <c r="E9" s="42">
        <v>62</v>
      </c>
      <c r="F9" s="42">
        <v>9</v>
      </c>
      <c r="G9" s="42">
        <v>1</v>
      </c>
      <c r="H9" s="42">
        <v>55</v>
      </c>
      <c r="I9" s="42">
        <v>27</v>
      </c>
      <c r="J9" s="42">
        <v>30</v>
      </c>
      <c r="K9" s="42">
        <v>11</v>
      </c>
      <c r="L9" s="42">
        <v>22</v>
      </c>
      <c r="M9" s="42">
        <v>8</v>
      </c>
      <c r="N9" s="42">
        <v>9</v>
      </c>
      <c r="O9" s="42">
        <v>9</v>
      </c>
      <c r="P9" s="42">
        <v>29</v>
      </c>
      <c r="Q9" s="42">
        <v>18</v>
      </c>
      <c r="R9" s="42">
        <v>9</v>
      </c>
      <c r="S9" s="39">
        <f t="shared" si="0"/>
        <v>332</v>
      </c>
      <c r="T9" s="29"/>
      <c r="U9" s="30"/>
    </row>
    <row r="10" spans="1:27" s="8" customFormat="1" x14ac:dyDescent="0.25">
      <c r="A10" s="33" t="s">
        <v>20</v>
      </c>
      <c r="B10" s="34"/>
      <c r="C10" s="43">
        <f>IF(C12+C13=C11,C11,"błąd")</f>
        <v>23</v>
      </c>
      <c r="D10" s="43">
        <f t="shared" ref="D10:R10" si="1">IF(D12+D13=D11,D11,"błąd")</f>
        <v>52</v>
      </c>
      <c r="E10" s="43">
        <f t="shared" si="1"/>
        <v>46</v>
      </c>
      <c r="F10" s="43">
        <f t="shared" si="1"/>
        <v>102</v>
      </c>
      <c r="G10" s="43">
        <f t="shared" si="1"/>
        <v>38</v>
      </c>
      <c r="H10" s="43">
        <f t="shared" si="1"/>
        <v>78</v>
      </c>
      <c r="I10" s="43">
        <f t="shared" si="1"/>
        <v>73</v>
      </c>
      <c r="J10" s="43">
        <f t="shared" si="1"/>
        <v>41</v>
      </c>
      <c r="K10" s="43">
        <f t="shared" si="1"/>
        <v>18</v>
      </c>
      <c r="L10" s="43">
        <f t="shared" si="1"/>
        <v>28</v>
      </c>
      <c r="M10" s="43">
        <f t="shared" si="1"/>
        <v>93</v>
      </c>
      <c r="N10" s="43">
        <f t="shared" si="1"/>
        <v>24</v>
      </c>
      <c r="O10" s="43">
        <f t="shared" si="1"/>
        <v>18</v>
      </c>
      <c r="P10" s="43">
        <f t="shared" si="1"/>
        <v>32</v>
      </c>
      <c r="Q10" s="43">
        <f t="shared" si="1"/>
        <v>56</v>
      </c>
      <c r="R10" s="43">
        <f t="shared" si="1"/>
        <v>4</v>
      </c>
      <c r="S10" s="44"/>
    </row>
    <row r="11" spans="1:27" ht="39" customHeight="1" x14ac:dyDescent="0.25">
      <c r="A11" s="36">
        <f>A9+1</f>
        <v>7</v>
      </c>
      <c r="B11" s="37" t="s">
        <v>83</v>
      </c>
      <c r="C11" s="45">
        <f>C4+C5-C6+C7+C8-C9</f>
        <v>23</v>
      </c>
      <c r="D11" s="45">
        <f t="shared" ref="D11:R11" si="2">D4+D5-D6+D7+D8-D9</f>
        <v>52</v>
      </c>
      <c r="E11" s="45">
        <f t="shared" si="2"/>
        <v>46</v>
      </c>
      <c r="F11" s="45">
        <f>F4+F5-F6+F7+F8-F9</f>
        <v>102</v>
      </c>
      <c r="G11" s="45">
        <f t="shared" si="2"/>
        <v>38</v>
      </c>
      <c r="H11" s="45">
        <f t="shared" si="2"/>
        <v>78</v>
      </c>
      <c r="I11" s="45">
        <f t="shared" si="2"/>
        <v>73</v>
      </c>
      <c r="J11" s="45">
        <f>J4+J5-J6+J7+J8-J9-1</f>
        <v>41</v>
      </c>
      <c r="K11" s="45">
        <f t="shared" si="2"/>
        <v>18</v>
      </c>
      <c r="L11" s="45">
        <f t="shared" si="2"/>
        <v>28</v>
      </c>
      <c r="M11" s="45">
        <f t="shared" si="2"/>
        <v>93</v>
      </c>
      <c r="N11" s="45">
        <f t="shared" si="2"/>
        <v>24</v>
      </c>
      <c r="O11" s="45">
        <f t="shared" si="2"/>
        <v>18</v>
      </c>
      <c r="P11" s="45">
        <f t="shared" si="2"/>
        <v>32</v>
      </c>
      <c r="Q11" s="45">
        <f t="shared" si="2"/>
        <v>56</v>
      </c>
      <c r="R11" s="45">
        <f t="shared" si="2"/>
        <v>4</v>
      </c>
      <c r="S11" s="39">
        <f t="shared" si="0"/>
        <v>726</v>
      </c>
      <c r="T11" s="7"/>
      <c r="U11" s="7"/>
    </row>
    <row r="12" spans="1:27" ht="25.4" customHeight="1" x14ac:dyDescent="0.25">
      <c r="A12" s="36">
        <f>A11+1</f>
        <v>8</v>
      </c>
      <c r="B12" s="41" t="s">
        <v>21</v>
      </c>
      <c r="C12" s="40"/>
      <c r="D12" s="40">
        <v>1</v>
      </c>
      <c r="E12" s="40">
        <v>4</v>
      </c>
      <c r="F12" s="40">
        <v>15</v>
      </c>
      <c r="G12" s="40">
        <v>6</v>
      </c>
      <c r="H12" s="40">
        <v>7</v>
      </c>
      <c r="I12" s="40">
        <v>7</v>
      </c>
      <c r="J12" s="40">
        <v>3</v>
      </c>
      <c r="K12" s="40">
        <v>1</v>
      </c>
      <c r="L12" s="40"/>
      <c r="M12" s="40">
        <v>1</v>
      </c>
      <c r="N12" s="40"/>
      <c r="O12" s="40">
        <v>2</v>
      </c>
      <c r="P12" s="40"/>
      <c r="Q12" s="40">
        <v>1</v>
      </c>
      <c r="R12" s="40"/>
      <c r="S12" s="39">
        <f t="shared" si="0"/>
        <v>48</v>
      </c>
      <c r="T12" s="7"/>
    </row>
    <row r="13" spans="1:27" ht="39" customHeight="1" x14ac:dyDescent="0.25">
      <c r="A13" s="36">
        <f t="shared" ref="A13:A21" si="3">A12+1</f>
        <v>9</v>
      </c>
      <c r="B13" s="46" t="s">
        <v>84</v>
      </c>
      <c r="C13" s="47">
        <f>C14+C15</f>
        <v>23</v>
      </c>
      <c r="D13" s="47">
        <f t="shared" ref="D13:F13" si="4">D14+D15</f>
        <v>51</v>
      </c>
      <c r="E13" s="47">
        <f t="shared" si="4"/>
        <v>42</v>
      </c>
      <c r="F13" s="47">
        <f t="shared" si="4"/>
        <v>87</v>
      </c>
      <c r="G13" s="47">
        <f t="shared" ref="G13" si="5">G14+G15</f>
        <v>32</v>
      </c>
      <c r="H13" s="47">
        <f t="shared" ref="H13" si="6">H14+H15</f>
        <v>71</v>
      </c>
      <c r="I13" s="47">
        <f t="shared" ref="I13" si="7">I14+I15</f>
        <v>66</v>
      </c>
      <c r="J13" s="47">
        <f t="shared" ref="J13" si="8">J14+J15</f>
        <v>38</v>
      </c>
      <c r="K13" s="47">
        <f t="shared" ref="K13" si="9">K14+K15</f>
        <v>17</v>
      </c>
      <c r="L13" s="47">
        <f t="shared" ref="L13" si="10">L14+L15</f>
        <v>28</v>
      </c>
      <c r="M13" s="47">
        <f t="shared" ref="M13" si="11">M14+M15</f>
        <v>92</v>
      </c>
      <c r="N13" s="47">
        <f t="shared" ref="N13" si="12">N14+N15</f>
        <v>24</v>
      </c>
      <c r="O13" s="47">
        <f t="shared" ref="O13" si="13">O14+O15</f>
        <v>16</v>
      </c>
      <c r="P13" s="47">
        <f t="shared" ref="P13" si="14">P14+P15</f>
        <v>32</v>
      </c>
      <c r="Q13" s="47">
        <f t="shared" ref="Q13" si="15">Q14+Q15</f>
        <v>55</v>
      </c>
      <c r="R13" s="47">
        <f t="shared" ref="R13" si="16">R14+R15</f>
        <v>4</v>
      </c>
      <c r="S13" s="39">
        <f t="shared" si="0"/>
        <v>678</v>
      </c>
      <c r="T13" s="7"/>
    </row>
    <row r="14" spans="1:27" s="6" customFormat="1" ht="25.4" customHeight="1" x14ac:dyDescent="0.25">
      <c r="A14" s="48">
        <f t="shared" si="3"/>
        <v>10</v>
      </c>
      <c r="B14" s="49" t="s">
        <v>85</v>
      </c>
      <c r="C14" s="40"/>
      <c r="D14" s="40">
        <v>9</v>
      </c>
      <c r="E14" s="40">
        <v>5</v>
      </c>
      <c r="F14" s="40">
        <v>13</v>
      </c>
      <c r="G14" s="40">
        <v>2</v>
      </c>
      <c r="H14" s="40">
        <v>17</v>
      </c>
      <c r="I14" s="40">
        <v>17</v>
      </c>
      <c r="J14" s="40">
        <v>7</v>
      </c>
      <c r="K14" s="40"/>
      <c r="L14" s="40">
        <v>5</v>
      </c>
      <c r="M14" s="40">
        <v>5</v>
      </c>
      <c r="N14" s="40">
        <v>3</v>
      </c>
      <c r="O14" s="40">
        <v>3</v>
      </c>
      <c r="P14" s="40">
        <v>8</v>
      </c>
      <c r="Q14" s="40">
        <v>4</v>
      </c>
      <c r="R14" s="40"/>
      <c r="S14" s="39">
        <f t="shared" si="0"/>
        <v>98</v>
      </c>
    </row>
    <row r="15" spans="1:27" ht="39" customHeight="1" x14ac:dyDescent="0.25">
      <c r="A15" s="36">
        <f t="shared" si="3"/>
        <v>11</v>
      </c>
      <c r="B15" s="50" t="s">
        <v>86</v>
      </c>
      <c r="C15" s="47">
        <f>C16+C17</f>
        <v>23</v>
      </c>
      <c r="D15" s="47">
        <f t="shared" ref="D15:J15" si="17">D16+D17</f>
        <v>42</v>
      </c>
      <c r="E15" s="47">
        <f t="shared" si="17"/>
        <v>37</v>
      </c>
      <c r="F15" s="47">
        <f t="shared" si="17"/>
        <v>74</v>
      </c>
      <c r="G15" s="47">
        <f t="shared" si="17"/>
        <v>30</v>
      </c>
      <c r="H15" s="47">
        <f t="shared" si="17"/>
        <v>54</v>
      </c>
      <c r="I15" s="47">
        <f t="shared" si="17"/>
        <v>49</v>
      </c>
      <c r="J15" s="47">
        <f t="shared" si="17"/>
        <v>31</v>
      </c>
      <c r="K15" s="47">
        <f t="shared" ref="K15" si="18">K16+K17</f>
        <v>17</v>
      </c>
      <c r="L15" s="47">
        <f t="shared" ref="L15" si="19">L16+L17</f>
        <v>23</v>
      </c>
      <c r="M15" s="47">
        <f t="shared" ref="M15" si="20">M16+M17</f>
        <v>87</v>
      </c>
      <c r="N15" s="47">
        <f t="shared" ref="N15" si="21">N16+N17</f>
        <v>21</v>
      </c>
      <c r="O15" s="47">
        <f t="shared" ref="O15" si="22">O16+O17</f>
        <v>13</v>
      </c>
      <c r="P15" s="47">
        <f t="shared" ref="P15" si="23">P16+P17</f>
        <v>24</v>
      </c>
      <c r="Q15" s="47">
        <f t="shared" ref="Q15" si="24">Q16+Q17</f>
        <v>51</v>
      </c>
      <c r="R15" s="47">
        <f t="shared" ref="R15" si="25">R16+R17</f>
        <v>4</v>
      </c>
      <c r="S15" s="39">
        <f t="shared" si="0"/>
        <v>580</v>
      </c>
      <c r="T15" s="7"/>
    </row>
    <row r="16" spans="1:27" ht="25.4" customHeight="1" x14ac:dyDescent="0.25">
      <c r="A16" s="36">
        <f t="shared" si="3"/>
        <v>12</v>
      </c>
      <c r="B16" s="41" t="s">
        <v>63</v>
      </c>
      <c r="C16" s="40">
        <v>8</v>
      </c>
      <c r="D16" s="40">
        <v>9</v>
      </c>
      <c r="E16" s="40">
        <v>23</v>
      </c>
      <c r="F16" s="40">
        <v>36</v>
      </c>
      <c r="G16" s="40">
        <v>15</v>
      </c>
      <c r="H16" s="40">
        <v>37</v>
      </c>
      <c r="I16" s="40">
        <v>30</v>
      </c>
      <c r="J16" s="40">
        <v>13</v>
      </c>
      <c r="K16" s="40">
        <v>8</v>
      </c>
      <c r="L16" s="40">
        <v>9</v>
      </c>
      <c r="M16" s="40">
        <v>35</v>
      </c>
      <c r="N16" s="40">
        <v>6</v>
      </c>
      <c r="O16" s="40">
        <v>7</v>
      </c>
      <c r="P16" s="40">
        <v>13</v>
      </c>
      <c r="Q16" s="40">
        <v>38</v>
      </c>
      <c r="R16" s="40">
        <v>2</v>
      </c>
      <c r="S16" s="39">
        <f t="shared" si="0"/>
        <v>289</v>
      </c>
    </row>
    <row r="17" spans="1:20" ht="25.4" customHeight="1" x14ac:dyDescent="0.25">
      <c r="A17" s="48">
        <f t="shared" si="3"/>
        <v>13</v>
      </c>
      <c r="B17" s="50" t="s">
        <v>64</v>
      </c>
      <c r="C17" s="47">
        <f>SUM(C18:C21)</f>
        <v>15</v>
      </c>
      <c r="D17" s="47">
        <f t="shared" ref="D17:R17" si="26">SUM(D18:D21)</f>
        <v>33</v>
      </c>
      <c r="E17" s="47">
        <f t="shared" si="26"/>
        <v>14</v>
      </c>
      <c r="F17" s="47">
        <f t="shared" si="26"/>
        <v>38</v>
      </c>
      <c r="G17" s="47">
        <f t="shared" si="26"/>
        <v>15</v>
      </c>
      <c r="H17" s="47">
        <f t="shared" si="26"/>
        <v>17</v>
      </c>
      <c r="I17" s="47">
        <f t="shared" si="26"/>
        <v>19</v>
      </c>
      <c r="J17" s="47">
        <f t="shared" si="26"/>
        <v>18</v>
      </c>
      <c r="K17" s="47">
        <f t="shared" si="26"/>
        <v>9</v>
      </c>
      <c r="L17" s="47">
        <f t="shared" si="26"/>
        <v>14</v>
      </c>
      <c r="M17" s="47">
        <f t="shared" si="26"/>
        <v>52</v>
      </c>
      <c r="N17" s="47">
        <f t="shared" si="26"/>
        <v>15</v>
      </c>
      <c r="O17" s="47">
        <f t="shared" si="26"/>
        <v>6</v>
      </c>
      <c r="P17" s="47">
        <f t="shared" si="26"/>
        <v>11</v>
      </c>
      <c r="Q17" s="47">
        <f t="shared" si="26"/>
        <v>13</v>
      </c>
      <c r="R17" s="47">
        <f t="shared" si="26"/>
        <v>2</v>
      </c>
      <c r="S17" s="39">
        <f t="shared" si="0"/>
        <v>291</v>
      </c>
      <c r="T17" s="7"/>
    </row>
    <row r="18" spans="1:20" ht="25.4" customHeight="1" x14ac:dyDescent="0.25">
      <c r="A18" s="36">
        <f t="shared" si="3"/>
        <v>14</v>
      </c>
      <c r="B18" s="41" t="s">
        <v>69</v>
      </c>
      <c r="C18" s="42">
        <v>12</v>
      </c>
      <c r="D18" s="42">
        <v>26</v>
      </c>
      <c r="E18" s="42">
        <v>8</v>
      </c>
      <c r="F18" s="42">
        <v>22</v>
      </c>
      <c r="G18" s="42">
        <v>11</v>
      </c>
      <c r="H18" s="42">
        <v>15</v>
      </c>
      <c r="I18" s="42">
        <v>17</v>
      </c>
      <c r="J18" s="42">
        <v>15</v>
      </c>
      <c r="K18" s="42">
        <v>7</v>
      </c>
      <c r="L18" s="42">
        <v>11</v>
      </c>
      <c r="M18" s="42">
        <v>43</v>
      </c>
      <c r="N18" s="42">
        <v>11</v>
      </c>
      <c r="O18" s="42">
        <v>6</v>
      </c>
      <c r="P18" s="42">
        <v>7</v>
      </c>
      <c r="Q18" s="42">
        <v>8</v>
      </c>
      <c r="R18" s="42">
        <v>2</v>
      </c>
      <c r="S18" s="39">
        <f t="shared" si="0"/>
        <v>221</v>
      </c>
    </row>
    <row r="19" spans="1:20" ht="25.4" customHeight="1" x14ac:dyDescent="0.25">
      <c r="A19" s="36">
        <f t="shared" si="3"/>
        <v>15</v>
      </c>
      <c r="B19" s="41" t="s">
        <v>70</v>
      </c>
      <c r="C19" s="42">
        <v>3</v>
      </c>
      <c r="D19" s="42">
        <v>6</v>
      </c>
      <c r="E19" s="42">
        <v>4</v>
      </c>
      <c r="F19" s="42">
        <v>3</v>
      </c>
      <c r="G19" s="42">
        <v>3</v>
      </c>
      <c r="H19" s="42">
        <v>2</v>
      </c>
      <c r="I19" s="42">
        <v>2</v>
      </c>
      <c r="J19" s="42">
        <v>2</v>
      </c>
      <c r="K19" s="42">
        <v>2</v>
      </c>
      <c r="L19" s="42">
        <v>3</v>
      </c>
      <c r="M19" s="42">
        <v>7</v>
      </c>
      <c r="N19" s="42">
        <v>1</v>
      </c>
      <c r="O19" s="42"/>
      <c r="P19" s="42">
        <v>1</v>
      </c>
      <c r="Q19" s="42">
        <v>3</v>
      </c>
      <c r="R19" s="42"/>
      <c r="S19" s="39">
        <f t="shared" si="0"/>
        <v>42</v>
      </c>
    </row>
    <row r="20" spans="1:20" ht="25.4" customHeight="1" x14ac:dyDescent="0.25">
      <c r="A20" s="36">
        <f t="shared" si="3"/>
        <v>16</v>
      </c>
      <c r="B20" s="41" t="s">
        <v>71</v>
      </c>
      <c r="C20" s="42"/>
      <c r="D20" s="42">
        <v>1</v>
      </c>
      <c r="E20" s="42">
        <v>2</v>
      </c>
      <c r="F20" s="42">
        <v>13</v>
      </c>
      <c r="G20" s="42">
        <v>1</v>
      </c>
      <c r="H20" s="42"/>
      <c r="I20" s="42"/>
      <c r="J20" s="42">
        <v>1</v>
      </c>
      <c r="K20" s="42"/>
      <c r="L20" s="42"/>
      <c r="M20" s="42">
        <v>1</v>
      </c>
      <c r="N20" s="42">
        <v>3</v>
      </c>
      <c r="O20" s="42"/>
      <c r="P20" s="42">
        <v>3</v>
      </c>
      <c r="Q20" s="42">
        <v>2</v>
      </c>
      <c r="R20" s="42"/>
      <c r="S20" s="39">
        <f t="shared" si="0"/>
        <v>27</v>
      </c>
    </row>
    <row r="21" spans="1:20" ht="25.4" customHeight="1" x14ac:dyDescent="0.25">
      <c r="A21" s="36">
        <f t="shared" si="3"/>
        <v>17</v>
      </c>
      <c r="B21" s="41" t="s">
        <v>68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>
        <v>1</v>
      </c>
      <c r="N21" s="42"/>
      <c r="O21" s="42"/>
      <c r="P21" s="42"/>
      <c r="Q21" s="42"/>
      <c r="R21" s="42"/>
      <c r="S21" s="39">
        <f t="shared" si="0"/>
        <v>1</v>
      </c>
    </row>
    <row r="22" spans="1:20" s="5" customFormat="1" ht="21" x14ac:dyDescent="0.25">
      <c r="A22" s="33" t="s">
        <v>22</v>
      </c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39"/>
    </row>
    <row r="23" spans="1:20" s="9" customFormat="1" ht="39" customHeight="1" x14ac:dyDescent="0.25">
      <c r="A23" s="48">
        <v>18</v>
      </c>
      <c r="B23" s="50" t="s">
        <v>23</v>
      </c>
      <c r="C23" s="47">
        <f>SUM(C24:C29)</f>
        <v>0</v>
      </c>
      <c r="D23" s="47">
        <f t="shared" ref="D23:R23" si="27">SUM(D24:D29)</f>
        <v>2</v>
      </c>
      <c r="E23" s="47">
        <f t="shared" si="27"/>
        <v>4</v>
      </c>
      <c r="F23" s="47">
        <f t="shared" si="27"/>
        <v>12</v>
      </c>
      <c r="G23" s="47">
        <f t="shared" si="27"/>
        <v>16</v>
      </c>
      <c r="H23" s="47">
        <f t="shared" si="27"/>
        <v>15</v>
      </c>
      <c r="I23" s="47">
        <f t="shared" si="27"/>
        <v>7</v>
      </c>
      <c r="J23" s="47">
        <f t="shared" si="27"/>
        <v>3</v>
      </c>
      <c r="K23" s="47">
        <f t="shared" si="27"/>
        <v>1</v>
      </c>
      <c r="L23" s="47">
        <f t="shared" si="27"/>
        <v>0</v>
      </c>
      <c r="M23" s="47">
        <f t="shared" si="27"/>
        <v>1</v>
      </c>
      <c r="N23" s="47">
        <f t="shared" si="27"/>
        <v>0</v>
      </c>
      <c r="O23" s="47">
        <f t="shared" si="27"/>
        <v>2</v>
      </c>
      <c r="P23" s="47">
        <f t="shared" si="27"/>
        <v>0</v>
      </c>
      <c r="Q23" s="47">
        <f t="shared" si="27"/>
        <v>1</v>
      </c>
      <c r="R23" s="47">
        <f t="shared" si="27"/>
        <v>0</v>
      </c>
      <c r="S23" s="39">
        <f t="shared" si="0"/>
        <v>64</v>
      </c>
    </row>
    <row r="24" spans="1:20" s="6" customFormat="1" ht="33.65" customHeight="1" x14ac:dyDescent="0.25">
      <c r="A24" s="48">
        <f t="shared" ref="A24:A29" si="28">A23+1</f>
        <v>19</v>
      </c>
      <c r="B24" s="49" t="s">
        <v>28</v>
      </c>
      <c r="C24" s="40"/>
      <c r="D24" s="40">
        <v>1</v>
      </c>
      <c r="E24" s="40"/>
      <c r="F24" s="40"/>
      <c r="G24" s="40"/>
      <c r="H24" s="40"/>
      <c r="I24" s="40"/>
      <c r="J24" s="40"/>
      <c r="K24" s="40">
        <v>1</v>
      </c>
      <c r="L24" s="40"/>
      <c r="M24" s="40"/>
      <c r="N24" s="40"/>
      <c r="O24" s="40"/>
      <c r="P24" s="40"/>
      <c r="Q24" s="42"/>
      <c r="R24" s="40"/>
      <c r="S24" s="39">
        <f t="shared" si="0"/>
        <v>2</v>
      </c>
    </row>
    <row r="25" spans="1:20" s="6" customFormat="1" ht="39" customHeight="1" x14ac:dyDescent="0.25">
      <c r="A25" s="48">
        <f t="shared" si="28"/>
        <v>20</v>
      </c>
      <c r="B25" s="49" t="s">
        <v>29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2"/>
      <c r="R25" s="40"/>
      <c r="S25" s="39">
        <f t="shared" si="0"/>
        <v>0</v>
      </c>
    </row>
    <row r="26" spans="1:20" s="6" customFormat="1" ht="39" customHeight="1" x14ac:dyDescent="0.25">
      <c r="A26" s="48">
        <f t="shared" si="28"/>
        <v>21</v>
      </c>
      <c r="B26" s="49" t="s">
        <v>30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2"/>
      <c r="R26" s="40"/>
      <c r="S26" s="39">
        <f t="shared" si="0"/>
        <v>0</v>
      </c>
    </row>
    <row r="27" spans="1:20" s="6" customFormat="1" ht="74.150000000000006" customHeight="1" x14ac:dyDescent="0.25">
      <c r="A27" s="48">
        <f t="shared" si="28"/>
        <v>22</v>
      </c>
      <c r="B27" s="49" t="s">
        <v>65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2"/>
      <c r="R27" s="40"/>
      <c r="S27" s="39">
        <f t="shared" si="0"/>
        <v>0</v>
      </c>
    </row>
    <row r="28" spans="1:20" s="6" customFormat="1" ht="55.4" customHeight="1" x14ac:dyDescent="0.25">
      <c r="A28" s="48">
        <f t="shared" si="28"/>
        <v>23</v>
      </c>
      <c r="B28" s="49" t="s">
        <v>66</v>
      </c>
      <c r="C28" s="40"/>
      <c r="D28" s="40">
        <v>1</v>
      </c>
      <c r="E28" s="40">
        <v>3</v>
      </c>
      <c r="F28" s="40">
        <v>12</v>
      </c>
      <c r="G28" s="40">
        <v>16</v>
      </c>
      <c r="H28" s="40">
        <v>15</v>
      </c>
      <c r="I28" s="40">
        <v>7</v>
      </c>
      <c r="J28" s="40">
        <v>3</v>
      </c>
      <c r="K28" s="40"/>
      <c r="L28" s="40"/>
      <c r="M28" s="40"/>
      <c r="N28" s="40"/>
      <c r="O28" s="40">
        <v>2</v>
      </c>
      <c r="P28" s="40"/>
      <c r="Q28" s="42">
        <v>1</v>
      </c>
      <c r="R28" s="40"/>
      <c r="S28" s="39">
        <f t="shared" si="0"/>
        <v>60</v>
      </c>
    </row>
    <row r="29" spans="1:20" s="6" customFormat="1" ht="25.4" customHeight="1" x14ac:dyDescent="0.25">
      <c r="A29" s="48">
        <f t="shared" si="28"/>
        <v>24</v>
      </c>
      <c r="B29" s="49" t="s">
        <v>31</v>
      </c>
      <c r="C29" s="40"/>
      <c r="D29" s="40"/>
      <c r="E29" s="40">
        <v>1</v>
      </c>
      <c r="F29" s="40"/>
      <c r="G29" s="40"/>
      <c r="H29" s="40"/>
      <c r="I29" s="40"/>
      <c r="J29" s="40"/>
      <c r="K29" s="40"/>
      <c r="L29" s="40"/>
      <c r="M29" s="40">
        <v>1</v>
      </c>
      <c r="N29" s="40"/>
      <c r="O29" s="40"/>
      <c r="P29" s="40"/>
      <c r="Q29" s="42"/>
      <c r="R29" s="40"/>
      <c r="S29" s="39">
        <f t="shared" si="0"/>
        <v>2</v>
      </c>
    </row>
    <row r="30" spans="1:20" s="10" customFormat="1" ht="15.5" x14ac:dyDescent="0.25">
      <c r="A30" s="53" t="s">
        <v>24</v>
      </c>
      <c r="B30" s="54"/>
      <c r="C30" s="55">
        <f>IF((C31&gt;=C15),C15,FALSE)</f>
        <v>23</v>
      </c>
      <c r="D30" s="55">
        <f t="shared" ref="D30:R30" si="29">IF((D31&gt;=D15),D15,FALSE)</f>
        <v>42</v>
      </c>
      <c r="E30" s="55">
        <f t="shared" si="29"/>
        <v>37</v>
      </c>
      <c r="F30" s="55">
        <f t="shared" si="29"/>
        <v>74</v>
      </c>
      <c r="G30" s="55">
        <f t="shared" si="29"/>
        <v>30</v>
      </c>
      <c r="H30" s="55">
        <f t="shared" si="29"/>
        <v>54</v>
      </c>
      <c r="I30" s="55">
        <f t="shared" si="29"/>
        <v>49</v>
      </c>
      <c r="J30" s="55">
        <f t="shared" si="29"/>
        <v>31</v>
      </c>
      <c r="K30" s="55">
        <f t="shared" si="29"/>
        <v>17</v>
      </c>
      <c r="L30" s="55">
        <f t="shared" si="29"/>
        <v>23</v>
      </c>
      <c r="M30" s="55">
        <f t="shared" si="29"/>
        <v>87</v>
      </c>
      <c r="N30" s="55">
        <f t="shared" si="29"/>
        <v>21</v>
      </c>
      <c r="O30" s="55">
        <f t="shared" si="29"/>
        <v>13</v>
      </c>
      <c r="P30" s="55">
        <f t="shared" si="29"/>
        <v>24</v>
      </c>
      <c r="Q30" s="55">
        <f t="shared" si="29"/>
        <v>51</v>
      </c>
      <c r="R30" s="55">
        <f t="shared" si="29"/>
        <v>4</v>
      </c>
      <c r="S30" s="56"/>
    </row>
    <row r="31" spans="1:20" s="11" customFormat="1" ht="60.75" customHeight="1" x14ac:dyDescent="0.25">
      <c r="A31" s="48"/>
      <c r="B31" s="50" t="s">
        <v>67</v>
      </c>
      <c r="C31" s="47">
        <f t="shared" ref="C31:R31" si="30">IF((SUM(C32:C63)&gt;=C15),(SUM(C32:C63)),FALSE)</f>
        <v>32</v>
      </c>
      <c r="D31" s="47">
        <f t="shared" si="30"/>
        <v>60</v>
      </c>
      <c r="E31" s="47">
        <f t="shared" si="30"/>
        <v>45</v>
      </c>
      <c r="F31" s="47">
        <f t="shared" si="30"/>
        <v>77</v>
      </c>
      <c r="G31" s="47">
        <f t="shared" si="30"/>
        <v>84</v>
      </c>
      <c r="H31" s="47">
        <f t="shared" si="30"/>
        <v>136</v>
      </c>
      <c r="I31" s="47">
        <f t="shared" si="30"/>
        <v>58</v>
      </c>
      <c r="J31" s="47">
        <f t="shared" si="30"/>
        <v>49</v>
      </c>
      <c r="K31" s="47">
        <f t="shared" si="30"/>
        <v>29</v>
      </c>
      <c r="L31" s="47">
        <f t="shared" si="30"/>
        <v>33</v>
      </c>
      <c r="M31" s="47">
        <f t="shared" si="30"/>
        <v>115</v>
      </c>
      <c r="N31" s="47">
        <f t="shared" si="30"/>
        <v>40</v>
      </c>
      <c r="O31" s="47">
        <f t="shared" si="30"/>
        <v>17</v>
      </c>
      <c r="P31" s="47">
        <f t="shared" si="30"/>
        <v>35</v>
      </c>
      <c r="Q31" s="47">
        <f t="shared" si="30"/>
        <v>107</v>
      </c>
      <c r="R31" s="47">
        <f t="shared" si="30"/>
        <v>8</v>
      </c>
      <c r="S31" s="39">
        <f t="shared" si="0"/>
        <v>925</v>
      </c>
    </row>
    <row r="32" spans="1:20" ht="25.4" customHeight="1" x14ac:dyDescent="0.25">
      <c r="A32" s="36">
        <v>25</v>
      </c>
      <c r="B32" s="41" t="s">
        <v>32</v>
      </c>
      <c r="C32" s="42"/>
      <c r="D32" s="42"/>
      <c r="E32" s="42">
        <v>1</v>
      </c>
      <c r="F32" s="42"/>
      <c r="G32" s="42">
        <v>1</v>
      </c>
      <c r="H32" s="42">
        <v>3</v>
      </c>
      <c r="I32" s="42">
        <v>3</v>
      </c>
      <c r="J32" s="42">
        <v>2</v>
      </c>
      <c r="K32" s="42">
        <v>4</v>
      </c>
      <c r="L32" s="42">
        <v>2</v>
      </c>
      <c r="M32" s="42">
        <v>1</v>
      </c>
      <c r="N32" s="42"/>
      <c r="O32" s="42"/>
      <c r="P32" s="42">
        <v>1</v>
      </c>
      <c r="Q32" s="42"/>
      <c r="R32" s="42"/>
      <c r="S32" s="39">
        <f t="shared" si="0"/>
        <v>18</v>
      </c>
    </row>
    <row r="33" spans="1:19" ht="25.4" customHeight="1" x14ac:dyDescent="0.25">
      <c r="A33" s="36">
        <f>A32+1</f>
        <v>26</v>
      </c>
      <c r="B33" s="41" t="s">
        <v>33</v>
      </c>
      <c r="C33" s="42">
        <v>1</v>
      </c>
      <c r="D33" s="42">
        <v>3</v>
      </c>
      <c r="E33" s="42"/>
      <c r="F33" s="42"/>
      <c r="G33" s="42">
        <v>1</v>
      </c>
      <c r="H33" s="42">
        <v>3</v>
      </c>
      <c r="I33" s="42"/>
      <c r="J33" s="42"/>
      <c r="K33" s="42"/>
      <c r="L33" s="42"/>
      <c r="M33" s="42"/>
      <c r="N33" s="42">
        <v>1</v>
      </c>
      <c r="O33" s="42"/>
      <c r="P33" s="42"/>
      <c r="Q33" s="42">
        <v>1</v>
      </c>
      <c r="R33" s="42"/>
      <c r="S33" s="39">
        <f t="shared" si="0"/>
        <v>10</v>
      </c>
    </row>
    <row r="34" spans="1:19" ht="25.4" customHeight="1" x14ac:dyDescent="0.25">
      <c r="A34" s="36">
        <f t="shared" ref="A34:A63" si="31">A33+1</f>
        <v>27</v>
      </c>
      <c r="B34" s="41" t="s">
        <v>34</v>
      </c>
      <c r="C34" s="42"/>
      <c r="D34" s="42"/>
      <c r="E34" s="42"/>
      <c r="F34" s="42">
        <v>3</v>
      </c>
      <c r="G34" s="42"/>
      <c r="H34" s="42"/>
      <c r="I34" s="42">
        <v>1</v>
      </c>
      <c r="J34" s="42"/>
      <c r="K34" s="42">
        <v>1</v>
      </c>
      <c r="L34" s="42"/>
      <c r="M34" s="42"/>
      <c r="N34" s="42"/>
      <c r="O34" s="42"/>
      <c r="P34" s="42"/>
      <c r="Q34" s="42"/>
      <c r="R34" s="42"/>
      <c r="S34" s="39">
        <f t="shared" si="0"/>
        <v>5</v>
      </c>
    </row>
    <row r="35" spans="1:19" ht="25.4" customHeight="1" x14ac:dyDescent="0.25">
      <c r="A35" s="36">
        <f t="shared" si="31"/>
        <v>28</v>
      </c>
      <c r="B35" s="41" t="s">
        <v>35</v>
      </c>
      <c r="C35" s="42"/>
      <c r="D35" s="42">
        <v>1</v>
      </c>
      <c r="E35" s="42"/>
      <c r="F35" s="42"/>
      <c r="G35" s="42"/>
      <c r="H35" s="42"/>
      <c r="I35" s="42"/>
      <c r="J35" s="42">
        <v>1</v>
      </c>
      <c r="K35" s="42"/>
      <c r="L35" s="42"/>
      <c r="M35" s="42"/>
      <c r="N35" s="42">
        <v>1</v>
      </c>
      <c r="O35" s="42"/>
      <c r="P35" s="42"/>
      <c r="Q35" s="42"/>
      <c r="R35" s="42"/>
      <c r="S35" s="39">
        <f t="shared" si="0"/>
        <v>3</v>
      </c>
    </row>
    <row r="36" spans="1:19" ht="25.4" customHeight="1" x14ac:dyDescent="0.25">
      <c r="A36" s="36">
        <f t="shared" si="31"/>
        <v>29</v>
      </c>
      <c r="B36" s="41" t="s">
        <v>36</v>
      </c>
      <c r="C36" s="42"/>
      <c r="D36" s="42">
        <v>14</v>
      </c>
      <c r="E36" s="42">
        <v>2</v>
      </c>
      <c r="F36" s="42"/>
      <c r="G36" s="42">
        <v>3</v>
      </c>
      <c r="H36" s="42">
        <v>5</v>
      </c>
      <c r="I36" s="42">
        <v>4</v>
      </c>
      <c r="J36" s="42">
        <v>8</v>
      </c>
      <c r="K36" s="42">
        <v>1</v>
      </c>
      <c r="L36" s="42">
        <v>2</v>
      </c>
      <c r="M36" s="42">
        <v>3</v>
      </c>
      <c r="N36" s="42">
        <v>2</v>
      </c>
      <c r="O36" s="42">
        <v>1</v>
      </c>
      <c r="P36" s="42"/>
      <c r="Q36" s="42">
        <v>6</v>
      </c>
      <c r="R36" s="42">
        <v>1</v>
      </c>
      <c r="S36" s="39">
        <f t="shared" si="0"/>
        <v>52</v>
      </c>
    </row>
    <row r="37" spans="1:19" ht="25.4" customHeight="1" x14ac:dyDescent="0.25">
      <c r="A37" s="36">
        <f t="shared" si="31"/>
        <v>30</v>
      </c>
      <c r="B37" s="41" t="s">
        <v>37</v>
      </c>
      <c r="C37" s="42"/>
      <c r="D37" s="42">
        <v>2</v>
      </c>
      <c r="E37" s="42">
        <v>14</v>
      </c>
      <c r="F37" s="42">
        <v>5</v>
      </c>
      <c r="G37" s="42"/>
      <c r="H37" s="42">
        <v>5</v>
      </c>
      <c r="I37" s="42">
        <v>3</v>
      </c>
      <c r="J37" s="42"/>
      <c r="K37" s="42">
        <v>1</v>
      </c>
      <c r="L37" s="42"/>
      <c r="M37" s="42">
        <v>9</v>
      </c>
      <c r="N37" s="42"/>
      <c r="O37" s="42">
        <v>5</v>
      </c>
      <c r="P37" s="42">
        <v>16</v>
      </c>
      <c r="Q37" s="42">
        <v>3</v>
      </c>
      <c r="R37" s="42"/>
      <c r="S37" s="39">
        <f t="shared" si="0"/>
        <v>63</v>
      </c>
    </row>
    <row r="38" spans="1:19" ht="25.4" customHeight="1" x14ac:dyDescent="0.25">
      <c r="A38" s="36">
        <f t="shared" si="31"/>
        <v>31</v>
      </c>
      <c r="B38" s="41" t="s">
        <v>38</v>
      </c>
      <c r="C38" s="42"/>
      <c r="D38" s="42"/>
      <c r="E38" s="42">
        <v>2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39">
        <f t="shared" si="0"/>
        <v>2</v>
      </c>
    </row>
    <row r="39" spans="1:19" ht="25.4" customHeight="1" x14ac:dyDescent="0.25">
      <c r="A39" s="36">
        <f t="shared" si="31"/>
        <v>32</v>
      </c>
      <c r="B39" s="41" t="s">
        <v>39</v>
      </c>
      <c r="C39" s="42">
        <v>6</v>
      </c>
      <c r="D39" s="42">
        <v>7</v>
      </c>
      <c r="E39" s="42">
        <v>4</v>
      </c>
      <c r="F39" s="42">
        <v>8</v>
      </c>
      <c r="G39" s="42">
        <v>10</v>
      </c>
      <c r="H39" s="42">
        <v>5</v>
      </c>
      <c r="I39" s="42">
        <v>3</v>
      </c>
      <c r="J39" s="42">
        <v>2</v>
      </c>
      <c r="K39" s="42">
        <v>6</v>
      </c>
      <c r="L39" s="42">
        <v>6</v>
      </c>
      <c r="M39" s="42">
        <v>13</v>
      </c>
      <c r="N39" s="42">
        <v>9</v>
      </c>
      <c r="O39" s="42">
        <v>1</v>
      </c>
      <c r="P39" s="42">
        <v>3</v>
      </c>
      <c r="Q39" s="42">
        <v>14</v>
      </c>
      <c r="R39" s="42">
        <v>3</v>
      </c>
      <c r="S39" s="39">
        <f t="shared" si="0"/>
        <v>100</v>
      </c>
    </row>
    <row r="40" spans="1:19" ht="25.4" customHeight="1" x14ac:dyDescent="0.25">
      <c r="A40" s="36">
        <f t="shared" si="31"/>
        <v>33</v>
      </c>
      <c r="B40" s="41" t="s">
        <v>40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9">
        <f t="shared" si="0"/>
        <v>0</v>
      </c>
    </row>
    <row r="41" spans="1:19" ht="25.4" customHeight="1" x14ac:dyDescent="0.25">
      <c r="A41" s="36">
        <f t="shared" si="31"/>
        <v>34</v>
      </c>
      <c r="B41" s="41" t="s">
        <v>72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9">
        <f t="shared" si="0"/>
        <v>0</v>
      </c>
    </row>
    <row r="42" spans="1:19" ht="25.4" customHeight="1" x14ac:dyDescent="0.25">
      <c r="A42" s="36">
        <f t="shared" si="31"/>
        <v>35</v>
      </c>
      <c r="B42" s="41" t="s">
        <v>41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39">
        <f t="shared" si="0"/>
        <v>0</v>
      </c>
    </row>
    <row r="43" spans="1:19" ht="25.4" customHeight="1" x14ac:dyDescent="0.25">
      <c r="A43" s="36">
        <f t="shared" si="31"/>
        <v>36</v>
      </c>
      <c r="B43" s="41" t="s">
        <v>42</v>
      </c>
      <c r="C43" s="42"/>
      <c r="D43" s="42">
        <v>1</v>
      </c>
      <c r="E43" s="42"/>
      <c r="F43" s="42">
        <v>13</v>
      </c>
      <c r="G43" s="42">
        <v>2</v>
      </c>
      <c r="H43" s="42"/>
      <c r="I43" s="42"/>
      <c r="J43" s="42">
        <v>2</v>
      </c>
      <c r="K43" s="42">
        <v>1</v>
      </c>
      <c r="L43" s="42">
        <v>2</v>
      </c>
      <c r="M43" s="42">
        <v>2</v>
      </c>
      <c r="N43" s="42"/>
      <c r="O43" s="42"/>
      <c r="P43" s="42"/>
      <c r="Q43" s="42">
        <v>7</v>
      </c>
      <c r="R43" s="42"/>
      <c r="S43" s="39">
        <f t="shared" si="0"/>
        <v>30</v>
      </c>
    </row>
    <row r="44" spans="1:19" ht="25.4" customHeight="1" x14ac:dyDescent="0.25">
      <c r="A44" s="36">
        <f t="shared" si="31"/>
        <v>37</v>
      </c>
      <c r="B44" s="41" t="s">
        <v>43</v>
      </c>
      <c r="C44" s="42">
        <v>2</v>
      </c>
      <c r="D44" s="42">
        <v>3</v>
      </c>
      <c r="E44" s="42">
        <v>9</v>
      </c>
      <c r="F44" s="42">
        <v>2</v>
      </c>
      <c r="G44" s="42"/>
      <c r="H44" s="42">
        <v>4</v>
      </c>
      <c r="I44" s="42"/>
      <c r="J44" s="42"/>
      <c r="K44" s="42"/>
      <c r="L44" s="42">
        <v>1</v>
      </c>
      <c r="M44" s="42">
        <v>3</v>
      </c>
      <c r="N44" s="42"/>
      <c r="O44" s="42"/>
      <c r="P44" s="42">
        <v>1</v>
      </c>
      <c r="Q44" s="42">
        <v>4</v>
      </c>
      <c r="R44" s="42"/>
      <c r="S44" s="39">
        <f t="shared" si="0"/>
        <v>29</v>
      </c>
    </row>
    <row r="45" spans="1:19" ht="25.4" customHeight="1" x14ac:dyDescent="0.25">
      <c r="A45" s="36">
        <f t="shared" si="31"/>
        <v>38</v>
      </c>
      <c r="B45" s="41" t="s">
        <v>44</v>
      </c>
      <c r="C45" s="42">
        <v>1</v>
      </c>
      <c r="D45" s="42">
        <v>4</v>
      </c>
      <c r="E45" s="42">
        <v>8</v>
      </c>
      <c r="F45" s="42">
        <v>10</v>
      </c>
      <c r="G45" s="42">
        <v>7</v>
      </c>
      <c r="H45" s="42">
        <v>9</v>
      </c>
      <c r="I45" s="42">
        <v>5</v>
      </c>
      <c r="J45" s="42">
        <v>4</v>
      </c>
      <c r="K45" s="42">
        <v>4</v>
      </c>
      <c r="L45" s="42">
        <v>1</v>
      </c>
      <c r="M45" s="42">
        <v>12</v>
      </c>
      <c r="N45" s="42">
        <v>5</v>
      </c>
      <c r="O45" s="42"/>
      <c r="P45" s="42">
        <v>1</v>
      </c>
      <c r="Q45" s="42">
        <v>4</v>
      </c>
      <c r="R45" s="42">
        <v>1</v>
      </c>
      <c r="S45" s="39">
        <f t="shared" si="0"/>
        <v>76</v>
      </c>
    </row>
    <row r="46" spans="1:19" ht="25.4" customHeight="1" x14ac:dyDescent="0.25">
      <c r="A46" s="36">
        <f t="shared" si="31"/>
        <v>39</v>
      </c>
      <c r="B46" s="41" t="s">
        <v>45</v>
      </c>
      <c r="C46" s="42"/>
      <c r="D46" s="42"/>
      <c r="E46" s="42"/>
      <c r="F46" s="42">
        <v>1</v>
      </c>
      <c r="G46" s="42"/>
      <c r="H46" s="42"/>
      <c r="I46" s="42"/>
      <c r="J46" s="42"/>
      <c r="K46" s="42">
        <v>1</v>
      </c>
      <c r="L46" s="42"/>
      <c r="M46" s="42"/>
      <c r="N46" s="42"/>
      <c r="O46" s="42"/>
      <c r="P46" s="42"/>
      <c r="Q46" s="42"/>
      <c r="R46" s="42"/>
      <c r="S46" s="39">
        <f t="shared" si="0"/>
        <v>2</v>
      </c>
    </row>
    <row r="47" spans="1:19" ht="25.4" customHeight="1" x14ac:dyDescent="0.25">
      <c r="A47" s="36">
        <f t="shared" si="31"/>
        <v>40</v>
      </c>
      <c r="B47" s="41" t="s">
        <v>46</v>
      </c>
      <c r="C47" s="42"/>
      <c r="D47" s="42">
        <v>4</v>
      </c>
      <c r="E47" s="42">
        <v>1</v>
      </c>
      <c r="F47" s="42">
        <v>4</v>
      </c>
      <c r="G47" s="42">
        <v>10</v>
      </c>
      <c r="H47" s="42">
        <v>45</v>
      </c>
      <c r="I47" s="42">
        <v>2</v>
      </c>
      <c r="J47" s="42">
        <v>8</v>
      </c>
      <c r="K47" s="42">
        <v>1</v>
      </c>
      <c r="L47" s="42">
        <v>3</v>
      </c>
      <c r="M47" s="42">
        <v>4</v>
      </c>
      <c r="N47" s="42"/>
      <c r="O47" s="42"/>
      <c r="P47" s="42">
        <v>9</v>
      </c>
      <c r="Q47" s="42">
        <v>9</v>
      </c>
      <c r="R47" s="42">
        <v>1</v>
      </c>
      <c r="S47" s="39">
        <f t="shared" si="0"/>
        <v>101</v>
      </c>
    </row>
    <row r="48" spans="1:19" ht="25.4" customHeight="1" x14ac:dyDescent="0.25">
      <c r="A48" s="36">
        <f t="shared" si="31"/>
        <v>41</v>
      </c>
      <c r="B48" s="41" t="s">
        <v>52</v>
      </c>
      <c r="C48" s="42">
        <v>4</v>
      </c>
      <c r="D48" s="42">
        <v>1</v>
      </c>
      <c r="E48" s="42"/>
      <c r="F48" s="42">
        <v>6</v>
      </c>
      <c r="G48" s="42">
        <v>2</v>
      </c>
      <c r="H48" s="42">
        <v>6</v>
      </c>
      <c r="I48" s="42">
        <v>4</v>
      </c>
      <c r="J48" s="42"/>
      <c r="K48" s="42">
        <v>3</v>
      </c>
      <c r="L48" s="42"/>
      <c r="M48" s="42">
        <v>5</v>
      </c>
      <c r="N48" s="42"/>
      <c r="O48" s="42">
        <v>2</v>
      </c>
      <c r="P48" s="42">
        <v>1</v>
      </c>
      <c r="Q48" s="42">
        <v>5</v>
      </c>
      <c r="R48" s="42"/>
      <c r="S48" s="39">
        <f t="shared" si="0"/>
        <v>39</v>
      </c>
    </row>
    <row r="49" spans="1:19" ht="25.4" customHeight="1" x14ac:dyDescent="0.25">
      <c r="A49" s="36">
        <f t="shared" si="31"/>
        <v>42</v>
      </c>
      <c r="B49" s="41" t="s">
        <v>73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39">
        <f t="shared" si="0"/>
        <v>0</v>
      </c>
    </row>
    <row r="50" spans="1:19" ht="25.4" customHeight="1" x14ac:dyDescent="0.25">
      <c r="A50" s="36">
        <f t="shared" si="31"/>
        <v>43</v>
      </c>
      <c r="B50" s="41" t="s">
        <v>53</v>
      </c>
      <c r="C50" s="42"/>
      <c r="D50" s="42">
        <v>1</v>
      </c>
      <c r="E50" s="42">
        <v>1</v>
      </c>
      <c r="F50" s="42">
        <v>5</v>
      </c>
      <c r="G50" s="42">
        <v>1</v>
      </c>
      <c r="H50" s="42"/>
      <c r="I50" s="42"/>
      <c r="J50" s="42">
        <v>4</v>
      </c>
      <c r="K50" s="42"/>
      <c r="L50" s="42">
        <v>1</v>
      </c>
      <c r="M50" s="42"/>
      <c r="N50" s="42"/>
      <c r="O50" s="42"/>
      <c r="P50" s="42">
        <v>1</v>
      </c>
      <c r="Q50" s="42"/>
      <c r="R50" s="42"/>
      <c r="S50" s="39">
        <f t="shared" si="0"/>
        <v>14</v>
      </c>
    </row>
    <row r="51" spans="1:19" ht="25.4" customHeight="1" x14ac:dyDescent="0.25">
      <c r="A51" s="36">
        <f t="shared" si="31"/>
        <v>44</v>
      </c>
      <c r="B51" s="41" t="s">
        <v>74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39">
        <f t="shared" si="0"/>
        <v>0</v>
      </c>
    </row>
    <row r="52" spans="1:19" ht="25.4" customHeight="1" x14ac:dyDescent="0.25">
      <c r="A52" s="36">
        <f t="shared" si="31"/>
        <v>45</v>
      </c>
      <c r="B52" s="41" t="s">
        <v>47</v>
      </c>
      <c r="C52" s="42"/>
      <c r="D52" s="42">
        <v>1</v>
      </c>
      <c r="E52" s="42"/>
      <c r="F52" s="42"/>
      <c r="G52" s="42"/>
      <c r="H52" s="42"/>
      <c r="I52" s="42">
        <v>1</v>
      </c>
      <c r="J52" s="42"/>
      <c r="K52" s="42"/>
      <c r="L52" s="42"/>
      <c r="M52" s="42">
        <v>1</v>
      </c>
      <c r="N52" s="42"/>
      <c r="O52" s="42"/>
      <c r="P52" s="42"/>
      <c r="Q52" s="42"/>
      <c r="R52" s="42"/>
      <c r="S52" s="39">
        <f t="shared" si="0"/>
        <v>3</v>
      </c>
    </row>
    <row r="53" spans="1:19" ht="25.4" customHeight="1" x14ac:dyDescent="0.25">
      <c r="A53" s="36">
        <f t="shared" si="31"/>
        <v>46</v>
      </c>
      <c r="B53" s="41" t="s">
        <v>48</v>
      </c>
      <c r="C53" s="42"/>
      <c r="D53" s="42"/>
      <c r="E53" s="42"/>
      <c r="F53" s="42"/>
      <c r="G53" s="42">
        <v>1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39">
        <f t="shared" si="0"/>
        <v>1</v>
      </c>
    </row>
    <row r="54" spans="1:19" ht="25.4" customHeight="1" x14ac:dyDescent="0.25">
      <c r="A54" s="36">
        <f t="shared" si="31"/>
        <v>47</v>
      </c>
      <c r="B54" s="41" t="s">
        <v>49</v>
      </c>
      <c r="C54" s="42"/>
      <c r="D54" s="42">
        <v>2</v>
      </c>
      <c r="E54" s="42"/>
      <c r="F54" s="42"/>
      <c r="G54" s="42"/>
      <c r="H54" s="42">
        <v>4</v>
      </c>
      <c r="I54" s="42">
        <v>2</v>
      </c>
      <c r="J54" s="42">
        <v>4</v>
      </c>
      <c r="K54" s="42">
        <v>2</v>
      </c>
      <c r="L54" s="42">
        <v>3</v>
      </c>
      <c r="M54" s="42">
        <v>1</v>
      </c>
      <c r="N54" s="42"/>
      <c r="O54" s="42">
        <v>1</v>
      </c>
      <c r="P54" s="42"/>
      <c r="Q54" s="42">
        <v>13</v>
      </c>
      <c r="R54" s="42"/>
      <c r="S54" s="39">
        <f t="shared" si="0"/>
        <v>32</v>
      </c>
    </row>
    <row r="55" spans="1:19" ht="25.4" customHeight="1" x14ac:dyDescent="0.25">
      <c r="A55" s="36">
        <f t="shared" si="31"/>
        <v>48</v>
      </c>
      <c r="B55" s="41" t="s">
        <v>50</v>
      </c>
      <c r="C55" s="42"/>
      <c r="D55" s="42"/>
      <c r="E55" s="42"/>
      <c r="F55" s="42"/>
      <c r="G55" s="42"/>
      <c r="H55" s="42"/>
      <c r="I55" s="42">
        <v>1</v>
      </c>
      <c r="J55" s="42"/>
      <c r="K55" s="42"/>
      <c r="L55" s="42"/>
      <c r="M55" s="42"/>
      <c r="N55" s="42"/>
      <c r="O55" s="42">
        <v>1</v>
      </c>
      <c r="P55" s="42"/>
      <c r="Q55" s="42"/>
      <c r="R55" s="42"/>
      <c r="S55" s="39">
        <f t="shared" si="0"/>
        <v>2</v>
      </c>
    </row>
    <row r="56" spans="1:19" ht="25.4" customHeight="1" x14ac:dyDescent="0.25">
      <c r="A56" s="36">
        <f t="shared" si="31"/>
        <v>49</v>
      </c>
      <c r="B56" s="41" t="s">
        <v>51</v>
      </c>
      <c r="C56" s="42"/>
      <c r="D56" s="42">
        <v>2</v>
      </c>
      <c r="E56" s="42"/>
      <c r="F56" s="42">
        <v>3</v>
      </c>
      <c r="G56" s="42"/>
      <c r="H56" s="42"/>
      <c r="I56" s="42">
        <v>1</v>
      </c>
      <c r="J56" s="42">
        <v>1</v>
      </c>
      <c r="K56" s="42"/>
      <c r="L56" s="42">
        <v>2</v>
      </c>
      <c r="M56" s="42"/>
      <c r="N56" s="42"/>
      <c r="O56" s="42"/>
      <c r="P56" s="42"/>
      <c r="Q56" s="42">
        <v>1</v>
      </c>
      <c r="R56" s="42">
        <v>1</v>
      </c>
      <c r="S56" s="39">
        <f t="shared" si="0"/>
        <v>11</v>
      </c>
    </row>
    <row r="57" spans="1:19" ht="25.4" customHeight="1" x14ac:dyDescent="0.25">
      <c r="A57" s="36">
        <f t="shared" si="31"/>
        <v>50</v>
      </c>
      <c r="B57" s="41" t="s">
        <v>75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39">
        <f t="shared" si="0"/>
        <v>0</v>
      </c>
    </row>
    <row r="58" spans="1:19" ht="25.4" customHeight="1" x14ac:dyDescent="0.25">
      <c r="A58" s="36">
        <f t="shared" si="31"/>
        <v>51</v>
      </c>
      <c r="B58" s="41" t="s">
        <v>54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39">
        <f t="shared" si="0"/>
        <v>0</v>
      </c>
    </row>
    <row r="59" spans="1:19" ht="25.4" customHeight="1" x14ac:dyDescent="0.25">
      <c r="A59" s="36">
        <f t="shared" si="31"/>
        <v>52</v>
      </c>
      <c r="B59" s="41" t="s">
        <v>55</v>
      </c>
      <c r="C59" s="42">
        <v>3</v>
      </c>
      <c r="D59" s="42">
        <v>1</v>
      </c>
      <c r="E59" s="42">
        <v>1</v>
      </c>
      <c r="F59" s="42">
        <v>7</v>
      </c>
      <c r="G59" s="42">
        <v>15</v>
      </c>
      <c r="H59" s="42">
        <v>30</v>
      </c>
      <c r="I59" s="42">
        <v>14</v>
      </c>
      <c r="J59" s="42">
        <v>8</v>
      </c>
      <c r="K59" s="42">
        <v>1</v>
      </c>
      <c r="L59" s="42">
        <v>2</v>
      </c>
      <c r="M59" s="42">
        <v>26</v>
      </c>
      <c r="N59" s="42">
        <v>12</v>
      </c>
      <c r="O59" s="42">
        <v>2</v>
      </c>
      <c r="P59" s="42">
        <v>1</v>
      </c>
      <c r="Q59" s="42">
        <v>12</v>
      </c>
      <c r="R59" s="42"/>
      <c r="S59" s="39">
        <f t="shared" si="0"/>
        <v>135</v>
      </c>
    </row>
    <row r="60" spans="1:19" ht="25.4" customHeight="1" x14ac:dyDescent="0.25">
      <c r="A60" s="36">
        <f t="shared" si="31"/>
        <v>53</v>
      </c>
      <c r="B60" s="41" t="s">
        <v>56</v>
      </c>
      <c r="C60" s="42">
        <v>8</v>
      </c>
      <c r="D60" s="42">
        <v>10</v>
      </c>
      <c r="E60" s="42"/>
      <c r="F60" s="42">
        <v>4</v>
      </c>
      <c r="G60" s="42">
        <v>26</v>
      </c>
      <c r="H60" s="42">
        <v>7</v>
      </c>
      <c r="I60" s="42">
        <v>11</v>
      </c>
      <c r="J60" s="42">
        <v>4</v>
      </c>
      <c r="K60" s="42">
        <v>1</v>
      </c>
      <c r="L60" s="42">
        <v>3</v>
      </c>
      <c r="M60" s="42">
        <v>29</v>
      </c>
      <c r="N60" s="42">
        <v>5</v>
      </c>
      <c r="O60" s="42">
        <v>1</v>
      </c>
      <c r="P60" s="42">
        <v>1</v>
      </c>
      <c r="Q60" s="42">
        <v>17</v>
      </c>
      <c r="R60" s="42"/>
      <c r="S60" s="39">
        <f t="shared" si="0"/>
        <v>127</v>
      </c>
    </row>
    <row r="61" spans="1:19" ht="25.4" customHeight="1" x14ac:dyDescent="0.25">
      <c r="A61" s="36">
        <f t="shared" si="31"/>
        <v>54</v>
      </c>
      <c r="B61" s="41" t="s">
        <v>57</v>
      </c>
      <c r="C61" s="42"/>
      <c r="D61" s="42">
        <v>2</v>
      </c>
      <c r="E61" s="42">
        <v>1</v>
      </c>
      <c r="F61" s="42">
        <v>2</v>
      </c>
      <c r="G61" s="42">
        <v>1</v>
      </c>
      <c r="H61" s="42">
        <v>4</v>
      </c>
      <c r="I61" s="42">
        <v>1</v>
      </c>
      <c r="J61" s="42">
        <v>1</v>
      </c>
      <c r="K61" s="42">
        <v>1</v>
      </c>
      <c r="L61" s="42">
        <v>1</v>
      </c>
      <c r="M61" s="42">
        <v>1</v>
      </c>
      <c r="N61" s="42">
        <v>3</v>
      </c>
      <c r="O61" s="42">
        <v>2</v>
      </c>
      <c r="P61" s="42"/>
      <c r="Q61" s="42">
        <v>6</v>
      </c>
      <c r="R61" s="42"/>
      <c r="S61" s="39">
        <f t="shared" si="0"/>
        <v>26</v>
      </c>
    </row>
    <row r="62" spans="1:19" ht="25.4" customHeight="1" x14ac:dyDescent="0.25">
      <c r="A62" s="36">
        <f t="shared" si="31"/>
        <v>55</v>
      </c>
      <c r="B62" s="41" t="s">
        <v>58</v>
      </c>
      <c r="C62" s="42">
        <v>7</v>
      </c>
      <c r="D62" s="42">
        <v>1</v>
      </c>
      <c r="E62" s="42">
        <v>1</v>
      </c>
      <c r="F62" s="42">
        <v>4</v>
      </c>
      <c r="G62" s="42">
        <v>3</v>
      </c>
      <c r="H62" s="42">
        <v>6</v>
      </c>
      <c r="I62" s="42">
        <v>2</v>
      </c>
      <c r="J62" s="42"/>
      <c r="K62" s="42"/>
      <c r="L62" s="42">
        <v>4</v>
      </c>
      <c r="M62" s="42">
        <v>4</v>
      </c>
      <c r="N62" s="42">
        <v>2</v>
      </c>
      <c r="O62" s="42">
        <v>1</v>
      </c>
      <c r="P62" s="42"/>
      <c r="Q62" s="42">
        <v>4</v>
      </c>
      <c r="R62" s="42">
        <v>1</v>
      </c>
      <c r="S62" s="39">
        <f t="shared" si="0"/>
        <v>40</v>
      </c>
    </row>
    <row r="63" spans="1:19" ht="25.4" customHeight="1" x14ac:dyDescent="0.25">
      <c r="A63" s="36">
        <f t="shared" si="31"/>
        <v>56</v>
      </c>
      <c r="B63" s="41" t="s">
        <v>59</v>
      </c>
      <c r="C63" s="42"/>
      <c r="D63" s="42"/>
      <c r="E63" s="42"/>
      <c r="F63" s="42"/>
      <c r="G63" s="42">
        <v>1</v>
      </c>
      <c r="H63" s="42"/>
      <c r="I63" s="42"/>
      <c r="J63" s="42"/>
      <c r="K63" s="42">
        <v>1</v>
      </c>
      <c r="L63" s="42"/>
      <c r="M63" s="42">
        <v>1</v>
      </c>
      <c r="N63" s="42"/>
      <c r="O63" s="42"/>
      <c r="P63" s="42"/>
      <c r="Q63" s="42">
        <v>1</v>
      </c>
      <c r="R63" s="42"/>
      <c r="S63" s="39">
        <f t="shared" si="0"/>
        <v>4</v>
      </c>
    </row>
    <row r="64" spans="1:19" s="5" customFormat="1" x14ac:dyDescent="0.25">
      <c r="A64" s="33" t="s">
        <v>25</v>
      </c>
      <c r="B64" s="3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35"/>
    </row>
    <row r="65" spans="1:21" ht="25.4" customHeight="1" x14ac:dyDescent="0.25">
      <c r="A65" s="36">
        <f>A63+1</f>
        <v>57</v>
      </c>
      <c r="B65" s="41" t="s">
        <v>26</v>
      </c>
      <c r="C65" s="57"/>
      <c r="D65" s="57">
        <v>5000</v>
      </c>
      <c r="E65" s="57">
        <v>40000</v>
      </c>
      <c r="F65" s="57">
        <v>72600</v>
      </c>
      <c r="G65" s="57">
        <v>4000</v>
      </c>
      <c r="H65" s="57"/>
      <c r="I65" s="57"/>
      <c r="J65" s="57">
        <v>5000</v>
      </c>
      <c r="K65" s="57"/>
      <c r="L65" s="57"/>
      <c r="M65" s="57">
        <v>1562</v>
      </c>
      <c r="N65" s="57">
        <v>20249.28</v>
      </c>
      <c r="O65" s="57"/>
      <c r="P65" s="57">
        <v>12880.29</v>
      </c>
      <c r="Q65" s="58">
        <v>6785.13</v>
      </c>
      <c r="R65" s="57"/>
      <c r="S65" s="59">
        <f t="shared" si="0"/>
        <v>168076.7</v>
      </c>
    </row>
    <row r="66" spans="1:21" ht="25.4" customHeight="1" x14ac:dyDescent="0.25">
      <c r="A66" s="36">
        <f>A65+1</f>
        <v>58</v>
      </c>
      <c r="B66" s="41" t="s">
        <v>60</v>
      </c>
      <c r="C66" s="60">
        <f t="shared" ref="C66:R66" si="32">IF(C65&gt;0,C65/C20,0)</f>
        <v>0</v>
      </c>
      <c r="D66" s="60">
        <f t="shared" si="32"/>
        <v>5000</v>
      </c>
      <c r="E66" s="60">
        <v>20000</v>
      </c>
      <c r="F66" s="60">
        <f t="shared" si="32"/>
        <v>5584.6153846153848</v>
      </c>
      <c r="G66" s="60">
        <f t="shared" si="32"/>
        <v>4000</v>
      </c>
      <c r="H66" s="60">
        <f t="shared" si="32"/>
        <v>0</v>
      </c>
      <c r="I66" s="60">
        <f t="shared" si="32"/>
        <v>0</v>
      </c>
      <c r="J66" s="60">
        <f t="shared" si="32"/>
        <v>5000</v>
      </c>
      <c r="K66" s="60">
        <f t="shared" si="32"/>
        <v>0</v>
      </c>
      <c r="L66" s="60">
        <f t="shared" si="32"/>
        <v>0</v>
      </c>
      <c r="M66" s="60">
        <v>1562</v>
      </c>
      <c r="N66" s="60">
        <f t="shared" si="32"/>
        <v>6749.7599999999993</v>
      </c>
      <c r="O66" s="60">
        <f t="shared" si="32"/>
        <v>0</v>
      </c>
      <c r="P66" s="60">
        <f t="shared" si="32"/>
        <v>4293.43</v>
      </c>
      <c r="Q66" s="60">
        <f t="shared" si="32"/>
        <v>3392.5650000000001</v>
      </c>
      <c r="R66" s="60">
        <f t="shared" si="32"/>
        <v>0</v>
      </c>
      <c r="S66" s="59">
        <f>S65/S20</f>
        <v>6225.062962962963</v>
      </c>
      <c r="T66" s="12"/>
      <c r="U66" s="13"/>
    </row>
    <row r="67" spans="1:21" ht="25.4" customHeight="1" x14ac:dyDescent="0.25">
      <c r="A67" s="36">
        <f>A66+1</f>
        <v>59</v>
      </c>
      <c r="B67" s="41" t="s">
        <v>61</v>
      </c>
      <c r="C67" s="57"/>
      <c r="D67" s="57">
        <v>5000</v>
      </c>
      <c r="E67" s="57"/>
      <c r="F67" s="57">
        <v>29190.84</v>
      </c>
      <c r="G67" s="57">
        <v>36</v>
      </c>
      <c r="H67" s="57">
        <v>4134</v>
      </c>
      <c r="I67" s="57">
        <v>1110</v>
      </c>
      <c r="J67" s="57"/>
      <c r="K67" s="57"/>
      <c r="L67" s="57"/>
      <c r="M67" s="57"/>
      <c r="N67" s="57">
        <v>4190.8599999999997</v>
      </c>
      <c r="O67" s="57"/>
      <c r="P67" s="57">
        <v>0</v>
      </c>
      <c r="Q67" s="58">
        <v>0</v>
      </c>
      <c r="R67" s="57"/>
      <c r="S67" s="59">
        <f t="shared" si="0"/>
        <v>43661.7</v>
      </c>
    </row>
    <row r="68" spans="1:21" ht="39" customHeight="1" x14ac:dyDescent="0.25">
      <c r="A68" s="36">
        <f>A67+1</f>
        <v>60</v>
      </c>
      <c r="B68" s="41" t="s">
        <v>27</v>
      </c>
      <c r="C68" s="58">
        <v>16154.83</v>
      </c>
      <c r="D68" s="58">
        <v>29544.75</v>
      </c>
      <c r="E68" s="58">
        <v>26062.09</v>
      </c>
      <c r="F68" s="58">
        <v>51766.42</v>
      </c>
      <c r="G68" s="58">
        <v>21421.5</v>
      </c>
      <c r="H68" s="57">
        <v>37753.74</v>
      </c>
      <c r="I68" s="58">
        <v>31685</v>
      </c>
      <c r="J68" s="57">
        <v>21777.79</v>
      </c>
      <c r="K68" s="57">
        <v>11781.09</v>
      </c>
      <c r="L68" s="58">
        <v>16065.39</v>
      </c>
      <c r="M68" s="57">
        <v>61496.27</v>
      </c>
      <c r="N68" s="58">
        <v>14547.85</v>
      </c>
      <c r="O68" s="58">
        <v>9282.65</v>
      </c>
      <c r="P68" s="58">
        <v>16868.88</v>
      </c>
      <c r="Q68" s="58">
        <v>36058.79</v>
      </c>
      <c r="R68" s="57">
        <v>2856.2</v>
      </c>
      <c r="S68" s="59">
        <f t="shared" si="0"/>
        <v>405123.24</v>
      </c>
      <c r="T68" s="14"/>
    </row>
    <row r="69" spans="1:21" ht="39" customHeight="1" x14ac:dyDescent="0.25">
      <c r="A69" s="36">
        <f>A68+1</f>
        <v>61</v>
      </c>
      <c r="B69" s="41" t="s">
        <v>76</v>
      </c>
      <c r="C69" s="57">
        <v>16632.560000000001</v>
      </c>
      <c r="D69" s="57">
        <v>30649.81</v>
      </c>
      <c r="E69" s="57">
        <v>33793.57</v>
      </c>
      <c r="F69" s="57">
        <v>50201.45</v>
      </c>
      <c r="G69" s="57">
        <v>23220.42</v>
      </c>
      <c r="H69" s="57">
        <v>37811.050000000003</v>
      </c>
      <c r="I69" s="57">
        <v>33038.730000000003</v>
      </c>
      <c r="J69" s="58">
        <v>31483.05</v>
      </c>
      <c r="K69" s="58">
        <v>10949.18</v>
      </c>
      <c r="L69" s="57">
        <v>25021.39</v>
      </c>
      <c r="M69" s="57">
        <v>59471.14</v>
      </c>
      <c r="N69" s="57">
        <v>12761.99</v>
      </c>
      <c r="O69" s="57">
        <v>7140.5</v>
      </c>
      <c r="P69" s="57">
        <v>11959.97</v>
      </c>
      <c r="Q69" s="58">
        <v>34863.11</v>
      </c>
      <c r="R69" s="57">
        <v>5084.05</v>
      </c>
      <c r="S69" s="59">
        <f t="shared" si="0"/>
        <v>424081.97</v>
      </c>
    </row>
    <row r="70" spans="1:21" s="2" customFormat="1" ht="20.149999999999999" customHeight="1" x14ac:dyDescent="0.25">
      <c r="A70" s="15"/>
      <c r="B70" s="18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21" x14ac:dyDescent="0.25">
      <c r="B71" s="21"/>
      <c r="C71" s="21"/>
      <c r="D71" s="22"/>
      <c r="E71" s="21"/>
      <c r="F71" s="63"/>
      <c r="G71" s="23"/>
      <c r="H71" s="62"/>
      <c r="I71" s="21"/>
      <c r="J71" s="21"/>
      <c r="K71" s="21"/>
      <c r="L71" s="21"/>
      <c r="M71" s="24"/>
      <c r="N71" s="20"/>
      <c r="O71" s="21"/>
      <c r="P71" s="21"/>
      <c r="Q71" s="21"/>
      <c r="R71" s="21"/>
      <c r="S71" s="25"/>
    </row>
    <row r="72" spans="1:21" x14ac:dyDescent="0.25">
      <c r="F72" s="14"/>
      <c r="H72" s="61"/>
      <c r="L72" s="27"/>
    </row>
    <row r="73" spans="1:21" x14ac:dyDescent="0.25">
      <c r="H73" s="61"/>
      <c r="L73" s="27"/>
      <c r="Q73" s="13"/>
    </row>
    <row r="74" spans="1:21" x14ac:dyDescent="0.25">
      <c r="H74" s="12"/>
      <c r="P74" s="28"/>
      <c r="Q74" s="26"/>
    </row>
  </sheetData>
  <sheetProtection selectLockedCells="1"/>
  <autoFilter ref="A2:S69" xr:uid="{00000000-0009-0000-0000-000000000000}"/>
  <mergeCells count="1">
    <mergeCell ref="B1:S1"/>
  </mergeCells>
  <phoneticPr fontId="0" type="noConversion"/>
  <conditionalFormatting sqref="C69 E69:R69 D6:R8 J68:K69 C5:C9 H68:H69 C10:R10 C18:R30 C4:R4 C32:R68">
    <cfRule type="cellIs" dxfId="3" priority="28" stopIfTrue="1" operator="equal">
      <formula>0</formula>
    </cfRule>
  </conditionalFormatting>
  <conditionalFormatting sqref="S1:S69 S71:S65511">
    <cfRule type="cellIs" dxfId="2" priority="29" stopIfTrue="1" operator="equal">
      <formula>0</formula>
    </cfRule>
  </conditionalFormatting>
  <conditionalFormatting sqref="C10:R10">
    <cfRule type="containsText" dxfId="1" priority="26" operator="containsText" text="błąd">
      <formula>NOT(ISERROR(SEARCH("błąd",C10)))</formula>
    </cfRule>
  </conditionalFormatting>
  <conditionalFormatting sqref="D69">
    <cfRule type="cellIs" dxfId="0" priority="19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RIO</vt:lpstr>
      <vt:lpstr>RIO!Obszar_wydruku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2026-03-11T10:14:36Z</cp:lastPrinted>
  <dcterms:created xsi:type="dcterms:W3CDTF">1997-02-26T13:46:56Z</dcterms:created>
  <dcterms:modified xsi:type="dcterms:W3CDTF">2026-06-15T08:42:55Z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