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omments1.xml" ContentType="application/vnd.openxmlformats-officedocument.spreadsheetml.comments+xml"/>
  <Override PartName="/xl/tables/table19.xml" ContentType="application/vnd.openxmlformats-officedocument.spreadsheetml.table+xml"/>
  <Override PartName="/xl/comments2.xml" ContentType="application/vnd.openxmlformats-officedocument.spreadsheetml.comments+xml"/>
  <Override PartName="/xl/tables/table2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drozdow\Desktop\Nowy Plan PRM poprawiony\Plan zatwierdzony przez MZ\"/>
    </mc:Choice>
  </mc:AlternateContent>
  <xr:revisionPtr revIDLastSave="0" documentId="13_ncr:1_{533998BC-4167-4634-A0B0-B62592F2F7A1}" xr6:coauthVersionLast="47" xr6:coauthVersionMax="47" xr10:uidLastSave="{00000000-0000-0000-0000-000000000000}"/>
  <bookViews>
    <workbookView xWindow="-120" yWindow="-120" windowWidth="29040" windowHeight="15840" tabRatio="862" xr2:uid="{00000000-000D-0000-FFFF-FFFF00000000}"/>
  </bookViews>
  <sheets>
    <sheet name="Tabela 1 " sheetId="29" r:id="rId1"/>
    <sheet name="Tabela_2" sheetId="25" r:id="rId2"/>
    <sheet name="Tabela 3" sheetId="4" r:id="rId3"/>
    <sheet name="Tabela 4" sheetId="5" r:id="rId4"/>
    <sheet name="Tabela 5" sheetId="6" r:id="rId5"/>
    <sheet name="Tabela 6" sheetId="7" r:id="rId6"/>
    <sheet name="Tabela 7" sheetId="8" r:id="rId7"/>
    <sheet name="Tabela 8" sheetId="9" r:id="rId8"/>
    <sheet name="Tabela 9" sheetId="10" r:id="rId9"/>
    <sheet name="Tabela 10" sheetId="11" r:id="rId10"/>
    <sheet name="Tabela 11" sheetId="12" r:id="rId11"/>
    <sheet name="Tabela 12" sheetId="13" r:id="rId12"/>
    <sheet name="Tabela 13" sheetId="14" r:id="rId13"/>
    <sheet name="Tabela 14" sheetId="15" r:id="rId14"/>
    <sheet name="Tabela 15" sheetId="16" r:id="rId15"/>
    <sheet name="Tabela 16" sheetId="17" r:id="rId16"/>
    <sheet name="Tabela 17" sheetId="18" r:id="rId17"/>
    <sheet name="Tabela 18" sheetId="19" r:id="rId18"/>
    <sheet name="Tabela 19" sheetId="20" r:id="rId19"/>
    <sheet name="Tabela 20" sheetId="30" r:id="rId20"/>
    <sheet name="Tabela 21" sheetId="21" r:id="rId21"/>
    <sheet name="Tabela 22" sheetId="22" r:id="rId22"/>
    <sheet name="Tabela 23" sheetId="23" r:id="rId23"/>
    <sheet name="Tabela 24" sheetId="24" r:id="rId24"/>
  </sheets>
  <definedNames>
    <definedName name="_Hlk199229964" localSheetId="1">Tabela_2!$A$97</definedName>
    <definedName name="_xlnm.Print_Titles" localSheetId="0">'Tabela 1 '!$2:$2</definedName>
    <definedName name="_xlnm.Print_Titles" localSheetId="3">'Tabela 4'!$2:$2</definedName>
    <definedName name="_xlnm.Print_Titles" localSheetId="4">'Tabela 5'!$2:$2</definedName>
    <definedName name="_xlnm.Print_Titles" localSheetId="1">Tabela_2!$2:$2</definedName>
  </definedNames>
  <calcPr calcId="191029"/>
</workbook>
</file>

<file path=xl/calcChain.xml><?xml version="1.0" encoding="utf-8"?>
<calcChain xmlns="http://schemas.openxmlformats.org/spreadsheetml/2006/main">
  <c r="F108" i="25" l="1"/>
  <c r="F109" i="25"/>
  <c r="F110" i="25"/>
  <c r="F107" i="25"/>
  <c r="G108" i="25"/>
  <c r="G109" i="25"/>
  <c r="G110" i="25"/>
  <c r="G107" i="25"/>
  <c r="G111" i="25" s="1"/>
  <c r="X3" i="20"/>
  <c r="X4" i="20"/>
  <c r="X5" i="20"/>
  <c r="X6" i="20"/>
  <c r="X7" i="20"/>
  <c r="X8" i="20"/>
  <c r="X10" i="20"/>
  <c r="X11" i="20"/>
  <c r="X12" i="20"/>
  <c r="X13" i="20"/>
  <c r="X14" i="20"/>
  <c r="X9" i="20"/>
  <c r="X4" i="19"/>
  <c r="X5" i="19"/>
  <c r="X6" i="19"/>
  <c r="X7" i="19"/>
  <c r="X8" i="19"/>
  <c r="X9" i="19"/>
  <c r="X10" i="19"/>
  <c r="X11" i="19"/>
  <c r="X12" i="19"/>
  <c r="X13" i="19"/>
  <c r="X14" i="19"/>
  <c r="X3" i="19"/>
  <c r="F111" i="25" l="1"/>
  <c r="W10" i="12"/>
  <c r="B15" i="19"/>
  <c r="E4" i="24"/>
  <c r="E5" i="24"/>
  <c r="E6" i="24"/>
  <c r="E7" i="24"/>
  <c r="E8" i="24"/>
  <c r="E9" i="24"/>
  <c r="E10" i="24"/>
  <c r="E11" i="24"/>
  <c r="E12" i="24"/>
  <c r="E13" i="24"/>
  <c r="E14" i="24"/>
  <c r="E3" i="24"/>
  <c r="D15" i="24"/>
  <c r="F15" i="24"/>
  <c r="G15" i="24"/>
  <c r="H15" i="24"/>
  <c r="I15" i="24"/>
  <c r="J15" i="24"/>
  <c r="K15" i="24"/>
  <c r="C15" i="24"/>
  <c r="T6" i="11"/>
  <c r="R6" i="11"/>
  <c r="W12" i="11"/>
  <c r="W11" i="11"/>
  <c r="W10" i="11"/>
  <c r="W9" i="11"/>
  <c r="W8" i="11"/>
  <c r="W7" i="11"/>
  <c r="W6" i="11"/>
  <c r="W5" i="11"/>
  <c r="W4" i="11"/>
  <c r="W3" i="11"/>
  <c r="E15" i="24" l="1"/>
  <c r="C16" i="20"/>
  <c r="D16" i="20"/>
  <c r="E16" i="20"/>
  <c r="F16" i="20"/>
  <c r="G16" i="20"/>
  <c r="H16" i="20"/>
  <c r="I16" i="20"/>
  <c r="J16" i="20"/>
  <c r="K16" i="20"/>
  <c r="L16" i="20"/>
  <c r="M16" i="20"/>
  <c r="N16" i="20"/>
  <c r="O16" i="20"/>
  <c r="P16" i="20"/>
  <c r="Q16" i="20"/>
  <c r="R16" i="20"/>
  <c r="S16" i="20"/>
  <c r="T16" i="20"/>
  <c r="U16" i="20"/>
  <c r="V16" i="20"/>
  <c r="W16" i="20"/>
  <c r="B16" i="20"/>
  <c r="C15" i="20"/>
  <c r="D15" i="20"/>
  <c r="E15" i="20"/>
  <c r="F15" i="20"/>
  <c r="G15" i="20"/>
  <c r="H15" i="20"/>
  <c r="I15" i="20"/>
  <c r="J15" i="20"/>
  <c r="K15" i="20"/>
  <c r="L15" i="20"/>
  <c r="M15" i="20"/>
  <c r="N15" i="20"/>
  <c r="O15" i="20"/>
  <c r="P15" i="20"/>
  <c r="Q15" i="20"/>
  <c r="R15" i="20"/>
  <c r="S15" i="20"/>
  <c r="T15" i="20"/>
  <c r="U15" i="20"/>
  <c r="V15" i="20"/>
  <c r="W15" i="20"/>
  <c r="B15" i="20"/>
  <c r="N15" i="19"/>
  <c r="N16" i="19" s="1"/>
  <c r="O15" i="19"/>
  <c r="O16" i="19" s="1"/>
  <c r="P15" i="19"/>
  <c r="P16" i="19" s="1"/>
  <c r="Q15" i="19"/>
  <c r="Q16" i="19" s="1"/>
  <c r="R15" i="19"/>
  <c r="R16" i="19" s="1"/>
  <c r="S15" i="19"/>
  <c r="S16" i="19" s="1"/>
  <c r="T15" i="19"/>
  <c r="T16" i="19" s="1"/>
  <c r="U15" i="19"/>
  <c r="U16" i="19" s="1"/>
  <c r="V15" i="19"/>
  <c r="V16" i="19" s="1"/>
  <c r="W15" i="19"/>
  <c r="W16" i="19" s="1"/>
  <c r="E15" i="19"/>
  <c r="E16" i="19" s="1"/>
  <c r="F15" i="19"/>
  <c r="F16" i="19" s="1"/>
  <c r="G15" i="19"/>
  <c r="G16" i="19" s="1"/>
  <c r="H15" i="19"/>
  <c r="H16" i="19" s="1"/>
  <c r="I15" i="19"/>
  <c r="I16" i="19" s="1"/>
  <c r="J15" i="19"/>
  <c r="J16" i="19" s="1"/>
  <c r="K15" i="19"/>
  <c r="K16" i="19" s="1"/>
  <c r="L15" i="19"/>
  <c r="L16" i="19" s="1"/>
  <c r="M15" i="19"/>
  <c r="M16" i="19" s="1"/>
  <c r="C15" i="19"/>
  <c r="C16" i="19" s="1"/>
  <c r="D15" i="19"/>
  <c r="D16" i="19" s="1"/>
  <c r="B16" i="19"/>
  <c r="W20" i="12"/>
  <c r="W21" i="12"/>
  <c r="W22" i="12"/>
  <c r="W23" i="12"/>
  <c r="W24" i="12"/>
  <c r="W4" i="12"/>
  <c r="W5" i="12"/>
  <c r="W6" i="12"/>
  <c r="W7" i="12"/>
  <c r="W8" i="12"/>
  <c r="W9" i="12"/>
  <c r="W11" i="12"/>
  <c r="W12" i="12"/>
  <c r="W13" i="12"/>
  <c r="W14" i="12"/>
  <c r="W15" i="12"/>
  <c r="W16" i="12"/>
  <c r="W17" i="12"/>
  <c r="W18" i="12"/>
  <c r="W19" i="12"/>
  <c r="W3" i="12"/>
  <c r="T24" i="12"/>
  <c r="S24" i="12"/>
  <c r="H96" i="29"/>
  <c r="H97" i="29"/>
  <c r="H95" i="29"/>
  <c r="X15" i="20" l="1"/>
  <c r="X16" i="20" s="1"/>
  <c r="X15" i="19"/>
  <c r="X16"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Lis Jacek</author>
  </authors>
  <commentList>
    <comment ref="H4" authorId="0" shapeId="0" xr:uid="{093D2B9F-5A76-4D2C-991D-1BC4CE9B7E52}">
      <text>
        <r>
          <rPr>
            <b/>
            <sz val="9"/>
            <color indexed="81"/>
            <rFont val="Tahoma"/>
            <charset val="1"/>
          </rPr>
          <t>Lis Jacek:</t>
        </r>
        <r>
          <rPr>
            <sz val="9"/>
            <color indexed="81"/>
            <rFont val="Tahoma"/>
            <charset val="1"/>
          </rPr>
          <t xml:space="preserve">
Prawidłowe oznaczenie: DMW 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tc={0F8B7E34-1578-4D08-A4D9-56DF5A895001}</author>
  </authors>
  <commentList>
    <comment ref="C4" authorId="0" shapeId="0" xr:uid="{0F8B7E34-1578-4D08-A4D9-56DF5A895001}">
      <text>
        <r>
          <rPr>
            <sz val="11"/>
            <color rgb="FF000000"/>
            <rFont val="Calibri"/>
          </rPr>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Prośba o dostosowanie względem całego dokumentu do nazewnictwa DMW A, DMW B, DMW C</t>
        </r>
      </text>
    </comment>
  </commentList>
</comments>
</file>

<file path=xl/sharedStrings.xml><?xml version="1.0" encoding="utf-8"?>
<sst xmlns="http://schemas.openxmlformats.org/spreadsheetml/2006/main" count="7732" uniqueCount="2063">
  <si>
    <t>Województwo</t>
  </si>
  <si>
    <t>Numer rejonu operacyjnego</t>
  </si>
  <si>
    <t>Liczba dni w roku pozostawania w gotowości zespołu ratownictwa medycznego</t>
  </si>
  <si>
    <t>Liczba godzin na dobę pozostawania w gotowości zespołu ratownictwa medycznego</t>
  </si>
  <si>
    <t>Dni tygodnia pozostawania w gotowości zespołu ratownictwa medycznego</t>
  </si>
  <si>
    <t>Godziny pozostawania w gotowości  od: [gg:mm] do: [gg:mm]</t>
  </si>
  <si>
    <t>Okres w roku pozostawania w gotowości zespołu ratownictwa medycznego (od) [dd.mm]</t>
  </si>
  <si>
    <t>Okres w roku pozostawania w gotowości zespołu ratownictwa medycznego (do): [dd.mm]</t>
  </si>
  <si>
    <t>zachodniopomorskie</t>
  </si>
  <si>
    <t>RO32/01</t>
  </si>
  <si>
    <t>3262011402</t>
  </si>
  <si>
    <t>Z01 003</t>
  </si>
  <si>
    <t>S</t>
  </si>
  <si>
    <t>3262011</t>
  </si>
  <si>
    <t>Szczecin</t>
  </si>
  <si>
    <t>365</t>
  </si>
  <si>
    <t>7</t>
  </si>
  <si>
    <t>07:00-07:00</t>
  </si>
  <si>
    <t>01.01</t>
  </si>
  <si>
    <t>31.12</t>
  </si>
  <si>
    <t>3262011202</t>
  </si>
  <si>
    <t>Z01 004</t>
  </si>
  <si>
    <t>3204024401</t>
  </si>
  <si>
    <t>Z01 005</t>
  </si>
  <si>
    <t>3204024</t>
  </si>
  <si>
    <t>Goleniów</t>
  </si>
  <si>
    <t>3262011401</t>
  </si>
  <si>
    <t>Z01 001</t>
  </si>
  <si>
    <t>3262011201</t>
  </si>
  <si>
    <t>Z01 002</t>
  </si>
  <si>
    <t>3262011204</t>
  </si>
  <si>
    <t>Z01 008</t>
  </si>
  <si>
    <t>3262011205</t>
  </si>
  <si>
    <t>Z01 010</t>
  </si>
  <si>
    <t>3262011206</t>
  </si>
  <si>
    <t>Z01 012</t>
  </si>
  <si>
    <t>3214011401</t>
  </si>
  <si>
    <t>Z01 013</t>
  </si>
  <si>
    <t>3214011</t>
  </si>
  <si>
    <t xml:space="preserve">Stargard </t>
  </si>
  <si>
    <t>3210044401</t>
  </si>
  <si>
    <t>Z01 011</t>
  </si>
  <si>
    <t>3210044</t>
  </si>
  <si>
    <t>Myślibórz</t>
  </si>
  <si>
    <t>3207034401</t>
  </si>
  <si>
    <t>Z01 009</t>
  </si>
  <si>
    <t>3207034</t>
  </si>
  <si>
    <t>Kamień Pomorski</t>
  </si>
  <si>
    <t>3262011203</t>
  </si>
  <si>
    <t>Z01 006</t>
  </si>
  <si>
    <t>3263011401</t>
  </si>
  <si>
    <t>Z01 007</t>
  </si>
  <si>
    <t>3263011</t>
  </si>
  <si>
    <t>Świnoujście</t>
  </si>
  <si>
    <t>3205024401</t>
  </si>
  <si>
    <t>Z01 017</t>
  </si>
  <si>
    <t>3205024</t>
  </si>
  <si>
    <t>Gryfice</t>
  </si>
  <si>
    <t>3208011401</t>
  </si>
  <si>
    <t>Z01 019</t>
  </si>
  <si>
    <t>3208011</t>
  </si>
  <si>
    <t>Kołobrzeg</t>
  </si>
  <si>
    <t>3262011210</t>
  </si>
  <si>
    <t>Z01 020</t>
  </si>
  <si>
    <t>3262011209</t>
  </si>
  <si>
    <t>Z01 018</t>
  </si>
  <si>
    <t>3262011207</t>
  </si>
  <si>
    <t>Z01 014</t>
  </si>
  <si>
    <t>3218024401</t>
  </si>
  <si>
    <t>Z01 015</t>
  </si>
  <si>
    <t>3218024</t>
  </si>
  <si>
    <t>Łobez</t>
  </si>
  <si>
    <t>3262011208</t>
  </si>
  <si>
    <t>Z01 016</t>
  </si>
  <si>
    <t>3217011401</t>
  </si>
  <si>
    <t>Z01 023</t>
  </si>
  <si>
    <t>3217011</t>
  </si>
  <si>
    <t>Wałcz</t>
  </si>
  <si>
    <t>3201011401</t>
  </si>
  <si>
    <t>Z01 025</t>
  </si>
  <si>
    <t>3201011</t>
  </si>
  <si>
    <t>Białogard</t>
  </si>
  <si>
    <t>3215011401</t>
  </si>
  <si>
    <t>Z01 027</t>
  </si>
  <si>
    <t>3215011</t>
  </si>
  <si>
    <t>Szczecinek</t>
  </si>
  <si>
    <t>3211044202</t>
  </si>
  <si>
    <t>Z01 028</t>
  </si>
  <si>
    <t>3211044</t>
  </si>
  <si>
    <t>Police</t>
  </si>
  <si>
    <t>3211044201</t>
  </si>
  <si>
    <t>Z01 026</t>
  </si>
  <si>
    <t>3262011212</t>
  </si>
  <si>
    <t>Z01 024</t>
  </si>
  <si>
    <t>3261011401</t>
  </si>
  <si>
    <t>Z01 021</t>
  </si>
  <si>
    <t>3261011</t>
  </si>
  <si>
    <t>Koszalin</t>
  </si>
  <si>
    <t>3262011211</t>
  </si>
  <si>
    <t>Z01 022</t>
  </si>
  <si>
    <t>3204044202</t>
  </si>
  <si>
    <t>Z01 034</t>
  </si>
  <si>
    <t>3204044</t>
  </si>
  <si>
    <t>Nowogard</t>
  </si>
  <si>
    <t>3263011201</t>
  </si>
  <si>
    <t>Z01 038</t>
  </si>
  <si>
    <t>3263011202</t>
  </si>
  <si>
    <t>Z01 040</t>
  </si>
  <si>
    <t>3204062201</t>
  </si>
  <si>
    <t>Z01 036</t>
  </si>
  <si>
    <t>3204062</t>
  </si>
  <si>
    <t>Przybiernów</t>
  </si>
  <si>
    <t>3213021401</t>
  </si>
  <si>
    <t>Z01 029</t>
  </si>
  <si>
    <t>3213021</t>
  </si>
  <si>
    <t>Sławno</t>
  </si>
  <si>
    <t>3204024201</t>
  </si>
  <si>
    <t>Z01 030</t>
  </si>
  <si>
    <t>3204044201</t>
  </si>
  <si>
    <t>Z01 032</t>
  </si>
  <si>
    <t>3207044203</t>
  </si>
  <si>
    <t>Z01 046</t>
  </si>
  <si>
    <t>3207044</t>
  </si>
  <si>
    <t>Międzyzdroje</t>
  </si>
  <si>
    <t>69</t>
  </si>
  <si>
    <t>24.06</t>
  </si>
  <si>
    <t>31.08</t>
  </si>
  <si>
    <t>3207014201</t>
  </si>
  <si>
    <t>Z01 050</t>
  </si>
  <si>
    <t>3207014</t>
  </si>
  <si>
    <t>Dziwnów</t>
  </si>
  <si>
    <t>3206044202</t>
  </si>
  <si>
    <t>Z01 054</t>
  </si>
  <si>
    <t>3206044</t>
  </si>
  <si>
    <t>Gryfino</t>
  </si>
  <si>
    <t>3206034201</t>
  </si>
  <si>
    <t>Z01 056</t>
  </si>
  <si>
    <t>3206034</t>
  </si>
  <si>
    <t>Chojna</t>
  </si>
  <si>
    <t>3206044201</t>
  </si>
  <si>
    <t>Z01 052</t>
  </si>
  <si>
    <t>3207034201</t>
  </si>
  <si>
    <t>Z01 048</t>
  </si>
  <si>
    <t>3207044201</t>
  </si>
  <si>
    <t>Z01 042</t>
  </si>
  <si>
    <t>3207044202</t>
  </si>
  <si>
    <t>Z01 044</t>
  </si>
  <si>
    <t>3210014201</t>
  </si>
  <si>
    <t>Z01 064</t>
  </si>
  <si>
    <t>3210014</t>
  </si>
  <si>
    <t>Barlinek</t>
  </si>
  <si>
    <t>3212054201</t>
  </si>
  <si>
    <t>Z01 068</t>
  </si>
  <si>
    <t>3212054</t>
  </si>
  <si>
    <t>Pyrzyce</t>
  </si>
  <si>
    <t>3212054202</t>
  </si>
  <si>
    <t>Z01 070</t>
  </si>
  <si>
    <t>3210034201</t>
  </si>
  <si>
    <t>Z01 066</t>
  </si>
  <si>
    <t>3210034</t>
  </si>
  <si>
    <t>Dębno</t>
  </si>
  <si>
    <t>3206034202</t>
  </si>
  <si>
    <t>Z01 058</t>
  </si>
  <si>
    <t>3206054201</t>
  </si>
  <si>
    <t>Z01 060</t>
  </si>
  <si>
    <t>3206054</t>
  </si>
  <si>
    <t>Mieszkowice</t>
  </si>
  <si>
    <t>3210044201</t>
  </si>
  <si>
    <t>Z01 062</t>
  </si>
  <si>
    <t>3214011201</t>
  </si>
  <si>
    <t>Z01 076</t>
  </si>
  <si>
    <t>3214011203</t>
  </si>
  <si>
    <t>Z01 080</t>
  </si>
  <si>
    <t>3202024202</t>
  </si>
  <si>
    <t>Z01 084</t>
  </si>
  <si>
    <t>3202024</t>
  </si>
  <si>
    <t>Choszczno</t>
  </si>
  <si>
    <t>3218024201</t>
  </si>
  <si>
    <t>Z01 086</t>
  </si>
  <si>
    <t>3202024201</t>
  </si>
  <si>
    <t>Z01 082</t>
  </si>
  <si>
    <t>3214011202</t>
  </si>
  <si>
    <t>Z01 078</t>
  </si>
  <si>
    <t>3214024201</t>
  </si>
  <si>
    <t>Z01 072</t>
  </si>
  <si>
    <t>3214024</t>
  </si>
  <si>
    <t>Chociwel</t>
  </si>
  <si>
    <t>3214034201</t>
  </si>
  <si>
    <t>Z01 074</t>
  </si>
  <si>
    <t>3214034</t>
  </si>
  <si>
    <t>Dobrzany</t>
  </si>
  <si>
    <t>3205072202</t>
  </si>
  <si>
    <t>Z01 094</t>
  </si>
  <si>
    <t>3205072</t>
  </si>
  <si>
    <t>Pobierowo</t>
  </si>
  <si>
    <t>3208052201</t>
  </si>
  <si>
    <t>Z01 098</t>
  </si>
  <si>
    <t>3208052</t>
  </si>
  <si>
    <t>Rymań</t>
  </si>
  <si>
    <t>3208011201</t>
  </si>
  <si>
    <t>Z01 100</t>
  </si>
  <si>
    <t>3205084201</t>
  </si>
  <si>
    <t>Z01 096</t>
  </si>
  <si>
    <t>3205084</t>
  </si>
  <si>
    <t>Trzebiatów</t>
  </si>
  <si>
    <t>3218044201</t>
  </si>
  <si>
    <t>Z01 088</t>
  </si>
  <si>
    <t>3218044</t>
  </si>
  <si>
    <t>Resko</t>
  </si>
  <si>
    <t>3205024201</t>
  </si>
  <si>
    <t>Z01 090</t>
  </si>
  <si>
    <t>3205072201</t>
  </si>
  <si>
    <t>Z01 092</t>
  </si>
  <si>
    <t>Niechorze</t>
  </si>
  <si>
    <t>3261011201</t>
  </si>
  <si>
    <t>Z01 106</t>
  </si>
  <si>
    <t>3261011203</t>
  </si>
  <si>
    <t>Z01 110</t>
  </si>
  <si>
    <t>3209055201</t>
  </si>
  <si>
    <t>Z01 114</t>
  </si>
  <si>
    <t>3209052</t>
  </si>
  <si>
    <t>Mielenko</t>
  </si>
  <si>
    <t>3203024201</t>
  </si>
  <si>
    <t>Z01 116</t>
  </si>
  <si>
    <t>3203024</t>
  </si>
  <si>
    <t>Drawsko Pomorskie</t>
  </si>
  <si>
    <t>3261011204</t>
  </si>
  <si>
    <t>Z01 112</t>
  </si>
  <si>
    <t>3261011202</t>
  </si>
  <si>
    <t>Z01 108</t>
  </si>
  <si>
    <t>3208011202</t>
  </si>
  <si>
    <t>Z01 102</t>
  </si>
  <si>
    <t>3208072201</t>
  </si>
  <si>
    <t>Z01 104</t>
  </si>
  <si>
    <t>3208072</t>
  </si>
  <si>
    <t>Ustronie Morskie</t>
  </si>
  <si>
    <t>3217044201</t>
  </si>
  <si>
    <t>Z01 124</t>
  </si>
  <si>
    <t>3217044</t>
  </si>
  <si>
    <t>Tuczno</t>
  </si>
  <si>
    <t>3216011201</t>
  </si>
  <si>
    <t>Z01 128</t>
  </si>
  <si>
    <t>3216011</t>
  </si>
  <si>
    <t>Świdwin</t>
  </si>
  <si>
    <t>3216034201</t>
  </si>
  <si>
    <t>Z01 130</t>
  </si>
  <si>
    <t>3216034</t>
  </si>
  <si>
    <t>Połczyn Zdrój</t>
  </si>
  <si>
    <t>3217011201</t>
  </si>
  <si>
    <t>Z01 126</t>
  </si>
  <si>
    <t>3203064201</t>
  </si>
  <si>
    <t>Z01 118</t>
  </si>
  <si>
    <t>3203064</t>
  </si>
  <si>
    <t>Złocieniec</t>
  </si>
  <si>
    <t>3203014201</t>
  </si>
  <si>
    <t>Z01 120</t>
  </si>
  <si>
    <t>3203014</t>
  </si>
  <si>
    <t>Czaplinek</t>
  </si>
  <si>
    <t>3203034201</t>
  </si>
  <si>
    <t>Z01 122</t>
  </si>
  <si>
    <t>3203034</t>
  </si>
  <si>
    <t>Kalisz Pomorski</t>
  </si>
  <si>
    <t>3215024201</t>
  </si>
  <si>
    <t>Z01 136</t>
  </si>
  <si>
    <t>3215023</t>
  </si>
  <si>
    <t>Barwice</t>
  </si>
  <si>
    <t>3209064201</t>
  </si>
  <si>
    <t>Z01 140</t>
  </si>
  <si>
    <t>3209064</t>
  </si>
  <si>
    <t>Polanów</t>
  </si>
  <si>
    <t>3213011201</t>
  </si>
  <si>
    <t>Z01 144</t>
  </si>
  <si>
    <t>3213011</t>
  </si>
  <si>
    <t>Darłowo</t>
  </si>
  <si>
    <t>3213011202</t>
  </si>
  <si>
    <t>Z01 146</t>
  </si>
  <si>
    <t>3213021201</t>
  </si>
  <si>
    <t>Z01 142</t>
  </si>
  <si>
    <t>3209034201</t>
  </si>
  <si>
    <t>Z01 138</t>
  </si>
  <si>
    <t>3209034</t>
  </si>
  <si>
    <t>Bobolice</t>
  </si>
  <si>
    <t>3201011201</t>
  </si>
  <si>
    <t>Z01 132</t>
  </si>
  <si>
    <t>3215011201</t>
  </si>
  <si>
    <t>Z01 134</t>
  </si>
  <si>
    <t>3213042201</t>
  </si>
  <si>
    <t>Z01 148</t>
  </si>
  <si>
    <t>3213042</t>
  </si>
  <si>
    <t>Lejkowo</t>
  </si>
  <si>
    <t>3215044201</t>
  </si>
  <si>
    <t>Z01 150</t>
  </si>
  <si>
    <t>3215043</t>
  </si>
  <si>
    <t>Borne Sulinowo</t>
  </si>
  <si>
    <t>000000018248</t>
  </si>
  <si>
    <t>ul. Bobolicka  4, 76-020 Polanów</t>
  </si>
  <si>
    <t>Koszaliński</t>
  </si>
  <si>
    <t>000000022365</t>
  </si>
  <si>
    <t>ul. Kościuszki 38, 78-400 Szczecinek</t>
  </si>
  <si>
    <t>Szpital w Szczecinku Sp. z o.o.</t>
  </si>
  <si>
    <t>ul. Szpitalna 5, 78-449 Borne Sulinowo</t>
  </si>
  <si>
    <t>Szczecinecki</t>
  </si>
  <si>
    <t>ul. Pocztowa 15, 76-020 Bobolice</t>
  </si>
  <si>
    <t>ul. Kościuszki 3, 78-460 Barwice</t>
  </si>
  <si>
    <t>000000018225</t>
  </si>
  <si>
    <t>ul. Lejkowo 12, 76-142 Lejkowo</t>
  </si>
  <si>
    <t>Malechowo</t>
  </si>
  <si>
    <t>sławieński</t>
  </si>
  <si>
    <t>000000017659</t>
  </si>
  <si>
    <t>Wojewódzka Stacja Pogotowia Ratunkowego w Szczecinie</t>
  </si>
  <si>
    <t xml:space="preserve">ul. Bogusława IV 19, 73-110 Stargard </t>
  </si>
  <si>
    <t>stargardzki</t>
  </si>
  <si>
    <t>ul. II Pułku Ułanów 19, 72-320 Trzebiatów</t>
  </si>
  <si>
    <t>gryficki</t>
  </si>
  <si>
    <t>ul. Żurawia 13, 78-100 Kołobrzeg</t>
  </si>
  <si>
    <t>kołobrzeski</t>
  </si>
  <si>
    <t>ul. Juliusza Słowackiego 19, 72-420 Dziwnów</t>
  </si>
  <si>
    <t>kamieński</t>
  </si>
  <si>
    <t>ul. Bolesława Chrobrego 4, 78-500 Drawsko Pomorskie</t>
  </si>
  <si>
    <t>drawski</t>
  </si>
  <si>
    <t>ul. Stargardzka 29, 74-200 Pyrzyce</t>
  </si>
  <si>
    <t>pyrzycki</t>
  </si>
  <si>
    <t>ul. Gryfińska 2a, 70-806 Szczecin</t>
  </si>
  <si>
    <t>ul. Duńska 1, 71-435 Szczecin</t>
  </si>
  <si>
    <t>ul. Staszica 5, 78-640 Tuczno</t>
  </si>
  <si>
    <t>wałecki</t>
  </si>
  <si>
    <t>ul. Kościuszki 26, 73-315 Resko</t>
  </si>
  <si>
    <t>łobeski</t>
  </si>
  <si>
    <t>ul. Mieszka I 5, 72-600 Świnoujście</t>
  </si>
  <si>
    <t>ul. Wojska Polskiego  33, 76-150 Darłowo</t>
  </si>
  <si>
    <t>ul. Szpitalna 5a, 78-200 Białogard</t>
  </si>
  <si>
    <t>białogardzki</t>
  </si>
  <si>
    <t>ul. Grunwaldzka 29, 78-320 Połczyn Zdrój</t>
  </si>
  <si>
    <t>świdwiński</t>
  </si>
  <si>
    <t>ul. Drawska 38, 78-300 Świdwin</t>
  </si>
  <si>
    <t>ul. Dąbrowskiego 24, 78-600 Wałcz</t>
  </si>
  <si>
    <t>ul. Polanowska 35, 76-100 Sławno</t>
  </si>
  <si>
    <t>ul. Pławieńska 1, 78-550 Czaplinek</t>
  </si>
  <si>
    <t>ul. 1 Dywizji Wojska Polskiego 6, 78-520 Złocieniec</t>
  </si>
  <si>
    <t>ul. Strażacka 8A, 76-032 Mielenko</t>
  </si>
  <si>
    <t>Mielno</t>
  </si>
  <si>
    <t>koszaliński</t>
  </si>
  <si>
    <t>ul. Kościuszki 5, 75-404 Koszalin</t>
  </si>
  <si>
    <t>ul. Wolności 14, 78-540 Kalisz Pomorski</t>
  </si>
  <si>
    <t>ul. Osiedlowa 2B, 78-111 Ustronie Morskie</t>
  </si>
  <si>
    <t>ul. Szkolna 4, 78-125 Rymań</t>
  </si>
  <si>
    <t>ul. Zgody 7, 72-346 Pobierowo</t>
  </si>
  <si>
    <t>Rewal</t>
  </si>
  <si>
    <t>Gryficki</t>
  </si>
  <si>
    <t>ul. Kolejowa 20, 72-350 Niechorze</t>
  </si>
  <si>
    <t>ul. 3-go Maja 1B, 72-300 Gryfice</t>
  </si>
  <si>
    <t>ul. Waryńskiego 1, 70-150 Łobez</t>
  </si>
  <si>
    <t>ul. Zielna 1, 73-200 Choszczno</t>
  </si>
  <si>
    <t>choszczeński</t>
  </si>
  <si>
    <t>ul. Jana Pawła II 22, 73-130 Dobrzany</t>
  </si>
  <si>
    <t>ul. Dąbrowskiego 15, 73-120 Chociwel</t>
  </si>
  <si>
    <t>ul. Piłsudskiego 6, 74-400 Dębno</t>
  </si>
  <si>
    <t>myśliborski</t>
  </si>
  <si>
    <t>ul. 1-Maja 20, 74-300 Myślibórz</t>
  </si>
  <si>
    <t>ul. Korczaka 1A/5, 74-505 Mieszkowice</t>
  </si>
  <si>
    <t>gryfiński</t>
  </si>
  <si>
    <t>ul. Polna 3A, 74-500 Chojna</t>
  </si>
  <si>
    <t>ul. Żołnierzy Wyklętych 1, 72-100 Gryfino</t>
  </si>
  <si>
    <t>ul. Szpitalna 4, 74-320 Barlinek</t>
  </si>
  <si>
    <t>ul. Wolińska 5, 72-400 Kamień Pomorski</t>
  </si>
  <si>
    <t>ul. Gryfa Pomorskiego 3, 72-500 Międzyzdroje</t>
  </si>
  <si>
    <t>ul. Cisowa  3, 72-110 Przybiernów</t>
  </si>
  <si>
    <t>goleniowski</t>
  </si>
  <si>
    <t>ul. Wojska Polskiego 7-8, 72-200 Nowogard</t>
  </si>
  <si>
    <t>ul. Nowogardzka 2A, 72-100 Goleniów</t>
  </si>
  <si>
    <t>ul. Grunwaldzka 20, 72-010 Police</t>
  </si>
  <si>
    <t>policki</t>
  </si>
  <si>
    <t>ul. Twardowskiego 18, 70-320 Szczecin</t>
  </si>
  <si>
    <t>Numer REGON zakładu leczniczego (14-znakowy)</t>
  </si>
  <si>
    <t>Numer księgi rejestrowej podmiotu leczniczego dysponenta jednostki</t>
  </si>
  <si>
    <t>Adres dysponenta jednostki</t>
  </si>
  <si>
    <t>Nazwa dysponenta jednostki</t>
  </si>
  <si>
    <t>Adres miejsca stacjonowania zespołu ratownictwa medycznego</t>
  </si>
  <si>
    <t>Gmina miejsca stacjonowania zespołu ratownictwa medycznego</t>
  </si>
  <si>
    <t>Powiat miejsca stacjonowania zespołu ratownictwa medycznego</t>
  </si>
  <si>
    <t xml:space="preserve">Nazwa dysponenta jednostki </t>
  </si>
  <si>
    <t>Maksymalny czas uruchomienia
(w minutach)</t>
  </si>
  <si>
    <t>Objaśnienia:</t>
  </si>
  <si>
    <t>1) Stosuje się następujące oznaczenia rodzajów zespołów ratownictwa medycznego, o których mowa w art. 36 ust. 1 ustawy z dnia 8 września 2006 r. o Państwowym Ratownictwie Medycznym (Dz. U. z 2025 r. poz. 91, z późn. zm.): S – specjalistyczny, P2 – podstawowy dwuosobowy, P3 – podstawowy trzyosobowy, WS – specjalistyczny wodny, WP2 – wodny podstawowy dwuosobowy, WP3 – wodny podstawowy trzyosobowy, M – motocyklowa jednostka ratunkowa.</t>
  </si>
  <si>
    <t>2) Zgodnie z dokumentem pn. „Zasady tworzenia identyfikacyjnych oznaczeń w systemie Państwowe Ratownictwo Medyczne i przydzielania nazw technicznych w Systemie Wspomagania Dowodzenia Państwowego Ratownictwa Medycznego”.</t>
  </si>
  <si>
    <t>3)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z późn. zm.).</t>
  </si>
  <si>
    <t>Wyjazdy do stanów nagłego zagrożenia zdrowotnego (0-18 lat)</t>
  </si>
  <si>
    <t>Wyjazdy do stanów nagłego zagrożenia zdrowotnego (&gt; 18 lat)</t>
  </si>
  <si>
    <t>Wyjazdy do stanów nagłego zagrożenia zdrowotnego - razem</t>
  </si>
  <si>
    <t>Wyjazdy niezwiązane ze stanem nagłego zagrożenia zdrowotnego (0-18 lat)</t>
  </si>
  <si>
    <t>Wyjazdy niezwiązane ze stanem nagłego zagrożenia zdrowotnego (&gt; 18 lat)</t>
  </si>
  <si>
    <t>Wyjazdy niezwiązane ze stanem nagłego zagrożenia zdrowotnego - razem</t>
  </si>
  <si>
    <t>Wyjazdy razem</t>
  </si>
  <si>
    <t>Zgony przed podjęciem albo w trakcie wykonywania medycznych czynności ratunkowych (0-18 lat)</t>
  </si>
  <si>
    <t>Zgony przed podjęciem albo w trakcie wykonywania medycznych czynności ratunkowych (&gt;18)</t>
  </si>
  <si>
    <t>Zgony przed podjęciem albo w trakcie wykonywania medycznych czynności ratunkowych - razem</t>
  </si>
  <si>
    <t>Liczba wyjazdów zespołów ratownictwa medycznego zakończonych przewiezieniem pacjenta do szpitala (0-18 lat)</t>
  </si>
  <si>
    <t>Liczba wyjazdów zespołów ratownictwa medycznego zakończonych przewiezieniem pacjenta do szpitala (&gt;18 lat)</t>
  </si>
  <si>
    <t>Liczba wyjazdów zespołów ratownictwa medycznego zakończonych przewiezieniem pacjenta do szpitala - razem</t>
  </si>
  <si>
    <t>3201011 - Białogard (gmina miejska); 3201022 - Białogard (gmina wiejska); 3201034 - Karlino (miasto); 3201035 - Karlino (obszar wiejski); 3201044 - Tychowo (miasto); 3201045 - Tychowo (obszar wiejski)</t>
  </si>
  <si>
    <t>3202012 - Bierzwnik (gmina wiejska); 3202024 - Choszczno (miasto); 3202025 - Choszczno (obszar wiejski); 3202034 - Drawno (miasto); 3202035 - Drawno (obszar wiejski); 3202064 - Recz (miasto); 3202065 - Recz (obszar wiejski)</t>
  </si>
  <si>
    <t>3203014 - Czaplinek (miasto); 3203015 - Czaplinek (obszar wiejski); 3203052 - Wierzchowo (gmina wiejska)</t>
  </si>
  <si>
    <t>3203024 - Drawsko Pomorskie (miasto); 3203025 - Drawsko Pomorskie (obszar wiejski); 3203042 - Ostrowice (gmina wiejska); 3203064 - Złocieniec (miasto); 3203065 - Złocieniec (obszar wiejski)</t>
  </si>
  <si>
    <t>3203034 - Kalisz Pomorski (miasto); 3203035 - Kalisz Pomorski (obszar wiejski)</t>
  </si>
  <si>
    <t>3203052 - Wierzchowo (gmina wiejska); 3203064 - Złocieniec (miasto); 3203065 - Złocieniec (obszar wiejski)</t>
  </si>
  <si>
    <t>3204024 - Goleniów (miasto); 3204025 - Goleniów (obszar wiejski); 3204034 - Maszewo (miasto); 3204035 - Maszewo (obszar wiejski); 3204052 - Osina (gmina wiejska); 3204074 - Stepnica (miasto); 3204075 - Stepnica (obszar wiejski)</t>
  </si>
  <si>
    <t>3204062 - Przybiernów (gmina wiejska); 3204074 - Stepnica (miasto); 3204075 - Stepnica (obszar wiejski)</t>
  </si>
  <si>
    <t>3205012 - Brojce (gmina wiejska); 3205024 - Gryfice (miasto); 3205025 - Gryfice (obszar wiejski); 3205044 - Płoty (miasto); 3205045 - Płoty (obszar wiejski)</t>
  </si>
  <si>
    <t>3205032 - Karnice (gmina wiejska); 3205072 - Rewal (gmina wiejska)</t>
  </si>
  <si>
    <t>3205072 - Rewal (gmina wiejska)</t>
  </si>
  <si>
    <t>3205084 - Trzebiatów (miasto); 3205085 - Trzebiatów (obszar wiejski)</t>
  </si>
  <si>
    <t>3206012 - Banie (gmina wiejska); 3206024 - Cedynia (miasto); 3206025 - Cedynia (obszar wiejski); 3206034 - Chojna (miasto); 3206035 - Chojna (obszar wiejski); 3206064 - Moryń (miasto); 3206065 - Moryń (obszar wiejski); 3206084 - Trzcińsko-Zdrój (miasto); 3206085 - Trzcińsko-Zdrój (obszar wiejski); 3206092 - Widuchowa (gmina wiejska)</t>
  </si>
  <si>
    <t>3206012 - Banie (gmina wiejska); 3206044 - Gryfino (miasto); 3206045 - Gryfino (obszar wiejski); 3206072 - Stare Czarnowo (gmina wiejska); 3206092 - Widuchowa (gmina wiejska)</t>
  </si>
  <si>
    <t>3206054 - Mieszkowice (miasto); 3206055 - Mieszkowice (obszar wiejski); 3206064 - Moryń (miasto); 3206065 - Moryń (obszar wiejski); 3206085 - Trzcińsko-Zdrój (obszar wiejski)</t>
  </si>
  <si>
    <t>3207014 - Dziwnów (miasto); 3207015 - Dziwnów (obszar wiejski)</t>
  </si>
  <si>
    <t>3207014 - Dziwnów (miasto); 3207015 - Dziwnów (obszar wiejski); 3207024 - Golczewo (miasto); 3207025 - Golczewo (obszar wiejski); 3207034 - Kamień Pomorski (miasto); 3207035 - Kamień Pomorski (obszar wiejski); 3207065 - Wolin (obszar wiejski); 3207052 - Świerzno (gmina wiejska)</t>
  </si>
  <si>
    <t>3207044 - Międzyzdroje (miasto); 3207045 - Międzyzdroje (obszar wiejski); 3207064 - Wolin (miasto)</t>
  </si>
  <si>
    <t>3208022 - Dygowo (gmina wiejska); 3208034 - Gościno (miasto); 3208035 - Gościno (obszar wiejski); 3208011 - Kołobrzeg (gmina miejska); 3208042 - Kołobrzeg (gmina wiejska); 3208062 - Siemyśl (gmina wiejska); 3208072 - Ustronie Morskie (gmina wiejska)</t>
  </si>
  <si>
    <t>3208034 - Gościno (miasto); 3208035 - Gościno (obszar wiejski); 3208052 - Rymań (gmina wiejska); 3208062 - Siemyśl (gmina wiejska)</t>
  </si>
  <si>
    <t>3208072 - Ustronie Morskie (gmina wiejska)</t>
  </si>
  <si>
    <t>3209022 - Biesiekierz (gmina wiejska); 3209012 - Będzino (gmina wiejska); 3261011 - Koszalin (gmina miejska); 3209042 - Manowo (gmina wiejska); 3209054 - Mielno (miasto); 3209055 - Mielno (obszar wiejski); 3209074 - Sianów (miasto); 3209075 - Sianów (obszar wiejski)</t>
  </si>
  <si>
    <t>3209054 - Mielno (miasto); 3209055 - Mielno (obszar wiejski)</t>
  </si>
  <si>
    <t>3209064 - Polanów (miasto); 3209065 - Polanów (obszar wiejski)</t>
  </si>
  <si>
    <t>3210014 - Barlinek (miasto); 3210015 - Barlinek (obszar wiejski); 3202054 - Pełczyce (miasto); 3202055 - Pełczyce (obszar wiejski)</t>
  </si>
  <si>
    <t>3210014 - Barlinek (miasto); 3210015 - Barlinek (obszar wiejski); 3210044 - Myślibórz (miasto); 3210045 - Myślibórz (obszar wiejski); 3210052 - Nowogródek Pomorski (gmina wiejska)</t>
  </si>
  <si>
    <t>3210022 - Boleszkowice (gmina wiejska); 3210034 - Dębno (miasto); 3210035 - Dębno (obszar wiejski)</t>
  </si>
  <si>
    <t>3211012 - Dobra (Szczecińska) (gmina wiejska); 3211022 - Kołbaskowo (gmina wiejska); 3262011 - Szczecin (gmina miejska)</t>
  </si>
  <si>
    <t>3211034 - Nowe Warpno (miasto); 3211035 - Nowe Warpno (obszar wiejski); 3211044 - Police (miasto); 3211045 - Police (obszar wiejski)</t>
  </si>
  <si>
    <t>3212012 - Bielice (gmina wiejska); 3212022 - Kozielice (gmina wiejska); 3212034 - Lipiany (miasto); 3212035 - Lipiany (obszar wiejski); 3212042 - Przelewice (gmina wiejska); 3212054 - Pyrzyce (miasto); 3212055 - Pyrzyce (obszar wiejski); 3212062 - Warnice (gmina wiejska)</t>
  </si>
  <si>
    <t>3213011 - Darłowo (gmina miejska); 3213032 - Darłowo (gmina wiejska); 3213052 - Postomino (gmina wiejska)</t>
  </si>
  <si>
    <t>3213042 - Malechowo (gmina wiejska)</t>
  </si>
  <si>
    <t>3213052 - Postomino (gmina wiejska); 3213021 - Sławno (gmina miejska); 3213062 - Sławno (gmina wiejska)</t>
  </si>
  <si>
    <t>3214024 - Chociwel (miasto); 3214025 - Chociwel (obszar wiejski); 3214054 - Ińsko (miasto); 3214055 - Ińsko (obszar wiejski); 3214082 - Marianowo (gmina wiejska)</t>
  </si>
  <si>
    <t>3214034 - Dobrzany (miasto); 3214035 - Dobrzany (obszar wiejski)</t>
  </si>
  <si>
    <t>3214042 - Dolice (gmina wiejska); 3214062 - Kobylanka (gmina wiejska); 3214082 - Marianowo (gmina wiejska); 3214092 - Stara Dąbrowa (gmina wiejska); 3214011 - Stargard Szczeciński (gmina miejska); 3214102 - Stargard Szczeciński (gmina wiejska)</t>
  </si>
  <si>
    <t>3215024 - Barwice (miasto); 3215025 - Barwice (obszar wiejski); 3215052 - Grzmiąca (gmina wiejska)</t>
  </si>
  <si>
    <t>3215034 - Biały Bór (miasto); 3215035 - Biały Bór (obszar wiejski); 3209034 - Bobolice (miasto); 3209035 - Bobolice (obszar wiejski)</t>
  </si>
  <si>
    <t>3215044 - Borne Sulinowo (miasto); 3215045 - Borne Sulinowo (obszar wiejski)</t>
  </si>
  <si>
    <t>3215044 - Borne Sulinowo (miasto); 3215045 - Borne Sulinowo (obszar wiejski); 3215052 - Grzmiąca (gmina wiejska); 3215011 - Szczecinek (gmina miejska); 3215062 - Szczecinek (gmina wiejska)</t>
  </si>
  <si>
    <t>3216022 - Brzeżno (gmina wiejska); 3216034 - Połczyn-Zdrój (miasto); 3216035 - Połczyn-Zdrój (obszar wiejski); 3216042 - Rąbino (gmina wiejska); 3216062 - Świdwin (gmina wiejska)</t>
  </si>
  <si>
    <t>3216022 - Brzeżno (gmina wiejska); 3216042 - Rąbino (gmina wiejska); 3216042 - Rąbino (gmina wiejska); 3216052 - Sławoborze (gmina wiejska); 3216011 - Świdwin (gmina miejska); 3216062 - Świdwin (gmina wiejska)</t>
  </si>
  <si>
    <t>3217024 - Człopa (miasto); 3217025 - Człopa (obszar wiejski); 3217044 - Tuczno (miasto); 3217045 - Tuczno (obszar wiejski)</t>
  </si>
  <si>
    <t>3217034 - Mirosławiec (miasto); 3217035 - Mirosławiec (obszar wiejski); 3217011 - Wałcz (gmina miejska); 3217052 - Wałcz (gmina wiejska)</t>
  </si>
  <si>
    <t>3218014 - Dobra (miasto); 3218015 - Dobra (obszar wiejski); 3204044 - Nowogard (miasto); 3204045 - Nowogard (obszar wiejski); 3204052 - Osina (gmina wiejska)</t>
  </si>
  <si>
    <t>3218032 - Radowo Małe (gmina wiejska); 3218044 - Resko (miasto); 3218045 - Resko (obszar wiejski)</t>
  </si>
  <si>
    <t>3218032 - Radowo Małe (gmina wiejska); 3218054 - Węgorzyno (miasto); 3218055 - Węgorzyno (obszar wiejski); 3218024 - Łobez (miasto); 3218025 - Łobez (obszar wiejski)</t>
  </si>
  <si>
    <t>3262011 - Szczecin (gmina miejska)</t>
  </si>
  <si>
    <t>3263011 - Świnoujście (gmina miejska)</t>
  </si>
  <si>
    <t>Kryterium gęstości zaludnienia</t>
  </si>
  <si>
    <t>Mediana czasu dotarcia  na miejsce zdarzenia [gg:mm:dd]</t>
  </si>
  <si>
    <t>Maksymalny czas dotarcia na miejsce zdarzenia [gg:mm:dd]</t>
  </si>
  <si>
    <t>Ogólna liczba wyjazdów zespołu ratownictwa medycznego</t>
  </si>
  <si>
    <t>Liczba wyjazdów przekraczających maksymalny czas dotarcia na miejsce zdarzenia</t>
  </si>
  <si>
    <t>Średni czas interwencji zespołu ratownictwa medycznego od przyjęcia zgłoszenia o zdarzeniu do powrotu do gotowości operacyjnej [gg:mm:ss]</t>
  </si>
  <si>
    <t>Maksymalny czas interwencji zespołu ratownictwa medycznego od przyjęcia zgłoszenia o zdarzeniu do powrotu do gotowości operacyjnej [gg:mm:ss]</t>
  </si>
  <si>
    <t>Średni czas od przyjęcia wezwania przez dyspozytora medycznego do zadysponowania zespołu ratownictwa medycznego [mm:ss]</t>
  </si>
  <si>
    <t>Średni czas od zadysponowania zespołu ratownictwa medycznego do wyjazdu do zdarzenia [mm:ss]</t>
  </si>
  <si>
    <t>78-200 Białogard, Szpitalna 5a</t>
  </si>
  <si>
    <t>Miasta powyżej 10 tys. mieszkańców</t>
  </si>
  <si>
    <t>00:08:45</t>
  </si>
  <si>
    <t>00:35:27</t>
  </si>
  <si>
    <t>00:48:23</t>
  </si>
  <si>
    <t>02:11:19</t>
  </si>
  <si>
    <t>01:22</t>
  </si>
  <si>
    <t>00:20</t>
  </si>
  <si>
    <t>Poza miastem powyżej 10 tys. mieszkańców</t>
  </si>
  <si>
    <t>00:18:48</t>
  </si>
  <si>
    <t>00:48:19</t>
  </si>
  <si>
    <t>01:09:38</t>
  </si>
  <si>
    <t>02:32:46</t>
  </si>
  <si>
    <t>01:04</t>
  </si>
  <si>
    <t>00:08:37</t>
  </si>
  <si>
    <t>00:42:04</t>
  </si>
  <si>
    <t>00:48:34</t>
  </si>
  <si>
    <t>02:37:06</t>
  </si>
  <si>
    <t>01:32</t>
  </si>
  <si>
    <t>00:19</t>
  </si>
  <si>
    <t>00:18:47</t>
  </si>
  <si>
    <t>00:41:37</t>
  </si>
  <si>
    <t>01:06:18</t>
  </si>
  <si>
    <t>02:41:28</t>
  </si>
  <si>
    <t>00:44</t>
  </si>
  <si>
    <t>00:15</t>
  </si>
  <si>
    <t>73-200 Choszczno, Zielna 1</t>
  </si>
  <si>
    <t>00:08:01</t>
  </si>
  <si>
    <t>00:50:45</t>
  </si>
  <si>
    <t>00:35:31</t>
  </si>
  <si>
    <t>02:35:16</t>
  </si>
  <si>
    <t>00:46</t>
  </si>
  <si>
    <t>00:36</t>
  </si>
  <si>
    <t>00:19:54</t>
  </si>
  <si>
    <t>00:44:33</t>
  </si>
  <si>
    <t>00:57:13</t>
  </si>
  <si>
    <t>01:59:30</t>
  </si>
  <si>
    <t>00:28</t>
  </si>
  <si>
    <t>00:37</t>
  </si>
  <si>
    <t>00:07:10</t>
  </si>
  <si>
    <t>00:45:47</t>
  </si>
  <si>
    <t>00:35:52</t>
  </si>
  <si>
    <t>01:36:18</t>
  </si>
  <si>
    <t>00:43</t>
  </si>
  <si>
    <t>00:20:14</t>
  </si>
  <si>
    <t>00:44:15</t>
  </si>
  <si>
    <t>00:55:51</t>
  </si>
  <si>
    <t>02:05:28</t>
  </si>
  <si>
    <t>01:15</t>
  </si>
  <si>
    <t>00:30</t>
  </si>
  <si>
    <t>78-550 Czaplinek, Pławieńska 1</t>
  </si>
  <si>
    <t>00:20:59</t>
  </si>
  <si>
    <t>00:25:32</t>
  </si>
  <si>
    <t>00:55:45</t>
  </si>
  <si>
    <t>01:57:13</t>
  </si>
  <si>
    <t>00:32</t>
  </si>
  <si>
    <t>00:15:51</t>
  </si>
  <si>
    <t>00:36:31</t>
  </si>
  <si>
    <t>00:52:06</t>
  </si>
  <si>
    <t>02:14:27</t>
  </si>
  <si>
    <t>01:02</t>
  </si>
  <si>
    <t>78-500 Drawsko Pomorskie, Bolesława Chrobrego 4</t>
  </si>
  <si>
    <t>00:07:48</t>
  </si>
  <si>
    <t>00:39:17</t>
  </si>
  <si>
    <t>00:47:08</t>
  </si>
  <si>
    <t>03:59:18</t>
  </si>
  <si>
    <t>00:48</t>
  </si>
  <si>
    <t>00:17:54</t>
  </si>
  <si>
    <t>00:39:30</t>
  </si>
  <si>
    <t>01:00:23</t>
  </si>
  <si>
    <t>02:36:04</t>
  </si>
  <si>
    <t>00:27</t>
  </si>
  <si>
    <t>00:52</t>
  </si>
  <si>
    <t>78-540 Kalisz Pomorski, Wolności 14</t>
  </si>
  <si>
    <t>00:31:55</t>
  </si>
  <si>
    <t>00:37:56</t>
  </si>
  <si>
    <t>00:52:27</t>
  </si>
  <si>
    <t>01:07:12</t>
  </si>
  <si>
    <t>00:40</t>
  </si>
  <si>
    <t>00:37:27</t>
  </si>
  <si>
    <t>01:03:36</t>
  </si>
  <si>
    <t>03:05:41</t>
  </si>
  <si>
    <t>01:17</t>
  </si>
  <si>
    <t>00:47</t>
  </si>
  <si>
    <t>78-520 Złocieniec, 1 Dywizji Wojska Polskiego 6</t>
  </si>
  <si>
    <t>00:07:55</t>
  </si>
  <si>
    <t>00:24:16</t>
  </si>
  <si>
    <t>00:54:13</t>
  </si>
  <si>
    <t>02:40:52</t>
  </si>
  <si>
    <t>00:45</t>
  </si>
  <si>
    <t>00:19:22</t>
  </si>
  <si>
    <t>00:37:38</t>
  </si>
  <si>
    <t>01:16:28</t>
  </si>
  <si>
    <t>02:20:30</t>
  </si>
  <si>
    <t>00:33</t>
  </si>
  <si>
    <t>72-100 Goleniów, Nowogardzka 2A</t>
  </si>
  <si>
    <t>00:08:24</t>
  </si>
  <si>
    <t>00:27:55</t>
  </si>
  <si>
    <t>00:54:29</t>
  </si>
  <si>
    <t>02:04:55</t>
  </si>
  <si>
    <t>00:34</t>
  </si>
  <si>
    <t>00:50</t>
  </si>
  <si>
    <t>00:20:27</t>
  </si>
  <si>
    <t>00:43:06</t>
  </si>
  <si>
    <t>01:09:01</t>
  </si>
  <si>
    <t>01:57:46</t>
  </si>
  <si>
    <t>00:36:01</t>
  </si>
  <si>
    <t>00:40:02</t>
  </si>
  <si>
    <t>01:31:35</t>
  </si>
  <si>
    <t>00:56</t>
  </si>
  <si>
    <t>00:42</t>
  </si>
  <si>
    <t>00:17:47</t>
  </si>
  <si>
    <t>00:37:30</t>
  </si>
  <si>
    <t>00:53:41</t>
  </si>
  <si>
    <t>01:43:43</t>
  </si>
  <si>
    <t>72-200 Nowogard, Wojska Polskiego 7-8</t>
  </si>
  <si>
    <t>00:07:06</t>
  </si>
  <si>
    <t>00:33:38</t>
  </si>
  <si>
    <t>00:47:05</t>
  </si>
  <si>
    <t>01:48:54</t>
  </si>
  <si>
    <t>00:24</t>
  </si>
  <si>
    <t>00:19:03</t>
  </si>
  <si>
    <t>00:37:34</t>
  </si>
  <si>
    <t>01:09:43</t>
  </si>
  <si>
    <t>02:42:19</t>
  </si>
  <si>
    <t>00:22</t>
  </si>
  <si>
    <t>00:07:42</t>
  </si>
  <si>
    <t>00:31:00</t>
  </si>
  <si>
    <t>00:57:08</t>
  </si>
  <si>
    <t>02:35:30</t>
  </si>
  <si>
    <t>00:29</t>
  </si>
  <si>
    <t>00:17:39</t>
  </si>
  <si>
    <t>00:28:13</t>
  </si>
  <si>
    <t>01:06:01</t>
  </si>
  <si>
    <t>02:57:19</t>
  </si>
  <si>
    <t>72-110 Przybiernów, Cisowa  3</t>
  </si>
  <si>
    <t>00:25:41</t>
  </si>
  <si>
    <t>00:30:28</t>
  </si>
  <si>
    <t>00:54:36</t>
  </si>
  <si>
    <t>01:44:55</t>
  </si>
  <si>
    <t>00:58</t>
  </si>
  <si>
    <t>00:21:40</t>
  </si>
  <si>
    <t>00:41:06</t>
  </si>
  <si>
    <t>01:12:00</t>
  </si>
  <si>
    <t>02:49:00</t>
  </si>
  <si>
    <t>00:49</t>
  </si>
  <si>
    <t>72-300 Gryfice, 3-go Maja 1B</t>
  </si>
  <si>
    <t>00:08:22</t>
  </si>
  <si>
    <t>00:34:09</t>
  </si>
  <si>
    <t>02:03:43</t>
  </si>
  <si>
    <t>00:35</t>
  </si>
  <si>
    <t>00:20:01</t>
  </si>
  <si>
    <t>00:34:25</t>
  </si>
  <si>
    <t>01:06:21</t>
  </si>
  <si>
    <t>02:26:26</t>
  </si>
  <si>
    <t>00:41</t>
  </si>
  <si>
    <t>00:34:51</t>
  </si>
  <si>
    <t>00:45:51</t>
  </si>
  <si>
    <t>02:00:58</t>
  </si>
  <si>
    <t>00:18:41</t>
  </si>
  <si>
    <t>00:45:09</t>
  </si>
  <si>
    <t>00:58:29</t>
  </si>
  <si>
    <t>02:02:43</t>
  </si>
  <si>
    <t>00:31</t>
  </si>
  <si>
    <t>72-350 Niechorze, Kolejowa 20</t>
  </si>
  <si>
    <t>00:14:40</t>
  </si>
  <si>
    <t>00:48:07</t>
  </si>
  <si>
    <t>01:19:14</t>
  </si>
  <si>
    <t>02:48:04</t>
  </si>
  <si>
    <t>72-320 Trzebiatów, II Pułku Ułanów 19</t>
  </si>
  <si>
    <t>00:24:33</t>
  </si>
  <si>
    <t>01:00:24</t>
  </si>
  <si>
    <t>01:31:19</t>
  </si>
  <si>
    <t>01:41</t>
  </si>
  <si>
    <t>00:11:25</t>
  </si>
  <si>
    <t>00:48:22</t>
  </si>
  <si>
    <t>01:02:49</t>
  </si>
  <si>
    <t>02:32:21</t>
  </si>
  <si>
    <t>00:25</t>
  </si>
  <si>
    <t>74-500 Chojna, Polna 3A</t>
  </si>
  <si>
    <t>00:14:28</t>
  </si>
  <si>
    <t>00:31:40</t>
  </si>
  <si>
    <t>01:07:55</t>
  </si>
  <si>
    <t>02:40:37</t>
  </si>
  <si>
    <t>00:15:17</t>
  </si>
  <si>
    <t>00:34:04</t>
  </si>
  <si>
    <t>01:07:19</t>
  </si>
  <si>
    <t>02:24:12</t>
  </si>
  <si>
    <t>00:38</t>
  </si>
  <si>
    <t>72-100 Gryfino, Żołnierzy Wyklętych 1</t>
  </si>
  <si>
    <t>00:06:04</t>
  </si>
  <si>
    <t>00:28:45</t>
  </si>
  <si>
    <t>00:46:51</t>
  </si>
  <si>
    <t>02:03:28</t>
  </si>
  <si>
    <t>00:16:08</t>
  </si>
  <si>
    <t>00:48:09</t>
  </si>
  <si>
    <t>01:03:13</t>
  </si>
  <si>
    <t>02:36:15</t>
  </si>
  <si>
    <t>01:03</t>
  </si>
  <si>
    <t>00:26</t>
  </si>
  <si>
    <t>00:37:37</t>
  </si>
  <si>
    <t>00:50:49</t>
  </si>
  <si>
    <t>01:56:49</t>
  </si>
  <si>
    <t>01:45</t>
  </si>
  <si>
    <t>00:18:20</t>
  </si>
  <si>
    <t>00:32:49</t>
  </si>
  <si>
    <t>01:15:11</t>
  </si>
  <si>
    <t>02:36:30</t>
  </si>
  <si>
    <t>74-505 Mieszkowice, Korczaka 1A/5</t>
  </si>
  <si>
    <t>00:24:28</t>
  </si>
  <si>
    <t>00:26:53</t>
  </si>
  <si>
    <t>01:17:01</t>
  </si>
  <si>
    <t>02:00:34</t>
  </si>
  <si>
    <t>00:12:18</t>
  </si>
  <si>
    <t>00:34:48</t>
  </si>
  <si>
    <t>01:09:16</t>
  </si>
  <si>
    <t>02:33:24</t>
  </si>
  <si>
    <t>00:39</t>
  </si>
  <si>
    <t>72-400 Kamień Pomorski, Wolińska 5</t>
  </si>
  <si>
    <t>00:11:33</t>
  </si>
  <si>
    <t>00:37:44</t>
  </si>
  <si>
    <t>01:11:06</t>
  </si>
  <si>
    <t>03:33:09</t>
  </si>
  <si>
    <t>00:07:32</t>
  </si>
  <si>
    <t>00:30:41</t>
  </si>
  <si>
    <t>00:54</t>
  </si>
  <si>
    <t>00:08</t>
  </si>
  <si>
    <t>00:11:34</t>
  </si>
  <si>
    <t>00:39:59</t>
  </si>
  <si>
    <t>01:03:17</t>
  </si>
  <si>
    <t>02:50:59</t>
  </si>
  <si>
    <t>00:23</t>
  </si>
  <si>
    <t>72-500 Międzyzdroje, Gryfa Pomorskiego 3</t>
  </si>
  <si>
    <t>00:18:19</t>
  </si>
  <si>
    <t>00:31:12</t>
  </si>
  <si>
    <t>01:00:13</t>
  </si>
  <si>
    <t>02:49:26</t>
  </si>
  <si>
    <t>00:12:12</t>
  </si>
  <si>
    <t>00:30:19</t>
  </si>
  <si>
    <t>03:18:38</t>
  </si>
  <si>
    <t>00:20:44</t>
  </si>
  <si>
    <t>00:30:53</t>
  </si>
  <si>
    <t>01:13:58</t>
  </si>
  <si>
    <t>02:42:10</t>
  </si>
  <si>
    <t>01:49</t>
  </si>
  <si>
    <t>00:12:22</t>
  </si>
  <si>
    <t>00:39:02</t>
  </si>
  <si>
    <t>03:11:59</t>
  </si>
  <si>
    <t>78-100 Kołobrzeg, Żurawia 13</t>
  </si>
  <si>
    <t>00:10:04</t>
  </si>
  <si>
    <t>00:53:34</t>
  </si>
  <si>
    <t>00:48:14</t>
  </si>
  <si>
    <t>01:50:25</t>
  </si>
  <si>
    <t>01:34</t>
  </si>
  <si>
    <t>00:19:23</t>
  </si>
  <si>
    <t>00:37:22</t>
  </si>
  <si>
    <t>01:06:05</t>
  </si>
  <si>
    <t>02:01:12</t>
  </si>
  <si>
    <t>01:06</t>
  </si>
  <si>
    <t>00:10:19</t>
  </si>
  <si>
    <t>00:36:58</t>
  </si>
  <si>
    <t>00:48:56</t>
  </si>
  <si>
    <t>01:44:43</t>
  </si>
  <si>
    <t>01:29</t>
  </si>
  <si>
    <t>00:19:24</t>
  </si>
  <si>
    <t>00:42:41</t>
  </si>
  <si>
    <t>01:06:30</t>
  </si>
  <si>
    <t>02:16:59</t>
  </si>
  <si>
    <t>00:10:20</t>
  </si>
  <si>
    <t>00:49:24</t>
  </si>
  <si>
    <t>00:47:24</t>
  </si>
  <si>
    <t>02:02:31</t>
  </si>
  <si>
    <t>01:55</t>
  </si>
  <si>
    <t>00:22:15</t>
  </si>
  <si>
    <t>00:34:10</t>
  </si>
  <si>
    <t>01:09:35</t>
  </si>
  <si>
    <t>02:06:19</t>
  </si>
  <si>
    <t>78-125 Rymań, Szkolna 4</t>
  </si>
  <si>
    <t>00:31:27</t>
  </si>
  <si>
    <t>00:50:02</t>
  </si>
  <si>
    <t>00:51:37</t>
  </si>
  <si>
    <t>01:30:06</t>
  </si>
  <si>
    <t>02:18</t>
  </si>
  <si>
    <t>00:18</t>
  </si>
  <si>
    <t>00:18:01</t>
  </si>
  <si>
    <t>00:40:49</t>
  </si>
  <si>
    <t>01:00:50</t>
  </si>
  <si>
    <t>02:26:28</t>
  </si>
  <si>
    <t>76-020 Bobolice, Pocztowa 15</t>
  </si>
  <si>
    <t>00:20:43</t>
  </si>
  <si>
    <t>00:49:35</t>
  </si>
  <si>
    <t>01:10:25</t>
  </si>
  <si>
    <t>02:09:15</t>
  </si>
  <si>
    <t>00:59</t>
  </si>
  <si>
    <t>01:18</t>
  </si>
  <si>
    <t>76-020 Polanów, Bobolicka  4</t>
  </si>
  <si>
    <t>00:41:23</t>
  </si>
  <si>
    <t>00:57:45</t>
  </si>
  <si>
    <t>01:24:13</t>
  </si>
  <si>
    <t>02:45:31</t>
  </si>
  <si>
    <t>06:36</t>
  </si>
  <si>
    <t>00:43:56</t>
  </si>
  <si>
    <t>01:15:17</t>
  </si>
  <si>
    <t>02:52:33</t>
  </si>
  <si>
    <t>74-320 Barlinek, Szpitalna 4</t>
  </si>
  <si>
    <t>00:06:05</t>
  </si>
  <si>
    <t>00:36:20</t>
  </si>
  <si>
    <t>00:48:29</t>
  </si>
  <si>
    <t>02:12:46</t>
  </si>
  <si>
    <t>01:12</t>
  </si>
  <si>
    <t>00:16:10</t>
  </si>
  <si>
    <t>00:41:02</t>
  </si>
  <si>
    <t>01:04:58</t>
  </si>
  <si>
    <t>02:54:43</t>
  </si>
  <si>
    <t>01:35</t>
  </si>
  <si>
    <t>74-400 Dębno, Piłsudskiego 6</t>
  </si>
  <si>
    <t>00:31:35</t>
  </si>
  <si>
    <t>00:54:02</t>
  </si>
  <si>
    <t>02:21:58</t>
  </si>
  <si>
    <t>00:18:49</t>
  </si>
  <si>
    <t>00:45:56</t>
  </si>
  <si>
    <t>01:10:43</t>
  </si>
  <si>
    <t>02:59:53</t>
  </si>
  <si>
    <t>74-300 Myślibórz, 1-Maja 20</t>
  </si>
  <si>
    <t>00:07:33</t>
  </si>
  <si>
    <t>00:29:28</t>
  </si>
  <si>
    <t>00:57:37</t>
  </si>
  <si>
    <t>02:03:52</t>
  </si>
  <si>
    <t>00:18:06</t>
  </si>
  <si>
    <t>00:46:46</t>
  </si>
  <si>
    <t>01:11:32</t>
  </si>
  <si>
    <t>02:30:49</t>
  </si>
  <si>
    <t>00:08:18</t>
  </si>
  <si>
    <t>00:41:45</t>
  </si>
  <si>
    <t>00:55:02</t>
  </si>
  <si>
    <t>02:00:03</t>
  </si>
  <si>
    <t>00:19:47</t>
  </si>
  <si>
    <t>00:40:39</t>
  </si>
  <si>
    <t>01:07:05</t>
  </si>
  <si>
    <t>04:11:44</t>
  </si>
  <si>
    <t>72-010 Police, Grunwaldzka 20</t>
  </si>
  <si>
    <t>00:10:13</t>
  </si>
  <si>
    <t>00:55:53</t>
  </si>
  <si>
    <t>00:52:26</t>
  </si>
  <si>
    <t>02:17:43</t>
  </si>
  <si>
    <t>00:17:42</t>
  </si>
  <si>
    <t>01:35:15</t>
  </si>
  <si>
    <t>01:02:51</t>
  </si>
  <si>
    <t>02:46:01</t>
  </si>
  <si>
    <t>02:53</t>
  </si>
  <si>
    <t>00:10:16</t>
  </si>
  <si>
    <t>01:00:56</t>
  </si>
  <si>
    <t>00:55:21</t>
  </si>
  <si>
    <t>02:12:01</t>
  </si>
  <si>
    <t>00:17:58</t>
  </si>
  <si>
    <t>01:09:08</t>
  </si>
  <si>
    <t>02:20:21</t>
  </si>
  <si>
    <t>02:04</t>
  </si>
  <si>
    <t>74-200 Pyrzyce, Stargardzka 29</t>
  </si>
  <si>
    <t>00:08:06</t>
  </si>
  <si>
    <t>00:35:19</t>
  </si>
  <si>
    <t>00:53:58</t>
  </si>
  <si>
    <t>02:26:00</t>
  </si>
  <si>
    <t>00:19:50</t>
  </si>
  <si>
    <t>00:33:00</t>
  </si>
  <si>
    <t>01:07:20</t>
  </si>
  <si>
    <t>02:22:18</t>
  </si>
  <si>
    <t>00:08:28</t>
  </si>
  <si>
    <t>00:36:59</t>
  </si>
  <si>
    <t>00:49:55</t>
  </si>
  <si>
    <t>01:53:33</t>
  </si>
  <si>
    <t>01:09</t>
  </si>
  <si>
    <t>00:19:53</t>
  </si>
  <si>
    <t>00:39:49</t>
  </si>
  <si>
    <t>01:07:06</t>
  </si>
  <si>
    <t>02:17:28</t>
  </si>
  <si>
    <t>76-150 Darłowo, Wojska Polskiego  33</t>
  </si>
  <si>
    <t>00:10:21</t>
  </si>
  <si>
    <t>00:32:13</t>
  </si>
  <si>
    <t>01:04:25</t>
  </si>
  <si>
    <t>03:10:51</t>
  </si>
  <si>
    <t>00:20:51</t>
  </si>
  <si>
    <t>00:36:52</t>
  </si>
  <si>
    <t>01:14:10</t>
  </si>
  <si>
    <t>02:28:04</t>
  </si>
  <si>
    <t>76-100 Sławno, Polanowska 35</t>
  </si>
  <si>
    <t>00:11:00</t>
  </si>
  <si>
    <t>00:37:17</t>
  </si>
  <si>
    <t>01:04:18</t>
  </si>
  <si>
    <t>03:18:55</t>
  </si>
  <si>
    <t>00:19:57</t>
  </si>
  <si>
    <t>00:41:24</t>
  </si>
  <si>
    <t>01:15:02</t>
  </si>
  <si>
    <t>02:20:10</t>
  </si>
  <si>
    <t>00:09:31</t>
  </si>
  <si>
    <t>00:48:41</t>
  </si>
  <si>
    <t>00:55:52</t>
  </si>
  <si>
    <t>02:52:43</t>
  </si>
  <si>
    <t>01:20</t>
  </si>
  <si>
    <t>00:18:42</t>
  </si>
  <si>
    <t>00:38:55</t>
  </si>
  <si>
    <t>01:08:55</t>
  </si>
  <si>
    <t>02:11:57</t>
  </si>
  <si>
    <t>76-142 Lejkowo, Lejkowo 12</t>
  </si>
  <si>
    <t>00:30:57</t>
  </si>
  <si>
    <t>01:20:52</t>
  </si>
  <si>
    <t>02:00:12</t>
  </si>
  <si>
    <t>02:57</t>
  </si>
  <si>
    <t>00:22:43</t>
  </si>
  <si>
    <t>00:48:49</t>
  </si>
  <si>
    <t>01:19:19</t>
  </si>
  <si>
    <t>03:18:32</t>
  </si>
  <si>
    <t>73-110 Stargard , Bogusława IV 19</t>
  </si>
  <si>
    <t>00:09:52</t>
  </si>
  <si>
    <t>00:42:32</t>
  </si>
  <si>
    <t>00:51:30</t>
  </si>
  <si>
    <t>02:39:33</t>
  </si>
  <si>
    <t>01:05</t>
  </si>
  <si>
    <t>00:19:32</t>
  </si>
  <si>
    <t>00:35:00</t>
  </si>
  <si>
    <t>01:07:42</t>
  </si>
  <si>
    <t>02:51:11</t>
  </si>
  <si>
    <t>00:10:07</t>
  </si>
  <si>
    <t>00:39:46</t>
  </si>
  <si>
    <t>00:43:07</t>
  </si>
  <si>
    <t>01:58:43</t>
  </si>
  <si>
    <t>00:19:46</t>
  </si>
  <si>
    <t>00:31:23</t>
  </si>
  <si>
    <t>00:52:31</t>
  </si>
  <si>
    <t>01:27:29</t>
  </si>
  <si>
    <t>01:01</t>
  </si>
  <si>
    <t>00:09:50</t>
  </si>
  <si>
    <t>00:34:39</t>
  </si>
  <si>
    <t>00:42:48</t>
  </si>
  <si>
    <t>02:06:45</t>
  </si>
  <si>
    <t>01:36</t>
  </si>
  <si>
    <t>00:41:49</t>
  </si>
  <si>
    <t>01:01:26</t>
  </si>
  <si>
    <t>02:08:16</t>
  </si>
  <si>
    <t>00:11:20</t>
  </si>
  <si>
    <t>00:40:24</t>
  </si>
  <si>
    <t>00:43:12</t>
  </si>
  <si>
    <t>01:39:14</t>
  </si>
  <si>
    <t>00:20:28</t>
  </si>
  <si>
    <t>00:33:23</t>
  </si>
  <si>
    <t>01:00:08</t>
  </si>
  <si>
    <t>01:44:42</t>
  </si>
  <si>
    <t>73-120 Chociwel, Dąbrowskiego 15</t>
  </si>
  <si>
    <t>00:30:52</t>
  </si>
  <si>
    <t>00:42:31</t>
  </si>
  <si>
    <t>00:59:10</t>
  </si>
  <si>
    <t>01:20:11</t>
  </si>
  <si>
    <t>02:06</t>
  </si>
  <si>
    <t>00:18:04</t>
  </si>
  <si>
    <t>01:10:01</t>
  </si>
  <si>
    <t>02:06:10</t>
  </si>
  <si>
    <t>01:08</t>
  </si>
  <si>
    <t>73-130 Dobrzany, Jana Pawła II 22</t>
  </si>
  <si>
    <t>00:14:51</t>
  </si>
  <si>
    <t>00:29:59</t>
  </si>
  <si>
    <t>00:47:42</t>
  </si>
  <si>
    <t>00:58:42</t>
  </si>
  <si>
    <t>01:33</t>
  </si>
  <si>
    <t>01:47</t>
  </si>
  <si>
    <t>00:18:55</t>
  </si>
  <si>
    <t>00:48:06</t>
  </si>
  <si>
    <t>01:11:22</t>
  </si>
  <si>
    <t>03:02:19</t>
  </si>
  <si>
    <t>78-400 Szczecinek, Kościuszki 38</t>
  </si>
  <si>
    <t>00:09:23</t>
  </si>
  <si>
    <t>00:34:13</t>
  </si>
  <si>
    <t>00:47:48</t>
  </si>
  <si>
    <t>02:18:29</t>
  </si>
  <si>
    <t>01:07</t>
  </si>
  <si>
    <t>00:23:06</t>
  </si>
  <si>
    <t>00:39:42</t>
  </si>
  <si>
    <t>02:26:43</t>
  </si>
  <si>
    <t>01:00</t>
  </si>
  <si>
    <t>00:09:03</t>
  </si>
  <si>
    <t>00:25:02</t>
  </si>
  <si>
    <t>00:40:18</t>
  </si>
  <si>
    <t>02:11:36</t>
  </si>
  <si>
    <t>00:18:09</t>
  </si>
  <si>
    <t>00:47:15</t>
  </si>
  <si>
    <t>01:05:32</t>
  </si>
  <si>
    <t>03:10:05</t>
  </si>
  <si>
    <t>01:40</t>
  </si>
  <si>
    <t>78-460 Barwice, Kościuszki 3</t>
  </si>
  <si>
    <t>00:32:45</t>
  </si>
  <si>
    <t>00:40:30</t>
  </si>
  <si>
    <t>01:11:09</t>
  </si>
  <si>
    <t>02:15:15</t>
  </si>
  <si>
    <t>01:13</t>
  </si>
  <si>
    <t>00:15:20</t>
  </si>
  <si>
    <t>00:40:27</t>
  </si>
  <si>
    <t>01:10:33</t>
  </si>
  <si>
    <t>03:24:09</t>
  </si>
  <si>
    <t>01:43</t>
  </si>
  <si>
    <t>78-449 Borne Sulinowo, Szpitalna 5</t>
  </si>
  <si>
    <t>00:38:32</t>
  </si>
  <si>
    <t>01:07:51</t>
  </si>
  <si>
    <t>01:22:18</t>
  </si>
  <si>
    <t>00:07:39</t>
  </si>
  <si>
    <t>00:24:05</t>
  </si>
  <si>
    <t>00:56:48</t>
  </si>
  <si>
    <t>02:09:04</t>
  </si>
  <si>
    <t>78-300 Świdwin, Drawska 38</t>
  </si>
  <si>
    <t>00:07:58</t>
  </si>
  <si>
    <t>00:35:08</t>
  </si>
  <si>
    <t>01:02:44</t>
  </si>
  <si>
    <t>02:26:21</t>
  </si>
  <si>
    <t>01:10</t>
  </si>
  <si>
    <t>00:18:56</t>
  </si>
  <si>
    <t>00:41:07</t>
  </si>
  <si>
    <t>01:24:24</t>
  </si>
  <si>
    <t>03:03:40</t>
  </si>
  <si>
    <t>00:21</t>
  </si>
  <si>
    <t>78-320 Połczyn Zdrój, Grunwaldzka 29</t>
  </si>
  <si>
    <t>00:33:49</t>
  </si>
  <si>
    <t>00:40:36</t>
  </si>
  <si>
    <t>01:09:53</t>
  </si>
  <si>
    <t>01:44:57</t>
  </si>
  <si>
    <t>00:15:41</t>
  </si>
  <si>
    <t>01:07:40</t>
  </si>
  <si>
    <t>03:50:34</t>
  </si>
  <si>
    <t>78-600 Wałcz, Dąbrowskiego 24</t>
  </si>
  <si>
    <t>00:08:42</t>
  </si>
  <si>
    <t>00:30:45</t>
  </si>
  <si>
    <t>00:36:12</t>
  </si>
  <si>
    <t>01:21:55</t>
  </si>
  <si>
    <t>00:51</t>
  </si>
  <si>
    <t>00:38:16</t>
  </si>
  <si>
    <t>00:56:47</t>
  </si>
  <si>
    <t>02:00:25</t>
  </si>
  <si>
    <t>00:07:16</t>
  </si>
  <si>
    <t>00:27:02</t>
  </si>
  <si>
    <t>01:20:25</t>
  </si>
  <si>
    <t>00:16:59</t>
  </si>
  <si>
    <t>00:36:47</t>
  </si>
  <si>
    <t>00:56:09</t>
  </si>
  <si>
    <t>01:41:10</t>
  </si>
  <si>
    <t>78-640 Tuczno, Staszica 5</t>
  </si>
  <si>
    <t>00:31:54</t>
  </si>
  <si>
    <t>00:35:41</t>
  </si>
  <si>
    <t>00:56:04</t>
  </si>
  <si>
    <t>01:09:55</t>
  </si>
  <si>
    <t>07:09</t>
  </si>
  <si>
    <t>00:15:23</t>
  </si>
  <si>
    <t>00:41:20</t>
  </si>
  <si>
    <t>01:00:39</t>
  </si>
  <si>
    <t>01:49:09</t>
  </si>
  <si>
    <t>70-150 Łobez, Waryńskiego 1</t>
  </si>
  <si>
    <t>00:37:10</t>
  </si>
  <si>
    <t>01:12:34</t>
  </si>
  <si>
    <t>02:11:10</t>
  </si>
  <si>
    <t>00:14:43</t>
  </si>
  <si>
    <t>01:09:48</t>
  </si>
  <si>
    <t>03:14:42</t>
  </si>
  <si>
    <t>00:27:13</t>
  </si>
  <si>
    <t>00:36:33</t>
  </si>
  <si>
    <t>01:03:19</t>
  </si>
  <si>
    <t>02:05:13</t>
  </si>
  <si>
    <t>00:17:14</t>
  </si>
  <si>
    <t>00:53:20</t>
  </si>
  <si>
    <t>02:28:37</t>
  </si>
  <si>
    <t>73-315 Resko, Kościuszki 26</t>
  </si>
  <si>
    <t>00:30:23</t>
  </si>
  <si>
    <t>00:55:44</t>
  </si>
  <si>
    <t>01:33:05</t>
  </si>
  <si>
    <t>03:27:19</t>
  </si>
  <si>
    <t>02:22</t>
  </si>
  <si>
    <t>00:53</t>
  </si>
  <si>
    <t>00:13:38</t>
  </si>
  <si>
    <t>00:51:26</t>
  </si>
  <si>
    <t>01:10:47</t>
  </si>
  <si>
    <t>02:47:08</t>
  </si>
  <si>
    <t>00:57</t>
  </si>
  <si>
    <t>75-404 Koszalin, Kościuszki 5</t>
  </si>
  <si>
    <t>00:10:14</t>
  </si>
  <si>
    <t>00:47:23</t>
  </si>
  <si>
    <t>00:51:28</t>
  </si>
  <si>
    <t>02:05:34</t>
  </si>
  <si>
    <t>02:16</t>
  </si>
  <si>
    <t>01:19</t>
  </si>
  <si>
    <t>00:22:11</t>
  </si>
  <si>
    <t>00:40:11</t>
  </si>
  <si>
    <t>01:13:52</t>
  </si>
  <si>
    <t>02:25:07</t>
  </si>
  <si>
    <t>00:08:39</t>
  </si>
  <si>
    <t>00:39:13</t>
  </si>
  <si>
    <t>00:50:53</t>
  </si>
  <si>
    <t>00:52:22</t>
  </si>
  <si>
    <t>02:18:46</t>
  </si>
  <si>
    <t>01:11</t>
  </si>
  <si>
    <t>00:55</t>
  </si>
  <si>
    <t>00:09:48</t>
  </si>
  <si>
    <t>00:45:14</t>
  </si>
  <si>
    <t>00:51:09</t>
  </si>
  <si>
    <t>02:01:40</t>
  </si>
  <si>
    <t>01:27</t>
  </si>
  <si>
    <t>00:22:42</t>
  </si>
  <si>
    <t>00:49:05</t>
  </si>
  <si>
    <t>01:22:44</t>
  </si>
  <si>
    <t>02:52:03</t>
  </si>
  <si>
    <t>00:09:26</t>
  </si>
  <si>
    <t>00:38:11</t>
  </si>
  <si>
    <t>00:51:21</t>
  </si>
  <si>
    <t>02:29:52</t>
  </si>
  <si>
    <t>00:21:07</t>
  </si>
  <si>
    <t>01:15:35</t>
  </si>
  <si>
    <t>02:43:07</t>
  </si>
  <si>
    <t>01:23</t>
  </si>
  <si>
    <t>00:09:12</t>
  </si>
  <si>
    <t>00:34:22</t>
  </si>
  <si>
    <t>00:52:53</t>
  </si>
  <si>
    <t>02:13:51</t>
  </si>
  <si>
    <t>01:31</t>
  </si>
  <si>
    <t>00:19:33</t>
  </si>
  <si>
    <t>01:06:16</t>
  </si>
  <si>
    <t>01:44:33</t>
  </si>
  <si>
    <t>70-320 Szczecin, Twardowskiego 18</t>
  </si>
  <si>
    <t>00:12:53</t>
  </si>
  <si>
    <t>01:04:04</t>
  </si>
  <si>
    <t>00:58:33</t>
  </si>
  <si>
    <t>02:24:48</t>
  </si>
  <si>
    <t>02:15</t>
  </si>
  <si>
    <t>00:20:06</t>
  </si>
  <si>
    <t>00:37:40</t>
  </si>
  <si>
    <t>01:10:16</t>
  </si>
  <si>
    <t>01:52:43</t>
  </si>
  <si>
    <t>02:01</t>
  </si>
  <si>
    <t>00:12:41</t>
  </si>
  <si>
    <t>00:59:39</t>
  </si>
  <si>
    <t>02:21:46</t>
  </si>
  <si>
    <t>02:31</t>
  </si>
  <si>
    <t>00:20:19</t>
  </si>
  <si>
    <t>00:35:07</t>
  </si>
  <si>
    <t>01:22:32</t>
  </si>
  <si>
    <t>02:57:52</t>
  </si>
  <si>
    <t>01:42</t>
  </si>
  <si>
    <t>00:13:28</t>
  </si>
  <si>
    <t>00:59:37</t>
  </si>
  <si>
    <t>02:33:06</t>
  </si>
  <si>
    <t>02:08</t>
  </si>
  <si>
    <t>00:20:13</t>
  </si>
  <si>
    <t>01:20:28</t>
  </si>
  <si>
    <t>02:38:48</t>
  </si>
  <si>
    <t>03:12</t>
  </si>
  <si>
    <t>00:12:55</t>
  </si>
  <si>
    <t>01:02:17</t>
  </si>
  <si>
    <t>01:00:44</t>
  </si>
  <si>
    <t>02:14:24</t>
  </si>
  <si>
    <t>02:26</t>
  </si>
  <si>
    <t>00:40:43</t>
  </si>
  <si>
    <t>01:17:21</t>
  </si>
  <si>
    <t>02:04:21</t>
  </si>
  <si>
    <t>02:14</t>
  </si>
  <si>
    <t>00:13:11</t>
  </si>
  <si>
    <t>03:14:12</t>
  </si>
  <si>
    <t>00:20:26</t>
  </si>
  <si>
    <t>00:37:15</t>
  </si>
  <si>
    <t>01:24:21</t>
  </si>
  <si>
    <t>02:19</t>
  </si>
  <si>
    <t>00:12:01</t>
  </si>
  <si>
    <t>00:56:51</t>
  </si>
  <si>
    <t>00:56:28</t>
  </si>
  <si>
    <t>02:06:55</t>
  </si>
  <si>
    <t>02:13</t>
  </si>
  <si>
    <t>00:18:58</t>
  </si>
  <si>
    <t>00:29:32</t>
  </si>
  <si>
    <t>01:10:42</t>
  </si>
  <si>
    <t>01:52:52</t>
  </si>
  <si>
    <t>00:13:12</t>
  </si>
  <si>
    <t>00:55:37</t>
  </si>
  <si>
    <t>00:58:53</t>
  </si>
  <si>
    <t>02:19:31</t>
  </si>
  <si>
    <t>00:36:48</t>
  </si>
  <si>
    <t>01:06:46</t>
  </si>
  <si>
    <t>01:37:37</t>
  </si>
  <si>
    <t>71-435 Szczecin, Duńska 1</t>
  </si>
  <si>
    <t>00:12:20</t>
  </si>
  <si>
    <t>00:42:11</t>
  </si>
  <si>
    <t>01:05:16</t>
  </si>
  <si>
    <t>02:44:27</t>
  </si>
  <si>
    <t>01:44</t>
  </si>
  <si>
    <t>00:21:30</t>
  </si>
  <si>
    <t>01:05:06</t>
  </si>
  <si>
    <t>01:19:58</t>
  </si>
  <si>
    <t>02:10:06</t>
  </si>
  <si>
    <t>06:27</t>
  </si>
  <si>
    <t>00:12:35</t>
  </si>
  <si>
    <t>00:56:56</t>
  </si>
  <si>
    <t>01:01:21</t>
  </si>
  <si>
    <t>02:29:28</t>
  </si>
  <si>
    <t>01:51</t>
  </si>
  <si>
    <t>00:28:30</t>
  </si>
  <si>
    <t>00:29:56</t>
  </si>
  <si>
    <t>01:34:20</t>
  </si>
  <si>
    <t>02:09:31</t>
  </si>
  <si>
    <t>01:30</t>
  </si>
  <si>
    <t>00:12:27</t>
  </si>
  <si>
    <t>01:01:08</t>
  </si>
  <si>
    <t>00:54:53</t>
  </si>
  <si>
    <t>02:42:36</t>
  </si>
  <si>
    <t>02:03</t>
  </si>
  <si>
    <t>00:23:25</t>
  </si>
  <si>
    <t>00:31:49</t>
  </si>
  <si>
    <t>01:20:16</t>
  </si>
  <si>
    <t>02:06:16</t>
  </si>
  <si>
    <t>70-806 Szczecin, Gryfińska 2a</t>
  </si>
  <si>
    <t>00:12:13</t>
  </si>
  <si>
    <t>00:54:55</t>
  </si>
  <si>
    <t>00:48:39</t>
  </si>
  <si>
    <t>01:54:48</t>
  </si>
  <si>
    <t>02:33</t>
  </si>
  <si>
    <t>00:18:43</t>
  </si>
  <si>
    <t>00:27:28</t>
  </si>
  <si>
    <t>01:03:07</t>
  </si>
  <si>
    <t>01:32:11</t>
  </si>
  <si>
    <t>00:17</t>
  </si>
  <si>
    <t>00:11:44</t>
  </si>
  <si>
    <t>00:49:26</t>
  </si>
  <si>
    <t>02:27:49</t>
  </si>
  <si>
    <t>00:28:15</t>
  </si>
  <si>
    <t>00:53:02</t>
  </si>
  <si>
    <t>00:11:52</t>
  </si>
  <si>
    <t>01:00:37</t>
  </si>
  <si>
    <t>02:31:45</t>
  </si>
  <si>
    <t>02:32</t>
  </si>
  <si>
    <t>00:17:29</t>
  </si>
  <si>
    <t>00:42:58</t>
  </si>
  <si>
    <t>01:18:28</t>
  </si>
  <si>
    <t>02:24:15</t>
  </si>
  <si>
    <t>00:10:53</t>
  </si>
  <si>
    <t>00:40:55</t>
  </si>
  <si>
    <t>00:40:45</t>
  </si>
  <si>
    <t>02:45:01</t>
  </si>
  <si>
    <t>00:19:10</t>
  </si>
  <si>
    <t>00:31:34</t>
  </si>
  <si>
    <t>00:52:18</t>
  </si>
  <si>
    <t>02:00:07</t>
  </si>
  <si>
    <t>72-600 Świnoujście, Mieszka I 5</t>
  </si>
  <si>
    <t>00:09:04</t>
  </si>
  <si>
    <t>00:43:51</t>
  </si>
  <si>
    <t>00:56:40</t>
  </si>
  <si>
    <t>03:27:32</t>
  </si>
  <si>
    <t>00:12</t>
  </si>
  <si>
    <t>00:08:46</t>
  </si>
  <si>
    <t>00:39:37</t>
  </si>
  <si>
    <t>00:51:42</t>
  </si>
  <si>
    <t>03:18:06</t>
  </si>
  <si>
    <t>00:32:06</t>
  </si>
  <si>
    <t>00:51:34</t>
  </si>
  <si>
    <t>00:30:14</t>
  </si>
  <si>
    <t>02:49:56</t>
  </si>
  <si>
    <t>Powiat</t>
  </si>
  <si>
    <t>Ogólna liczba wyjazdów zespołów ratownictwa medycznego</t>
  </si>
  <si>
    <t>00:16:56</t>
  </si>
  <si>
    <t>00:56:43</t>
  </si>
  <si>
    <t>01:05:11</t>
  </si>
  <si>
    <t>04:04:21</t>
  </si>
  <si>
    <t>00:08:23</t>
  </si>
  <si>
    <t>01:01:19</t>
  </si>
  <si>
    <t>02:47:01</t>
  </si>
  <si>
    <t>00:20:36</t>
  </si>
  <si>
    <t>01:09:20</t>
  </si>
  <si>
    <t>00:55:27</t>
  </si>
  <si>
    <t>03:24:25</t>
  </si>
  <si>
    <t>00:08:05</t>
  </si>
  <si>
    <t>00:47:07</t>
  </si>
  <si>
    <t>00:38:09</t>
  </si>
  <si>
    <t>04:28:45</t>
  </si>
  <si>
    <t>00:07:37</t>
  </si>
  <si>
    <t>00:39:57</t>
  </si>
  <si>
    <t>00:46:21</t>
  </si>
  <si>
    <t>03:00:12</t>
  </si>
  <si>
    <t>00:15:26</t>
  </si>
  <si>
    <t>00:57:18</t>
  </si>
  <si>
    <t>00:59:56</t>
  </si>
  <si>
    <t>03:50:54</t>
  </si>
  <si>
    <t>00:07:36</t>
  </si>
  <si>
    <t>01:12:45</t>
  </si>
  <si>
    <t>03:44:54</t>
  </si>
  <si>
    <t>00:18:44</t>
  </si>
  <si>
    <t>01:00:34</t>
  </si>
  <si>
    <t>01:02:40</t>
  </si>
  <si>
    <t>03:25:27</t>
  </si>
  <si>
    <t>00:15:58</t>
  </si>
  <si>
    <t>02:12:31</t>
  </si>
  <si>
    <t>05:30:57</t>
  </si>
  <si>
    <t>00:07:47</t>
  </si>
  <si>
    <t>00:57:29</t>
  </si>
  <si>
    <t>00:45:05</t>
  </si>
  <si>
    <t>03:03:14</t>
  </si>
  <si>
    <t>00:06:52</t>
  </si>
  <si>
    <t>00:52:40</t>
  </si>
  <si>
    <t>04:28:04</t>
  </si>
  <si>
    <t>00:14:38</t>
  </si>
  <si>
    <t>01:29:47</t>
  </si>
  <si>
    <t>03:52:00</t>
  </si>
  <si>
    <t>01:06:02</t>
  </si>
  <si>
    <t>01:04:22</t>
  </si>
  <si>
    <t>03:49:01</t>
  </si>
  <si>
    <t>00:18:35</t>
  </si>
  <si>
    <t>00:43:08</t>
  </si>
  <si>
    <t>01:04:26</t>
  </si>
  <si>
    <t>03:55:27</t>
  </si>
  <si>
    <t>01:28</t>
  </si>
  <si>
    <t>00:10:27</t>
  </si>
  <si>
    <t>01:09:00</t>
  </si>
  <si>
    <t>00:48:43</t>
  </si>
  <si>
    <t>03:21:22</t>
  </si>
  <si>
    <t>01:57</t>
  </si>
  <si>
    <t>02:43:09</t>
  </si>
  <si>
    <t>01:04:17</t>
  </si>
  <si>
    <t>04:03:45</t>
  </si>
  <si>
    <t>00:09:27</t>
  </si>
  <si>
    <t>01:23:40</t>
  </si>
  <si>
    <t>00:50:09</t>
  </si>
  <si>
    <t>03:54:01</t>
  </si>
  <si>
    <t>01:46</t>
  </si>
  <si>
    <t>00:21:06</t>
  </si>
  <si>
    <t>01:14:52</t>
  </si>
  <si>
    <t>01:11:02</t>
  </si>
  <si>
    <t>04:00:02</t>
  </si>
  <si>
    <t>00:26:58</t>
  </si>
  <si>
    <t>00:51:05</t>
  </si>
  <si>
    <t>01:02:28</t>
  </si>
  <si>
    <t>02:22:22</t>
  </si>
  <si>
    <t>04:18</t>
  </si>
  <si>
    <t>00:16:12</t>
  </si>
  <si>
    <t>01:02:02</t>
  </si>
  <si>
    <t>04:01:54</t>
  </si>
  <si>
    <t>00:23:52</t>
  </si>
  <si>
    <t>01:02:48</t>
  </si>
  <si>
    <t>03:43:54</t>
  </si>
  <si>
    <t>00:13:56</t>
  </si>
  <si>
    <t>01:12:15</t>
  </si>
  <si>
    <t>01:00:09</t>
  </si>
  <si>
    <t>04:56:28</t>
  </si>
  <si>
    <t>00:07:12</t>
  </si>
  <si>
    <t>00:51:45</t>
  </si>
  <si>
    <t>11:49:05</t>
  </si>
  <si>
    <t>00:17:00</t>
  </si>
  <si>
    <t>01:03:24</t>
  </si>
  <si>
    <t>01:05:09</t>
  </si>
  <si>
    <t>04:44:43</t>
  </si>
  <si>
    <t>00:10:03</t>
  </si>
  <si>
    <t>01:12:59</t>
  </si>
  <si>
    <t>00:52:08</t>
  </si>
  <si>
    <t>04:02:13</t>
  </si>
  <si>
    <t>01:18:56</t>
  </si>
  <si>
    <t>01:08:05</t>
  </si>
  <si>
    <t>02:50:55</t>
  </si>
  <si>
    <t>00:55:50</t>
  </si>
  <si>
    <t>00:48:44</t>
  </si>
  <si>
    <t>02:50:03</t>
  </si>
  <si>
    <t>00:51:19</t>
  </si>
  <si>
    <t>03:28:46</t>
  </si>
  <si>
    <t>00:19:36</t>
  </si>
  <si>
    <t>01:18:14</t>
  </si>
  <si>
    <t>01:15:26</t>
  </si>
  <si>
    <t>04:17:08</t>
  </si>
  <si>
    <t>00:10:24</t>
  </si>
  <si>
    <t>00:58:16</t>
  </si>
  <si>
    <t>01:02:41</t>
  </si>
  <si>
    <t>04:03:28</t>
  </si>
  <si>
    <t>00:18:51</t>
  </si>
  <si>
    <t>01:15:55</t>
  </si>
  <si>
    <t>01:05:39</t>
  </si>
  <si>
    <t>03:30:42</t>
  </si>
  <si>
    <t>00:09:53</t>
  </si>
  <si>
    <t>00:54:25</t>
  </si>
  <si>
    <t>00:44:46</t>
  </si>
  <si>
    <t>03:35:33</t>
  </si>
  <si>
    <t>01:21</t>
  </si>
  <si>
    <t>00:12:37</t>
  </si>
  <si>
    <t>01:30:25</t>
  </si>
  <si>
    <t>00:57:53</t>
  </si>
  <si>
    <t>04:07:13</t>
  </si>
  <si>
    <t>00:19:44</t>
  </si>
  <si>
    <t>01:00:18</t>
  </si>
  <si>
    <t>01:11:56</t>
  </si>
  <si>
    <t>03:35:51</t>
  </si>
  <si>
    <t>szczecinecki</t>
  </si>
  <si>
    <t>00:15:57</t>
  </si>
  <si>
    <t>01:10:54</t>
  </si>
  <si>
    <t>01:00:57</t>
  </si>
  <si>
    <t>04:52:38</t>
  </si>
  <si>
    <t>00:08:41</t>
  </si>
  <si>
    <t>00:45:13</t>
  </si>
  <si>
    <t>00:40:46</t>
  </si>
  <si>
    <t>05:07:04</t>
  </si>
  <si>
    <t>01:16</t>
  </si>
  <si>
    <t>00:08:34</t>
  </si>
  <si>
    <t>00:54:06</t>
  </si>
  <si>
    <t>01:04:16</t>
  </si>
  <si>
    <t>03:25:23</t>
  </si>
  <si>
    <t>00:18:28</t>
  </si>
  <si>
    <t>01:10:30</t>
  </si>
  <si>
    <t>04:52:37</t>
  </si>
  <si>
    <t>01:13:18</t>
  </si>
  <si>
    <t>00:49:58</t>
  </si>
  <si>
    <t>04:18:05</t>
  </si>
  <si>
    <t>00:23:29</t>
  </si>
  <si>
    <t>00:53:07</t>
  </si>
  <si>
    <t>01:12:32</t>
  </si>
  <si>
    <t>02:20:49</t>
  </si>
  <si>
    <t>03:27</t>
  </si>
  <si>
    <t>00:07:29</t>
  </si>
  <si>
    <t>00:40:42</t>
  </si>
  <si>
    <t>00:37:18</t>
  </si>
  <si>
    <t>04:03:43</t>
  </si>
  <si>
    <t>00:16:35</t>
  </si>
  <si>
    <t>01:08:12</t>
  </si>
  <si>
    <t>00:58:45</t>
  </si>
  <si>
    <t>04:05:52</t>
  </si>
  <si>
    <t>Mediana czasu dotarcia na miejsce zdarzenia [gg:mm:ss]</t>
  </si>
  <si>
    <t>Maksymalny czas dotarcia na miejsce zdarzenia [gg:mm:ss]</t>
  </si>
  <si>
    <t>00:52:33</t>
  </si>
  <si>
    <t>00:17:19</t>
  </si>
  <si>
    <t>01:05:18</t>
  </si>
  <si>
    <t>Nazwa, adres miejsca stacjonowania lotniczego zespołu ratownictwa medycznego</t>
  </si>
  <si>
    <t>Czas dyżuru</t>
  </si>
  <si>
    <t>Ratownik 11, 72-100 Goleniów, Goleniów</t>
  </si>
  <si>
    <t>Ratownik 22, 76-042 Rosnowo, Lotnisko Zegrze Pomorskie</t>
  </si>
  <si>
    <t>Województwo zakładu leczniczego</t>
  </si>
  <si>
    <t>Nazwa zakładu leczniczego</t>
  </si>
  <si>
    <t>Numer REGON zakładu leczniczego</t>
  </si>
  <si>
    <t>Adres zakładu leczniczego - powiat</t>
  </si>
  <si>
    <t>Adres zakładu leczniczego - gmina</t>
  </si>
  <si>
    <t>Adres zakładu leczniczego - miejscowość</t>
  </si>
  <si>
    <t>Adres zakładu leczniczego - kod pocztowy</t>
  </si>
  <si>
    <t>Adres zakładu leczniczego - ulica</t>
  </si>
  <si>
    <t>Adres zakładu leczniczego - budynek</t>
  </si>
  <si>
    <t>Kod TERYT zakładu leczniczego</t>
  </si>
  <si>
    <t>Nazwa podmiotu leczniczego</t>
  </si>
  <si>
    <t>Adres siedziby podmiotu leczniczego</t>
  </si>
  <si>
    <t>Numer księgi rejestrowej podmiotu leczniczego</t>
  </si>
  <si>
    <t>Numer REGON podmiotu leczniczego</t>
  </si>
  <si>
    <t>Liczba pacjentów 0-18 lat</t>
  </si>
  <si>
    <t>Liczba pacjentów &gt;18 lat</t>
  </si>
  <si>
    <t>Liczba pacjentów - razem</t>
  </si>
  <si>
    <t>Liczba pacjentów przekazanych przez zespoły ratownictwa medycznego 0-18 lat</t>
  </si>
  <si>
    <t>Liczba pacjentów przekazanych przez zespoły ratownictwa medycznego &gt;18 lat</t>
  </si>
  <si>
    <t>Liczba pacjentów przekazanych przez zespoły ratownictwa medycznego - razem</t>
  </si>
  <si>
    <t>Liczba zgonów w szpitalnym oddziale ratunkowym 0-18 lat</t>
  </si>
  <si>
    <t>Liczba zgonów w szpitalnym oddziale ratunkowym &gt;18 lat</t>
  </si>
  <si>
    <t>Liczba zgonów w szpitalnym oddziale ratunkowym - razem</t>
  </si>
  <si>
    <t>Zachodniopomorskie</t>
  </si>
  <si>
    <t>Samodzielny Publiczny Zakład Opieki Zdrowotnej w Choszcznie</t>
  </si>
  <si>
    <t>ul. Niedziałkowskiego</t>
  </si>
  <si>
    <t>4</t>
  </si>
  <si>
    <t>000000018416</t>
  </si>
  <si>
    <t>Szpital im. Matki Teresy z Kalkuty</t>
  </si>
  <si>
    <t>ul. Bolesława Chrobrego</t>
  </si>
  <si>
    <t>American Heart of Poland S.A.</t>
  </si>
  <si>
    <t>Samodzielny Publiczny Zespół Zakładów Opieki Zdrowotnej w Gryficach</t>
  </si>
  <si>
    <t>ul. Niechorska</t>
  </si>
  <si>
    <t>27</t>
  </si>
  <si>
    <t>000000017642</t>
  </si>
  <si>
    <t>Szpital Wojewódzki im. M.Kopernika w Koszalinie</t>
  </si>
  <si>
    <t>ul. Tytusa Chałubińskiego</t>
  </si>
  <si>
    <t>000000018250</t>
  </si>
  <si>
    <t>Samodzielny Publiczny Wielospecjalistyczny Zakład Opieki Zdrowotnej</t>
  </si>
  <si>
    <t>Stargard</t>
  </si>
  <si>
    <t>ul. Wojska Polskiego</t>
  </si>
  <si>
    <t>000000017670</t>
  </si>
  <si>
    <t>Szpital Wojewódzki w Szczecinie</t>
  </si>
  <si>
    <t>ul. Arkońska</t>
  </si>
  <si>
    <t>Samodzielny Publiczny Wojewódzki Szpital Zespolony</t>
  </si>
  <si>
    <t>000000017656</t>
  </si>
  <si>
    <t>Szpital Wojewódzki w Szczecinie Zdunowo</t>
  </si>
  <si>
    <t>ul. Alfreda Sokołowskiego</t>
  </si>
  <si>
    <t>11</t>
  </si>
  <si>
    <t>ul. Mączna</t>
  </si>
  <si>
    <t>Samodzielny Publiczny Specjalistyczny Zakład Opieki Zdrowotnej ZDROJE</t>
  </si>
  <si>
    <t>000000017654</t>
  </si>
  <si>
    <t>Uniwersytecki Szpital Kliniczny nr 1 im. prof. Tadeusza Sokołowskiego PUM w Szczecinie</t>
  </si>
  <si>
    <t>ul. Unii Lubelskiej</t>
  </si>
  <si>
    <t>1</t>
  </si>
  <si>
    <t>000000018612</t>
  </si>
  <si>
    <t>ul. Kościuszki</t>
  </si>
  <si>
    <t>38</t>
  </si>
  <si>
    <t>Liczba zgonów w izbie przyjęć 0-18 lat</t>
  </si>
  <si>
    <t>Liczba zgonów w izbie przyjęć &gt;18 lat</t>
  </si>
  <si>
    <t>Liczba zgonów w izbie przyjęć - razem</t>
  </si>
  <si>
    <t>ul. Chopina</t>
  </si>
  <si>
    <t>29</t>
  </si>
  <si>
    <t>000000018015</t>
  </si>
  <si>
    <t>ul. Szpitalna</t>
  </si>
  <si>
    <t>Szpitalne Centrum Medyczne w Goleniowie Spółka z o. o.</t>
  </si>
  <si>
    <t>ul. Nowogardzka</t>
  </si>
  <si>
    <t>2</t>
  </si>
  <si>
    <t>000000027373</t>
  </si>
  <si>
    <t>Samodzielny Publiczny Szpital Rejonowy w Nowogardzie</t>
  </si>
  <si>
    <t>000000018290</t>
  </si>
  <si>
    <t>Szpital Powiatowy w Gryfinie Sp. z o.o.</t>
  </si>
  <si>
    <t>ul. Parkowa</t>
  </si>
  <si>
    <t>5</t>
  </si>
  <si>
    <t>000000022234</t>
  </si>
  <si>
    <t>10</t>
  </si>
  <si>
    <t>Szpital w Kamieniu Pomorskim</t>
  </si>
  <si>
    <t>Szpital w Kamieniu Pomorskim Spółka z ograniczoną odpowiedzialnością</t>
  </si>
  <si>
    <t>000000236055</t>
  </si>
  <si>
    <t>Regionalny Szpital w Kołobrzegu</t>
  </si>
  <si>
    <t>ul. ppor. Edmunda Łopuskiego</t>
  </si>
  <si>
    <t>31/33</t>
  </si>
  <si>
    <t>000000018338</t>
  </si>
  <si>
    <t>ul. Sarzyńska</t>
  </si>
  <si>
    <t>9</t>
  </si>
  <si>
    <t>000000011963</t>
  </si>
  <si>
    <t>Samodzielny Publiczny Zakład Opieki Zdrowotnej Ministerstwa Spraw Wewnętrznych i Administracji w Koszalinie</t>
  </si>
  <si>
    <t>000000018676</t>
  </si>
  <si>
    <t>Szpital Barlinek Sp. z o.o.</t>
  </si>
  <si>
    <t>000000018358</t>
  </si>
  <si>
    <t>ul. Tadeusza Kościuszki</t>
  </si>
  <si>
    <t>58</t>
  </si>
  <si>
    <t>000000018391</t>
  </si>
  <si>
    <t>ul. Siedlecka</t>
  </si>
  <si>
    <t>Szpital Powiatowy w Pyrzycach</t>
  </si>
  <si>
    <t>ul. Jana Pawła II</t>
  </si>
  <si>
    <t>000000018210</t>
  </si>
  <si>
    <t>ul. I Pułku Ułanów</t>
  </si>
  <si>
    <t>Szpital Powiatowy w Sławnie</t>
  </si>
  <si>
    <t>000000018424</t>
  </si>
  <si>
    <t>ul. ks. Piotra Skargi</t>
  </si>
  <si>
    <t>09/11</t>
  </si>
  <si>
    <t>000000018539</t>
  </si>
  <si>
    <t>ul. Jagiellońska</t>
  </si>
  <si>
    <t>44</t>
  </si>
  <si>
    <t>Samodzielny Publiczny Zakład Opieki Zdrowotnej Ministerstwa Spraw Wewnętrznych i Administracji w Szczecinie</t>
  </si>
  <si>
    <t>000000018667</t>
  </si>
  <si>
    <t>ul. Władysława Broniewskiego</t>
  </si>
  <si>
    <t>24</t>
  </si>
  <si>
    <t>Uniwersytecki Szpital Kliniczny Nr 2 PUM w Szczecinie</t>
  </si>
  <si>
    <t>al. Powstańców Wielkopolskich</t>
  </si>
  <si>
    <t>72</t>
  </si>
  <si>
    <t>000000018603</t>
  </si>
  <si>
    <t>Centrum Kardiologii Scanmed w Szczecinku</t>
  </si>
  <si>
    <t>ul. Kilińskiego</t>
  </si>
  <si>
    <t>Scanmed Spółka Akcyjna</t>
  </si>
  <si>
    <t>Połczyn-Zdrój</t>
  </si>
  <si>
    <t>Przyjazny Szpital w Połczynie Zdroju Sp. z o.o.</t>
  </si>
  <si>
    <t>000000170310</t>
  </si>
  <si>
    <t>Szpital Miejski im. Jana Garduły w Świnoujściu Sp. z o.o.</t>
  </si>
  <si>
    <t>ul. Mieszka I</t>
  </si>
  <si>
    <t>000000018145</t>
  </si>
  <si>
    <t>107 Szpital Wojskowy z Przychodnią - Samodzielny Publiczny Zakład Opieki Zdrowotnej w Wałczu</t>
  </si>
  <si>
    <t>ul. Kołobrzeska</t>
  </si>
  <si>
    <t>000000018563</t>
  </si>
  <si>
    <t>Liczba zgonów pacjentów urazowych</t>
  </si>
  <si>
    <t>Maksymalny czas pobytu pacjenta urazowego w centrum urazowym (dni)</t>
  </si>
  <si>
    <t>Średni czas pobytu pacjenta urazowego w centrum urazowym</t>
  </si>
  <si>
    <t>Liczba pacjentów zakwalifikowanych jako pacjent urazowy przez kierownika zespołu razowego</t>
  </si>
  <si>
    <t>Liczba pacjentów zakwalifikowanych jako pacjent urazowy przez kierownika zespołu ratownictwa medycznego</t>
  </si>
  <si>
    <t>Liczba pacjentów zakwalifikowanych jako pacjent urazowy dziecięcy przez kierownika zespołu ratownictwa medycznego</t>
  </si>
  <si>
    <t>Liczba pacjentów zakwalifikowanych jako pacjent urazowy dziecięcy przez kierownika zespołu razowego</t>
  </si>
  <si>
    <t>Średni czas pobytu pacjenta urazowego dziecięcego w centrum urazowym</t>
  </si>
  <si>
    <t>Maksymalny czas pobytu pacjenta urazowego dziecięcego w centrum urazowym (dni)</t>
  </si>
  <si>
    <t>Liczba zgonów pacjentów urazowych dziecięcych</t>
  </si>
  <si>
    <t>3209064 - Polanów (miasto)</t>
  </si>
  <si>
    <t>3215011 - Szczecinek (gmina miejska)</t>
  </si>
  <si>
    <t>Liczba ratowników medycznych</t>
  </si>
  <si>
    <t>Liczba pielęgniarek systemu</t>
  </si>
  <si>
    <t>Liczba pielęgniarek ogółem</t>
  </si>
  <si>
    <t>Liczba lekarzy systemu</t>
  </si>
  <si>
    <t>Liczba lekarzy ogółem</t>
  </si>
  <si>
    <t>Rodzaj jednostki systemu</t>
  </si>
  <si>
    <t>Dysponent jednostki - kod TERYT lokalizacji jednostki z opisem</t>
  </si>
  <si>
    <t>Dysponent jednostki - numer księgi rejestrowej podmiotu wykonującego działalność leczniczą</t>
  </si>
  <si>
    <t>Dysponent jednostki - adres</t>
  </si>
  <si>
    <t>Dysponent jednostki - nazwa</t>
  </si>
  <si>
    <t>Województwo jednostki</t>
  </si>
  <si>
    <t>31-12</t>
  </si>
  <si>
    <t>01-01</t>
  </si>
  <si>
    <t>Liczba dyspozytorów medycznych, o których mowa w art. 58 ust. 3 ustawy z dnia 8 września 2006 r. o Państwowym Ratownictwie Medycznym</t>
  </si>
  <si>
    <t>Liczba dyspozytorów medycznych posiadających wykształcenie wymagane dla ratownika medycznego</t>
  </si>
  <si>
    <t>Liczba dyspozytorów medycznych posiadających wykształcenie wymagane dla pielęgniarki systemu</t>
  </si>
  <si>
    <t>Liczba stanowisk dyspozytorów medycznych w danej lokalizacji</t>
  </si>
  <si>
    <t>Okres, w jakim funkcjonowała wskazana liczba stanowisk dyspozytorów medycznych w danej lokalizacji w ciągu roku (do dd-mm)</t>
  </si>
  <si>
    <t>Okres, w jakim funkcjonowała wskazana liczba stanowisk dyspozytorów medycznych w danej lokalizacji w ciągu roku (od dd-mm)</t>
  </si>
  <si>
    <t>Kod dyspozytorni medycznej</t>
  </si>
  <si>
    <t>01:48</t>
  </si>
  <si>
    <t>00:09</t>
  </si>
  <si>
    <t>01:24</t>
  </si>
  <si>
    <t>00:05</t>
  </si>
  <si>
    <t>Średnia</t>
  </si>
  <si>
    <t>Suma</t>
  </si>
  <si>
    <t>01:38</t>
  </si>
  <si>
    <t xml:space="preserve">Grudzień   </t>
  </si>
  <si>
    <t xml:space="preserve">Listopad   </t>
  </si>
  <si>
    <t>Październik</t>
  </si>
  <si>
    <t xml:space="preserve">Wrzesień   </t>
  </si>
  <si>
    <t>01:53</t>
  </si>
  <si>
    <t>01:14</t>
  </si>
  <si>
    <t>00:04</t>
  </si>
  <si>
    <t xml:space="preserve">Sierpień   </t>
  </si>
  <si>
    <t>01:52</t>
  </si>
  <si>
    <t xml:space="preserve">Lipiec     </t>
  </si>
  <si>
    <t xml:space="preserve">Czerwiec   </t>
  </si>
  <si>
    <t xml:space="preserve">Maj        </t>
  </si>
  <si>
    <t>01:26</t>
  </si>
  <si>
    <t xml:space="preserve">Kwiecień   </t>
  </si>
  <si>
    <t xml:space="preserve">Marzec     </t>
  </si>
  <si>
    <t xml:space="preserve">Luty       </t>
  </si>
  <si>
    <t xml:space="preserve">Styczeń    </t>
  </si>
  <si>
    <t>Suma połączeń z numerów 999 i 112 rozłączonych przed podjęciem obsługi przez dyspozytora medycznego</t>
  </si>
  <si>
    <t>Liczba połączeń z numeru 999 rozłączonych przed podjęciem obsługi przez dyspozytora medycznego</t>
  </si>
  <si>
    <t>Liczba połączeń z numeru 112 rozłączonych przed podjęciem obsługi przez dyspozytora medycznego</t>
  </si>
  <si>
    <t>Suma odebranych połączeń z numerów 999 i 112</t>
  </si>
  <si>
    <t>Liczba odebranych połączeń z numeru 999</t>
  </si>
  <si>
    <t>Liczba odebranych połączeń z numeru 112</t>
  </si>
  <si>
    <t>Miesiąc</t>
  </si>
  <si>
    <t>Suma końcowa</t>
  </si>
  <si>
    <t>Grudzień</t>
  </si>
  <si>
    <t>Listopad</t>
  </si>
  <si>
    <t>Wrzesień</t>
  </si>
  <si>
    <t>Sierpień</t>
  </si>
  <si>
    <t>Lipiec</t>
  </si>
  <si>
    <t>Czerwiec</t>
  </si>
  <si>
    <t>Maj</t>
  </si>
  <si>
    <t>Kwiecień</t>
  </si>
  <si>
    <t>Marzec</t>
  </si>
  <si>
    <t>Luty</t>
  </si>
  <si>
    <t>Styczeń</t>
  </si>
  <si>
    <t>DM16-01</t>
  </si>
  <si>
    <t>Liczba rezerwowych stanowisk dyspozytorskich</t>
  </si>
  <si>
    <t>Liczba zespołów ratownictwa medycznego w rejonie operacyjnym</t>
  </si>
  <si>
    <t>Liczba stanowisk dyspozytorów medycznych wysyłających w godzinach 20:00-7:59</t>
  </si>
  <si>
    <t>Liczba stanowisk dyspozytorów medycznych wysyłających w godzinach 8:00-19:59</t>
  </si>
  <si>
    <t>Liczba stanowisk dyspozytorów medycznych przyjmujących w godzinach 20:00-7:59</t>
  </si>
  <si>
    <t>Liczba stanowisk dyspozytorów medycznych przyjmujących w godzinach 8:00-19:59</t>
  </si>
  <si>
    <t>Łączna liczba stanowisk dyspozytorów medycznych</t>
  </si>
  <si>
    <t>Okres działania w roku do [mm-dd]</t>
  </si>
  <si>
    <t>Okres działania w roku od [mm-dd]</t>
  </si>
  <si>
    <t>Liczba ludności</t>
  </si>
  <si>
    <t>Adres dyspozytorni medycznej</t>
  </si>
  <si>
    <t>Kod obszaru dysponowania</t>
  </si>
  <si>
    <t>Liczba zespołów ratownictwa medycznego w obszarze dysponowania</t>
  </si>
  <si>
    <t>OD-32-01</t>
  </si>
  <si>
    <t xml:space="preserve">powiat Koszalin, powiat białogardzki, powiat drawski, powiat koszaliński, powiat kołobrzeski, powiat szczecinecki, powiat sławieński, powiat wałecki, powiat świdwiński,  powiat Szczecin, powiat gryfiński, powiat policki,  powiat choszczeński, powiat goleniowski, powiat gryficki, powiat kamieński, powiat myśliborski, powiat pyrzycki, powiat stargardzki, powiat łobeski, powiat Świnoujście,  </t>
  </si>
  <si>
    <t>GDM</t>
  </si>
  <si>
    <t>POD-32-01-A</t>
  </si>
  <si>
    <t xml:space="preserve">powiat Szczecin, powiat gryfiński, powiat policki, </t>
  </si>
  <si>
    <t>POD-32-01-B</t>
  </si>
  <si>
    <t xml:space="preserve">powiat choszczeński, powiat goleniowski, powiat gryficki, powiat kamieński, powiat myśliborski, powiat pyrzycki, powiat stargardzki, powiat łobeski, powiat Świnoujście, </t>
  </si>
  <si>
    <t>POD-32-01-C</t>
  </si>
  <si>
    <t xml:space="preserve">powiat Koszalin, powiat białogardzki, powiat drawski, powiat koszaliński, powiat kołobrzeski, powiat szczecinecki, powiat sławieński, powiat wałecki, powiat świdwiński, </t>
  </si>
  <si>
    <t xml:space="preserve">powiat Szczecin, powiat gryfiński, powiat policki, powiat choszczeński, powiat goleniowski, powiat gryficki, powiat kamieński, powiat myśliborski, powiat pyrzycki, powiat stargardzki, powiat łobeski, powiat Świnoujście, powiat Koszalin, powiat białogardzki, powiat drawski, powiat koszaliński, powiat kołobrzeski, powiat szczecinecki, powiat sławieński, powiat wałecki, powiat świdwiński, </t>
  </si>
  <si>
    <t>Liczba etatów przeliczeniowych osób zatrudnionych na umowie cywilnoprawnej na stanowisku pracownika administracyjnego w dyspozytorni medycznej</t>
  </si>
  <si>
    <t>Liczba etatów przeliczeniowych osób zatrudnionych na umowie o pracę na stanowisku pracownika administracyjnego w dyspozytorni medycznej</t>
  </si>
  <si>
    <t>Liczba etatów przeliczeniowych osób zatrudnionych na umowie cywilnoprawnej na stanowisku administratora wojewódzkiego SWD PRM w dyspozytorni medycznej</t>
  </si>
  <si>
    <t>Liczba etatów przeliczeniowych osób zatrudnionych na umowie o pracę na stanowisku administratora wojewódzkiego SWD PRM w dyspozytorni medycznej</t>
  </si>
  <si>
    <t>Liczba etatów przeliczeniowych osób zatrudnionych na umowie o pracę na stanowisku psychologa</t>
  </si>
  <si>
    <t>Liczba etatów przeliczeniowych osób zatrudnionych na umowie o pracę na stanowisku zastępcy kierownika dyspozytorni medycznej</t>
  </si>
  <si>
    <t>Liczba etatów przeliczeniowych osób zatrudnionych na umowie o pracę na stanowisku kierownika dyspozytorni medycznej</t>
  </si>
  <si>
    <t>Liczba wolnych etatów przeliczeniowych do obsadzenia na stanowisku dyspozytora medycznego</t>
  </si>
  <si>
    <t>Liczba etatów przeliczeniowych osób zatrudnionych na umowie cywilnoprawnej na stanowisku dyspozytora medycznego, w tym osób z uprawnieniami zastępcy głównego dyspozytora medycznego i głównego dyspozytora medycznego</t>
  </si>
  <si>
    <t>Liczba etatów przeliczeniowych osób zatrudnionych na umowie o pracę na stanowisku dyspozytora medycznego, w tym osób z uprawnieniami zastępcy głównego dyspozytora medycznego i głównego dyspozytora medycznego</t>
  </si>
  <si>
    <t>Liczba stanowisk dyspozytorów medycznych w danej lokalizacji (bez stanowisk rezerwowych)</t>
  </si>
  <si>
    <t>Tabela nr 1: Rejony operacyjne i miejsca stacjonowania zespołów ratownictwa medycznego – obowiązuje od dnia 01.01.2026 r.</t>
  </si>
  <si>
    <t>Zgodnie z dokumentem pn. „Zasady tworzenia identyfikacyjnych oznaczeń w systemie Państwowe Ratownictwo Medyczne i przydzielania nazw technicznych w Systemie Wspomagania Dowodzenia Państwowego Ratownictwa Medycznego”.</t>
  </si>
  <si>
    <t>1) Zgodnie z dokumentem pn. „Zasady tworzenia identyfikacyjnych oznaczeń w systemie Państwowe Ratownictwo Medyczne i przydzielania nazw technicznych w Systemie Wspomagania Dowodzenia Państwowego Ratownictwa Medycznego”.</t>
  </si>
  <si>
    <t>2) W opisie rejonu operacyjnego stosuje się 7-znakowy kod TERYT w zakresie systemu identyfikatorów i nazw jednostek podziału administracyjnego. Nie używa się kodów zakończonych cyfrą „3”. Kolejne pozycje rejonu operacyjnego oddziela się średnikiem i spacją.</t>
  </si>
  <si>
    <t>3) Stosuje się 7-znakowy kod TERYT miejscowości, dzielnicy lub delegatury w zakresie systemu identyfikatorów i nazw jednostek podziału administracyjnego, w której stacjonuje zespół ratownictwa medycznego. Nie używa się kodów zakończonych cyfrą „3”. Nie podaje się danych adresowych miejsca stacjonowania. Kolejne pozycje obszaru działania oddziela się średnikiem i spacją.</t>
  </si>
  <si>
    <t>Stosuje się następujące oznaczenia rodzajów zespołów ratownictwa medycznego, o których mowa w art. 36 ust. 1 ustawy z dnia 8 września 2006 r. o Państwowym Ratownictwie Medycznym (Dz. U. z 2025 r. poz. 91, z późn. zm.): S – specjalistyczny, P2 – podstawowy dwuosobowy, P3 – podstawowy trzyosobowy, WS – specjalistyczny wodny, WP2 – wodny podstawowy dwuosobowy, WP3 – wodny podstawowy trzyosobowy, M – motocyklowa jednostka ratunkowa.</t>
  </si>
  <si>
    <t>Stosuje się 7-znakowy kod TERYT miejscowości, dzielnicy lub delegatury w zakresie systemu identyfikatorów i nazw jednostek podziału administracyjnego, w której stacjonuje zespół ratownictwa medycznego. Nie używa się kodów zakończonych cyfrą „3”. Nie podaje się danych adresowych miejsca stacjonowania.</t>
  </si>
  <si>
    <t>4) Kod jest identyfikowany dziesięcioznakowym numerem zespołu ratownictwa medycznego, składającym się z 7-znakowego kodu TERYT w zakresie systemu identyfikatorów i nazw jednostek podziału administracyjnego (nie używa się kodów zakończonych cyfrą „3”) oraz cyfry identyfikującej rodzaj zespołu (kody: 2 – podstawowy dwuosobowy, 3 – wodny podstawowy dwuosobowy, 4 – specjalistyczny, 5 – wodny specjalistyczny, 6 – podstawowy trzyosobowy, 7 – wodny podstawowy trzyosobowy, 8 – motocyklowa jednostka ratunkowa) i dwóch cyfr numeru kolejnego dla danego rodzaju zespołu w miejscu stacjonowania.</t>
  </si>
  <si>
    <t>5) Stosuje się następujące oznaczenia rodzajów zespołów ratownictwa medycznego, o których mowa w art. 36 ust. 1 ustawy z dnia 8 września 2006 r. o Państwowym Ratownictwie Medycznym (Dz. U. z 2025 r. poz. 91, z późn. zm.): S – specjalistyczny, P2 – podstawowy dwuosobowy, P3 – podstawowy trzyosobowy, WS – specjalistyczny wodny, WP2 – wodny podstawowy dwuosobowy, WP3 – wodny podstawowy trzyosobowy, M – motocyklowa jednostka ratunkowa.</t>
  </si>
  <si>
    <t>6) Stosuje się 7-znakowy kod TERYT miejscowości, dzielnicy lub delegatury w zakresie systemu identyfikatorów i nazw jednostek podziału administracyjnego, w której stacjonuje zespół ratownictwa medycznego. Nie używa się kodów zakończonych cyfrą „3”. Nie podaje się danych adresowych miejsca stacjonowania.</t>
  </si>
  <si>
    <t>7) Wskazuje się nazwę miejscowości, dzielnicy lub delegatury, w której stacjonuje zespół ratownictwa medycznego. Nie podaje się danych adresowych miejsca stacjonowania.</t>
  </si>
  <si>
    <t>8) Wymienia się dni tygodnia.</t>
  </si>
  <si>
    <t>9) Wskazuje się godziny pozostawania w gotowości.</t>
  </si>
  <si>
    <t>Numer rejonu operacyjnego1)</t>
  </si>
  <si>
    <t>Nazwa i opis rejonu operacyjnego2)</t>
  </si>
  <si>
    <t xml:space="preserve">Kod dyspozytorni medycznej1) </t>
  </si>
  <si>
    <t>Obszar działania zespołu ratownictwa medycznego3)</t>
  </si>
  <si>
    <t>Kod zespołu ratownictwa medycznego4)</t>
  </si>
  <si>
    <t>Nazwa zespołu ratownictwa medycznego1)</t>
  </si>
  <si>
    <t>Rodzaj zespołu ratownictwa medycznego5)</t>
  </si>
  <si>
    <t>Kod TERYT miejsca stacjonowania zespołu ratownictwa medycznego6)</t>
  </si>
  <si>
    <t>Miejsce stacjonowania zespołu ratownictwa medycznego7)</t>
  </si>
  <si>
    <t>pon. - niedz.</t>
  </si>
  <si>
    <t xml:space="preserve">DM16-01 </t>
  </si>
  <si>
    <t>Szczecin (lewobrzeże śródmieście)</t>
  </si>
  <si>
    <t>Szczecin (lewobrzeże północ)</t>
  </si>
  <si>
    <t>Z01 152</t>
  </si>
  <si>
    <t>Z01 154</t>
  </si>
  <si>
    <t>Z01 156</t>
  </si>
  <si>
    <t>Z01 158</t>
  </si>
  <si>
    <t>Z01 160</t>
  </si>
  <si>
    <t>Z01 162</t>
  </si>
  <si>
    <t>Szczecin (prawobrzeże)</t>
  </si>
  <si>
    <t>P2</t>
  </si>
  <si>
    <t>P3</t>
  </si>
  <si>
    <t>Kod zespołu ratownictwa medycznego3)</t>
  </si>
  <si>
    <t>Rodzaj zespołu ratownictwa medycznego4)</t>
  </si>
  <si>
    <t>Kod TERYT miejsca stacjonowania zespołu ratownictwa medycznego5)</t>
  </si>
  <si>
    <t xml:space="preserve">IV część kodu resortowego określającego formę organizacyjno-prawną podmiotu wykonującego działalność leczniczą7) </t>
  </si>
  <si>
    <t xml:space="preserve">VII część kodu resortowego jednostki systemu7) </t>
  </si>
  <si>
    <t>Kod TERYT miejsca stacjonowania zespołu ratownictwa medycznego 5)</t>
  </si>
  <si>
    <t>Rodzaj zespołu ratownictwa medycznego 4)</t>
  </si>
  <si>
    <t>Nazwa zespołu ratownictwa medycznego 1)</t>
  </si>
  <si>
    <t>Kod zespołu ratownictwa medycznego 3)</t>
  </si>
  <si>
    <t>Obszar działania zespołu ratownictwa medycznego 2)</t>
  </si>
  <si>
    <t>Numer rejonu operacyjnego 1)</t>
  </si>
  <si>
    <t>Liczba wyjazdów zespołów ratownictwa medycznego realizowanych w kodzie drugim 6)</t>
  </si>
  <si>
    <t>Liczba wyjazdów zespołów ratownictwa medycznego realizowanych w kodzie pierwszym 6)</t>
  </si>
  <si>
    <t>3) Kod jest identyfikowany dziesięcioznakowym numerem zespołu ratownictwa medycznego, składającym się z 7-znakowego kodu TERYT w zakresie systemu identyfikatorów i nazw jednostek podziału administracyjnego (nie używa się kodów zakończonych cyfrą „3”) oraz cyfry identyfikującej rodzaj zespołu (kody: 2 – podstawowy dwuosobowy, 3 – wodny podstawowy dwuosobowy, 4 – specjalistyczny, 5 – wodny specjalistyczny, 6 – podstawowy trzyosobowy, 7 – wodny podstawowy trzyosobowy, 8 – motocyklowa jednostka ratunkowa) i dwóch cyfr numeru kolejnego dla danego rodzaju zespołu w miejscu stacjonowania.</t>
  </si>
  <si>
    <t>2) Stosuje się 7-znakowy kod TERYT miejscowości, dzielnicy lub delegatury w zakresie systemu identyfikatorów i nazw jednostek podziału administracyjnego, w której stacjonuje zespół ratownictwa medycznego. Nie używa się kodów zakończonych cyfrą „3”. Nie podaje się danych adresowych miejsca stacjonowania. Kolejne pozycje obszaru działania oddziela się średnikiem i spacją.</t>
  </si>
  <si>
    <t>4) Stosuje się następujące oznaczenia rodzajów zespołów ratownictwa medycznego, o których mowa w art. 36 ust. 1 ustawy z dnia 8 września 2006 r. o Państwowym Ratownictwie Medycznym (Dz. U. z 2025 r. poz. 91, z późn. zm.): S – specjalistyczny, P2 – podstawowy dwuosobowy, P3 – podstawowy trzyosobowy, WS – specjalistyczny wodny, WP2 – wodny podstawowy dwuosobowy, WP3 – wodny podstawowy trzyosobowy, M – motocyklowa jednostka ratunkowa.</t>
  </si>
  <si>
    <t>5) Stosuje się 7-znakowy kod TERYT miejscowości, dzielnicy lub delegatury w zakresie systemu identyfikatorów i nazw jednostek podziału administracyjnego, w której stacjonuje zespół ratownictwa medycznego. Nie używa się kodów zakończonych cyfrą „3”. Nie podaje się danych adresowych miejsca stacjonowania.</t>
  </si>
  <si>
    <t>6) Zgodnie z kodami pilności, o których mowa w § 5 ust. 2 rozporządzenia Ministra Zdrowia z dnia 19 sierpnia 2019 r. w sprawie ramowych procedur obsługi zgłoszeń alarmowych i powiadomień o zdarzeniach przez dyspozytora medycznego (Dz. U. poz. 1703).</t>
  </si>
  <si>
    <t>Kod zespołu ratownictwa medycznego 2)</t>
  </si>
  <si>
    <t>Rodzaj zespołu ratownictwa medycznego 3)</t>
  </si>
  <si>
    <t>Kod TERYT miejsca stacjonowania zespołu ratownictwa medycznego 4)</t>
  </si>
  <si>
    <t>Kod jest identyfikowany dziesięcioznakowym numerem zespołu ratownictwa medycznego, składającym się z 7-znakowego kodu TERYT w zakresie systemu identyfikatorów i nazw jednostek podziału administracyjnego (nie używa się kodów zakończonych cyfrą „3”) oraz cyfry identyfikującej rodzaju zespołu (kody: 2 – podstawowy dwuosobowy, 3 – wodny podstawowy dwuosobowy, 4 – specjalistyczny, 5 – wodny specjalistyczny, 6 – podstawowy trzyosobowy, 7 – wodny podstawowy trzyosobowy, 8 – motocyklowa jednostka ratunkowa) i dwóch cyfr numeru kolejnego dla danego rodzaju zespołu w miejscu stacjonowania.</t>
  </si>
  <si>
    <t>Objaśnienie:
1)	Zgodnie z dokumentem pn. „Zasady tworzenia identyfikacyjnych oznaczeń w systemie Państwowe Ratownictwo Medyczne i przydzielania nazw technicznych w Systemie Wspomagania Dowodzenia Państwowego Ratownictwa Medycznego”.</t>
  </si>
  <si>
    <t>od godziny 7.00  do  godziny 20.00</t>
  </si>
  <si>
    <t>od 1 czerwca do 5 września, 
od godziny 7.00  do  godziny 20.00</t>
  </si>
  <si>
    <t>Objaśnienia:
1)	Stosuje się 7-znakowy kod TERYT miejscowości, dzielnicy lub delegatury w zakresie systemu identyfikatorów i nazw jednostek podziału administracyjnego, w której znajduje się szpitalny oddział ratunkowy. Nie używa się kodów zakończonych cyfrą „3”. Nie podaje się danych adresowych miejsca, w którym znajduje się szpitalny oddział ratunkowy.
2)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z późn. zm.).
3)	Nie wlicza się pacjentów przyjętych, których przyjęcie zostało zakwalifikowane w kodach 5–7, 9 i 11, zgodnie z kodami trybu przyjęcia i wypisu osoby, której udzielono świadczenia zdrowotnego, w przypadku pobytu w oddziale szpitalnym, o których mowa w załączniku nr 4 do rozporządzenia Ministra Zdrowia z dnia 26 czerwca 2019 r. w sprawie zakresu niezbędnych informacji przetwarzanych przez świadczeniodawców, szczegółowego sposobu rejestrowania tych informacji oraz ich przekazywania podmiotom zobowiązanym do finansowania świadczeń ze środków publicznych (Dz. U. z 2024 r. poz. 610, z późn. zm.).
 </t>
  </si>
  <si>
    <t>Kod TERYT zakładu leczniczego 1)</t>
  </si>
  <si>
    <t>Numer księgi rejestrowej podmiotu leczniczego 2)</t>
  </si>
  <si>
    <t>Liczba pacjentów w wieku 0–18 lat 3)</t>
  </si>
  <si>
    <t>Liczba pacjentów w wieku &gt;18 lat 3)</t>
  </si>
  <si>
    <t xml:space="preserve">71-252 </t>
  </si>
  <si>
    <t xml:space="preserve">78-400 </t>
  </si>
  <si>
    <t>72-300</t>
  </si>
  <si>
    <t xml:space="preserve">78-500 </t>
  </si>
  <si>
    <t>73-200</t>
  </si>
  <si>
    <t>75-581</t>
  </si>
  <si>
    <t>73-110</t>
  </si>
  <si>
    <t xml:space="preserve"> 70-780</t>
  </si>
  <si>
    <t>70-891</t>
  </si>
  <si>
    <t>71-455</t>
  </si>
  <si>
    <t>00031028400129</t>
  </si>
  <si>
    <t xml:space="preserve">	00029027400028</t>
  </si>
  <si>
    <t xml:space="preserve">	00030456200052</t>
  </si>
  <si>
    <t>33000629200036</t>
  </si>
  <si>
    <t xml:space="preserve">	21037354300020</t>
  </si>
  <si>
    <t xml:space="preserve">	00028889200040</t>
  </si>
  <si>
    <t>32052419000024</t>
  </si>
  <si>
    <t>00029141100026</t>
  </si>
  <si>
    <t xml:space="preserve">ul. Unni Lubelskiej </t>
  </si>
  <si>
    <t xml:space="preserve">  71-252</t>
  </si>
  <si>
    <t xml:space="preserve">  71-252 Szczecin 
ul. Unii Lubelskiej 1</t>
  </si>
  <si>
    <t>1) Stosuje się 7-znakowy kod TERYT miejscowości, dzielnicy lub delegatury w zakresie systemu identyfikatorów i nazw jednostek podziału administracyjnego, w której znajduje się izba przyjęć szpitala. Nie używa się kodów zakończonych cyfrą „3”. Nie podaje się danych adresowych miejsca, w którym znajduje się izba przyjęć szpitala.</t>
  </si>
  <si>
    <t>3) Nie wlicza się pacjentów przyjętych, których przyjęcie zostało zakwalifikowane w kodach 5–7, 9 i 11, zgodnie z kodami trybu przyjęcia i wypisu osoby, której udzielono świadczenia zdrowotnego, w przypadku pobytu w oddziale szpitalnym, o których mowa w załączniku nr 4 do rozporządzenia Ministra Zdrowia z dnia 26 czerwca 2019 r. w sprawie zakresu niezbędnych informacji przetwarzanych przez świadczeniodawców, szczegółowego sposobu rejestrowania tych informacji oraz ich przekazywania podmiotom zobowiązanym do finansowania świadczeń ze środków publicznych (Dz. U. z 2024 r. poz. 610, z późn. zm.).</t>
  </si>
  <si>
    <t>Objaśnienia:
1)	Stosuje się 7-znakowy kod TERYT miejscowości, dzielnicy lub delegatury w zakresie systemu identyfikatorów i nazw jednostek podziału administracyjnego, w której znajduje się centrum urazowe. Nie używa się kodów zakończonych cyfrą „3”. Nie podaje się danych adresowych miejsca, w którym znajduje się centrum urazowe.
2)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z późn. zm.).</t>
  </si>
  <si>
    <t>71-252</t>
  </si>
  <si>
    <t>Objaśnienia:
1)	Stosuje się 7-znakowy kod TERYT miejscowości, dzielnicy lub delegatury w zakresie systemu identyfikatorów i nazw jednostek podziału administracyjnego, w której znajduje się centrum urazowe dla dzieci. Nie używa się kodów zakończonych cyfrą „3”. Nie podaje się danych adresowych miejsca, w którym znajduje się centrum urazowe dla dzieci.
2)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z późn. zm.).</t>
  </si>
  <si>
    <t xml:space="preserve">Objaśnienia:
1)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z późn. zm.).
2)	Stosuje się 7-znakowy kod TERYT miejscowości, dzielnicy lub delegatury w zakresie systemu identyfikatorów i nazw jednostek podziału administracyjnego, w której znajduje się siedziba dysponenta jednostki systemu. Nie używa się kodów zakończonych cyfrą „3”. Nie podaje się danych adresowych miejsca, w którym znajduje się siedziba dysponenta jednostki systemu.
3)	Stosuje się następujące oznaczenia jednostek systemu: SOR – szpitalny oddział ratunkowy, ZRM – zespół ratownictwa medycznego, LZRM – lotniczy zespół ratownictwa medycznego. </t>
  </si>
  <si>
    <t>ZRM</t>
  </si>
  <si>
    <t xml:space="preserve">71-252 Szczecin
ul. Unii Lubelskiej 1  
</t>
  </si>
  <si>
    <t>Samodzielny Publiczny Wojewódzki Szpital Zespolony
w Szczecinie</t>
  </si>
  <si>
    <t>70-891 Szczecin
 ul. Alfreda Sokołowskiego 11</t>
  </si>
  <si>
    <t>71-455 Szczecin
ul. Arkońska 4</t>
  </si>
  <si>
    <t>Samodzielny Publiczny Specjalistyczny Zakład Opieki Zdrowotnej „ZDROJE”</t>
  </si>
  <si>
    <t>70-780 Szczecin
ul. Mączna 4</t>
  </si>
  <si>
    <t>Szpital Wojewódzki im. Mikołaja Kopernika w Koszalinie</t>
  </si>
  <si>
    <t>75-581 Koszalin
Chałubińskiego 7</t>
  </si>
  <si>
    <t>3261011
M. Koszalin</t>
  </si>
  <si>
    <t>Samodzielny Publiczny Zakład Opieki 
Zdrowotnej w Choszcznie</t>
  </si>
  <si>
    <t>73-200 Choszczno
ul. M.Niedziałkowskiego 4</t>
  </si>
  <si>
    <t>3202024
Choszczno</t>
  </si>
  <si>
    <t>American Heart of Poland Spółka Akcyjna</t>
  </si>
  <si>
    <t>43-450 Ustroń 
 ul. Sanatoryjna 1</t>
  </si>
  <si>
    <t>000000012184</t>
  </si>
  <si>
    <t>3203024
Drawsko Pomorskie</t>
  </si>
  <si>
    <t>72-300 Gryfice 
ul. Niechorska 27</t>
  </si>
  <si>
    <t>3205024
Gryfice</t>
  </si>
  <si>
    <t xml:space="preserve">73-110 Stargard
ul. Wojska Polskiego 27 </t>
  </si>
  <si>
    <t xml:space="preserve">3214011  
Stargard </t>
  </si>
  <si>
    <t>Szpital w Szczecinku
Sp. z o.o.</t>
  </si>
  <si>
    <t>78-400 Szczecinek
ul. Kościuszki 38</t>
  </si>
  <si>
    <t>SOR</t>
  </si>
  <si>
    <t xml:space="preserve">Lotnicze Pogotowie Ratunkowe </t>
  </si>
  <si>
    <t>Lotnisko Szczecin Goleniów 
72-100 Goleniów</t>
  </si>
  <si>
    <t>000000018716</t>
  </si>
  <si>
    <t>3204025 Goleniów</t>
  </si>
  <si>
    <t>LPR</t>
  </si>
  <si>
    <t>Objaśnienia:
1)	Zgodnie z dokumentem pn. „Zasady tworzenia identyfikacyjnych oznaczeń w systemie Państwowe Ratownictwo Medyczne i przydzielania nazw technicznych w Systemie Wspomagania Dowodzenia Państwowego Ratownictwa Medycznego”.
2)	Dotyczy wyłącznie połączeń bezpośrednio na numer 999.
3)	Dotyczy wyłącznie połączeń na numer 112 przekazanych z centrów powiadamiania ratunkowego do dyspozytorni medycznych.</t>
  </si>
  <si>
    <t>Mediana czasu oczekiwania zgłaszającego na połączenie z dyspozytorem medycznym [mm:ss] (uwzględnia wszystkie czasy oczekiwania w ramach zastępowalności) 2)</t>
  </si>
  <si>
    <t>Mediana czasu trwania połączenia zgłaszającego z dyspozytorem medycznym [mm:ss] 2)</t>
  </si>
  <si>
    <t>Mediana czasu licząc od początku oczekiwania zgłaszającego na połączenie z dyspozytorem medycznym do zakończenia połączenia z dyspozytorem medycznym [mm:ss] 2)</t>
  </si>
  <si>
    <t>Mediana czasu oczekiwania na połączenie zgłaszającego z operatorem numerów alarmowych [mm:ss] 3)</t>
  </si>
  <si>
    <t>Mediana czasu trwania połączenia zgłaszającego z operatorem numerów alarmowych [mm:ss]3)</t>
  </si>
  <si>
    <t>Mediana czasu oczekiwania operatora numerów alarmowych na połączenie z dyspozytorem medycznym [mm:ss]3)</t>
  </si>
  <si>
    <t>Mediana czasu trwania połączenia operatora numerów alarmowych i zgłaszającego z dyspozytorem medycznym [mm:ss]3)</t>
  </si>
  <si>
    <t>Mediana czasu, licząc od początku oczekiwania zgłaszającego na połączenie z operatorem numerów alarmowych do zakończenia połączenia operatora numerów alarmowych i zgłaszającego z dyspozytorem medycznym [mm:ss]3)</t>
  </si>
  <si>
    <t>Różnica liczby zgłoszeń przekazanych do obsługi do właściwych dyspozytorni medycznych (suma końcowa z tabeli nr 18) i liczby zgłoszeń przekazanych do obsługi z innych dyspozytorni medycznych (suma końcowa z tabeli nr 19)</t>
  </si>
  <si>
    <t>styczeń</t>
  </si>
  <si>
    <t>luty</t>
  </si>
  <si>
    <t>marzec</t>
  </si>
  <si>
    <t>kwiecień</t>
  </si>
  <si>
    <t>maj</t>
  </si>
  <si>
    <t>czerwiec</t>
  </si>
  <si>
    <t>lipiec</t>
  </si>
  <si>
    <t>sierpień</t>
  </si>
  <si>
    <t>wrzesień</t>
  </si>
  <si>
    <t>październik</t>
  </si>
  <si>
    <t>listopad</t>
  </si>
  <si>
    <t>grudzień</t>
  </si>
  <si>
    <t>Objaśnienie:
1)	Zgodnie z dokumentem pn. „Zastępowalność dyspozytorni medycznych w systemie Państwowe Ratownictwo Medyczne”.</t>
  </si>
  <si>
    <t>Liczba dni w roku pozostawania w gotowości zespołu ratownictwa medycznego</t>
  </si>
  <si>
    <t>Liczba godzin na dobę pozostawania w gotowości zespołu ratownictwa medycznego</t>
  </si>
  <si>
    <t>Okres w roku pozostawania w gotowości zespołu ratownictwa medycznego: od [dd-mm]</t>
  </si>
  <si>
    <t>Okres w roku pozostawania w gotowości zespołu ratownictwa medycznego: do [dd-mm]</t>
  </si>
  <si>
    <t>Planowana data uruchomienia zespołu ratownictwa medycznego [dd-mm-rrrr]</t>
  </si>
  <si>
    <t>Objaśnienia:
1)	Zgodnie z dokumentem pn. „Zasady tworzenia identyfikacyjnych oznaczeń w systemie Państwowe Ratownictwo Medyczne i przydzielania nazw technicznych w Systemie Wspomagania Dowodzenia Państwowego Ratownictwa Medycznego”.
2)	W opisie rejonu operacyjnego stosuje się 7-znakowy kod TERYT w zakresie systemu identyfikatorów i nazw jednostek podziału administracyjnego. Nie używa się kodów zakończonych cyfrą „3”. Kolejne pozycje rejonu operacyjnego oddziela się średnikiem i spacją.
3)	Stosuje się 7-znakowy kod TERYT miejscowości, dzielnicy lub delegatury w zakresie systemu identyfikatorów i nazw jednostek podziału administracyjnego, w której stacjonuje zespół ratownictwa medycznego. Nie używa się kodów zakończonych cyfrą „3”. Nie podaje się danych adresowych miejsca stacjonowania. Kolejne pozycje obszaru działania oddziela się średnikiem i spacją.
4)	Stosuje się następujące oznaczenia rodzajów zespołów ratownictwa medycznego, o których mowa w art. 36 ust. 1 ustawy z dnia 8 września 2006 r. o Państwowym Ratownictwie Medycznym (Dz. U. z 2025 r. poz. 91, z późn. zm.): S – specjalistyczny, P2 – podstawowy dwuosobowy, P3 – podstawowy trzyosobowy, WS – specjalistyczny wodny, WP2 – wodny podstawowy dwuosobowy, WP3 – wodny podstawowy trzyosobowy, M – motocyklowa jednostka ratunkowa.
5)	Stosuje się 7-znakowy kod TERYT miejscowości, dzielnicy lub delegatury w zakresie systemu identyfikatorów i nazw jednostek podziału administracyjnego, w której stacjonuje zespół ratownictwa medycznego. Nie używa się kodów zakończonych cyfrą „3”. Nie podaje się danych adresowych miejsca stacjonowania.
6)	Wskazuje się nazwę miejscowości, dzielnicy lub delegatury, w której stacjonuje zespół ratownictwa medycznego. Nie podaje się danych adresowych miejsca stacjonowania.
7)	Wymienia się dni tygodnia, a w przypadku gdy zespół ratownictwa medycznego nie pozostaje w całodobowej gotowości, wskazuje się godziny pozostawania w gotowości.
 </t>
  </si>
  <si>
    <t>Objaśnienia:
1)	Zgodnie z dokumentem pn. „Zasady tworzenia identyfikacyjnych oznaczeń w systemie Państwowe Ratownictwo Medyczne i przydzielania nazw technicznych w Systemie Wspomagania Dowodzenia Państwowego Ratownictwa Medycznego”.
2)	Zgodna z aktualnymi danymi Głównego Urzędu Statystycznego.</t>
  </si>
  <si>
    <t>Objaśnienia:
1)	Zgodnie z dokumentem pn. „Zasady tworzenia identyfikacyjnych oznaczeń w systemie Państwowe Ratownictwo Medyczne i przydzielania nazw technicznych w Systemie Wspomagania Dowodzenia Państwowego Ratownictwa Medycznego”.
2)	Zgodna z aktualnymi danymi Głównego Urzędu Statystycznego.
3)	Numer kolejki automatycznie dystrybuującej połączenia powiązany z danym stanowiskiem dyspozytora medycznego.
4)	Numer podkładowy właściwy dla danej konsoli przynależącej do danego stanowiska dyspozytora medycznego.</t>
  </si>
  <si>
    <t>-</t>
  </si>
  <si>
    <t xml:space="preserve">70-502 Szczecin, 
ul. Wały Chrobrego 4 </t>
  </si>
  <si>
    <t>Kod dyspozytorni medycznej 1)</t>
  </si>
  <si>
    <t>Liczba ludności w obszarze dysponowania 2)</t>
  </si>
  <si>
    <t>Numer kolejki EACD 3)</t>
  </si>
  <si>
    <t>Numer DDI 4)</t>
  </si>
  <si>
    <t>Główny dyspozytor medyczny</t>
  </si>
  <si>
    <t>91 831 81 01</t>
  </si>
  <si>
    <t>91 831 81 02</t>
  </si>
  <si>
    <t>91 831 81 03</t>
  </si>
  <si>
    <t>91 831 81 04</t>
  </si>
  <si>
    <t>Objaśnienia:
1)	Zgodnie z dokumentem pn. „Zastępowalność dyspozytorni medycznych w systemie Państwowe Ratownictwo Medyczne”.
2)	Zgodnie z rozporządzeniem Ministra Zdrowia z dnia 12 października 2018 r. w sprawie organizacji dyspozytorni medycznej (Dz. U. poz. 2001).
3)	Dotyczy sytuacji, gdy dyspozytornia medyczna zastępująca w dokumencie pn. „Zastępowalność dyspozytorni medycznych w systemie Państwowe Ratownictwo Medyczne” ma przypisaną więcej niż jedną dyspozytornię medyczną zastępowaną.</t>
  </si>
  <si>
    <t>Kod dyspozytorni medycznej zastępującej 1)</t>
  </si>
  <si>
    <t>Numer rejonu operacyjnego dyspozytorni medycznejzastępującej 1)</t>
  </si>
  <si>
    <t>Rodzaj stanowiska dyspozytora medycznego dyspozytorni medycznej zastępującej 2)</t>
  </si>
  <si>
    <t xml:space="preserve">Kod obszaru dysponowania dyspozytorni medycznej zastępującej 1) </t>
  </si>
  <si>
    <t>Obszar dysponowania dyspozytorni medycznej zastępującej 1)</t>
  </si>
  <si>
    <t>Kod dyspozytorni medycznej zastępowanej na poziomie krajowym (II etap zastępowalności1))</t>
  </si>
  <si>
    <t>Numer rejonu operacyjnego dyspozytorni medycznej zastępowanej na poziomie krajowym (II etap zastępowalności1))</t>
  </si>
  <si>
    <t>Kod obszaru dysponowania dyspozytorni medycznej zastępowanej na poziomie krajowym (II etap zastępowalności1))</t>
  </si>
  <si>
    <t xml:space="preserve">205024
Gryfice </t>
  </si>
  <si>
    <t>3261011 
M. Koszalin</t>
  </si>
  <si>
    <t xml:space="preserve">3214011 
Stargard </t>
  </si>
  <si>
    <t>3262011
M.Szczecin</t>
  </si>
  <si>
    <t>73-200 Choszczno,
ul. M.Niedziałkowskiego 4</t>
  </si>
  <si>
    <t>75-581 Koszalin 
ul. Chałubińskiego 7</t>
  </si>
  <si>
    <t xml:space="preserve">73-110 Stargard 
ul. Wojska Polskiego 27 </t>
  </si>
  <si>
    <t xml:space="preserve">71-252 Szczecin
ul. Unii Lubelskiej 1  </t>
  </si>
  <si>
    <t>Samodzielny Publiczny Zakład Opieki Zdrowotnej w Choszcznie - Szpital</t>
  </si>
  <si>
    <t>21037354300020</t>
  </si>
  <si>
    <t>07234762100641</t>
  </si>
  <si>
    <t>Tabela nr 7:	Czas trwania akcji medycznej w przeliczeniu na rejon operacyjny – dane za rok 2024</t>
  </si>
  <si>
    <t>00028889200040</t>
  </si>
  <si>
    <t>Obszar dysponowania dyspozytorni medycznej zastępowanej na poziomie wojewódzkim (I etap zastępowalności1), 3),)</t>
  </si>
  <si>
    <t>Kod obszaru dysponowania dyspozytorni medycznej zastępowanej na poziomie wojewódzkim (I etap zastępowalności1), 3))</t>
  </si>
  <si>
    <t>Numer rejonu operacyjnego dyspozytorni medycznej zastępowanej na poziomie wojewódzkim (I etap zastępowalności1), 3),)</t>
  </si>
  <si>
    <t xml:space="preserve">Kod dyspozytorni medycznej zastępowanej na poziomie wojewódzkim (I etap zastępowalności1), 3)) </t>
  </si>
  <si>
    <t xml:space="preserve">Obszar dysponowania dyspozytorni medycznej zastępowanej na poziomie krajowym (II etap zastępowalności1))	Kod dyspozytorni medycznej zastępowanej na poziomie wojewódzkim (I etap zastępowalności1), 3)) </t>
  </si>
  <si>
    <t>78-200</t>
  </si>
  <si>
    <t>33103125700021</t>
  </si>
  <si>
    <t>32118893700029</t>
  </si>
  <si>
    <t>Szpitalne Centrum Medyczne w Goleniowie - Szpital</t>
  </si>
  <si>
    <t>Szpital</t>
  </si>
  <si>
    <t xml:space="preserve">	Samodzielny Publiczny Szpital Rejonowy w Nowogardzie - Szpital</t>
  </si>
  <si>
    <t xml:space="preserve">	81237265800023</t>
  </si>
  <si>
    <t>72-200</t>
  </si>
  <si>
    <t>72-100</t>
  </si>
  <si>
    <t>Szpital im. Jana Pawła II</t>
  </si>
  <si>
    <t xml:space="preserve">	32048174700028</t>
  </si>
  <si>
    <t>74-100</t>
  </si>
  <si>
    <t xml:space="preserve">	38780991900020</t>
  </si>
  <si>
    <t>72-400</t>
  </si>
  <si>
    <t>Regionalny Szpital</t>
  </si>
  <si>
    <t>00031149600044</t>
  </si>
  <si>
    <t>78-100</t>
  </si>
  <si>
    <t>Przedsiębiorstwo Lecznictwa Szpitalnego</t>
  </si>
  <si>
    <t>33090497300028</t>
  </si>
  <si>
    <t>75-720</t>
  </si>
  <si>
    <t>Szpital Barlinek Spółka z o.o. - Szpital</t>
  </si>
  <si>
    <t xml:space="preserve">	00030455600020</t>
  </si>
  <si>
    <t xml:space="preserve">	74-320</t>
  </si>
  <si>
    <t>Szpital Powiatowy Dębno</t>
  </si>
  <si>
    <t>00030670400088</t>
  </si>
  <si>
    <t>74-400</t>
  </si>
  <si>
    <t>Szpital w Pyrzycach</t>
  </si>
  <si>
    <t xml:space="preserve">	81265774000028</t>
  </si>
  <si>
    <t>74-200</t>
  </si>
  <si>
    <t>33130866400024</t>
  </si>
  <si>
    <t xml:space="preserve">	76-100</t>
  </si>
  <si>
    <t>Szpital USK Nr 1 PUM w Szczecinie</t>
  </si>
  <si>
    <t xml:space="preserve">	3262011</t>
  </si>
  <si>
    <t>Szpital Psychiatryczny SPSK Nr 1 PUM w Szczecinie</t>
  </si>
  <si>
    <t>71-460</t>
  </si>
  <si>
    <t>Szpital SPSK Nr 1 PUM w Policach</t>
  </si>
  <si>
    <t xml:space="preserve">	00028889200065</t>
  </si>
  <si>
    <t>72-010</t>
  </si>
  <si>
    <t xml:space="preserve">	109 Szpital Wojskowy z Przychodnią Samodzielny Publiczny Zakład Opieki Zdrowotnej - Szpital</t>
  </si>
  <si>
    <t>70-965</t>
  </si>
  <si>
    <t>Szpital Samodzielnego Publicznego Zakładu Opieki Zdrowotnej Ministerstwa Spraw Wewnętrznych i Administracji w Szczecinie</t>
  </si>
  <si>
    <t>81073345400038</t>
  </si>
  <si>
    <t>70-382</t>
  </si>
  <si>
    <t xml:space="preserve">	70-780</t>
  </si>
  <si>
    <t>70-111</t>
  </si>
  <si>
    <t xml:space="preserve">	Szpital Miejski im. Jana Garduły w Świnoujściu Sp. z o.o. - Szpital w Świnoujsciu</t>
  </si>
  <si>
    <t>81204667000024</t>
  </si>
  <si>
    <t>72-600</t>
  </si>
  <si>
    <t xml:space="preserve">	107 Szpital Wojskowy</t>
  </si>
  <si>
    <t>57054456600033</t>
  </si>
  <si>
    <t>78-600</t>
  </si>
  <si>
    <t xml:space="preserve">	Centrum Usług Szpitalnych Przyjazny Szpital w Połczynie Zdroju</t>
  </si>
  <si>
    <t>78-320</t>
  </si>
  <si>
    <t xml:space="preserve">Medison Sp. z o.o. </t>
  </si>
  <si>
    <t>Środkowopomorskie Centrum Zdrowia Psychicznego "MEDISON"- Oddziały Psychiatryczne</t>
  </si>
  <si>
    <t xml:space="preserve">	77156842700081</t>
  </si>
  <si>
    <t>75-819</t>
  </si>
  <si>
    <t>03-715 Warszwa
ul. Stefana Okrzei1A</t>
  </si>
  <si>
    <t xml:space="preserve">	000000006341</t>
  </si>
  <si>
    <t>35161815900146</t>
  </si>
  <si>
    <t xml:space="preserve">	78-400</t>
  </si>
  <si>
    <t>78-200 Białogard
ul. Chopina 29</t>
  </si>
  <si>
    <t>72-200 Nowogard
ul. Wojska Polskiego 7</t>
  </si>
  <si>
    <t>74-320 Barlinek
ul. Szpitalna 10</t>
  </si>
  <si>
    <t>76-100 Sławno
ul. I Pułku Ułanów 9</t>
  </si>
  <si>
    <t>70-382 Szczecin
ul. Jagiellońska 44</t>
  </si>
  <si>
    <t>72-100 Goleniów, 
ul. Nowogardzka 2</t>
  </si>
  <si>
    <t>74-100 Gryfino 
ul. Parkowa 5</t>
  </si>
  <si>
    <t xml:space="preserve">72-400 Kamień Pomorski
ul. Szpitalna 10 </t>
  </si>
  <si>
    <t xml:space="preserve"> 78-100 Kołobrzeg
ul. Łopuskiego 31</t>
  </si>
  <si>
    <t>70-111 Szczecin
al. Powstańców Wielkopolskich 72</t>
  </si>
  <si>
    <t>74-400 Dębno ul.Kościuszki 58</t>
  </si>
  <si>
    <t>74-200 Pyrzyce
ul. Jana Pawła II nr 2</t>
  </si>
  <si>
    <t>78-320 Połczyn-Zdrój 
ul. Szpitalna 5</t>
  </si>
  <si>
    <t>72-600 Świnoujście
ul. Mieszka I 7</t>
  </si>
  <si>
    <t>78-600 Wałcz 
ul. Kołobrzeska 44</t>
  </si>
  <si>
    <t>85-720 Koszalin
ul. Szpitalna 2</t>
  </si>
  <si>
    <t>75-918 Koszalin
ul. Sarzyńska 9</t>
  </si>
  <si>
    <t>71-252 Szczecin
ul. Unii Lubelskiej 1</t>
  </si>
  <si>
    <t>71-422 Szczecinie 
ul. Piotra Skargi 9 - 11</t>
  </si>
  <si>
    <t xml:space="preserve">	Szpital Wielospecjalistyczny</t>
  </si>
  <si>
    <t>00029027400050</t>
  </si>
  <si>
    <t>Szpital w Szczecinku Spółka z o. o. - Stacjonarne i Całodobowe Świadczenia Zdrowotne</t>
  </si>
  <si>
    <t>Tabela nr 24: Stan zatrudnienia w dyspozytorni medycznej DM16-01 – według stanu na dzień 31.12.2024 r.</t>
  </si>
  <si>
    <t>Tabela nr 2: Zespoły ratownictwa medycznego włączone do systemu Państwowe Ratownictwo Medyczne – według stanu na dzień 01.01.2026 r.</t>
  </si>
  <si>
    <t>326201 1 - M. Szczecin
321101 2 - Dobra (Szczecińska)
321102 2 - Kołbaskowo</t>
  </si>
  <si>
    <t>326201 1 - M. Szczecin</t>
  </si>
  <si>
    <t>321103 4 - Nowe Warpno (miasto);
321103 5 - Nowe Warpno (obszar wiejski);
321104 4 - Police (miasto);
321104 5 - Police (obszar wiejski);</t>
  </si>
  <si>
    <t>320402 4 - Goleniów (miasto);
320402 5 - Goleniów (obszar wiejski);
320403 4 - Maszewo (miasto);
320403 5 - Maszewo (obszar wiejski)
320407 4 - Stepnica (miasto)
320407 5 - Stepnica (obszar wiejski)
320405 2 - Osina</t>
  </si>
  <si>
    <t>320404 4 - Nowogard (miasto)
320404 5 - Nowogard (obszar wiejski)
320405 2 - Osina
321801 4 - Dobra (miasto)
321801 5 - Dobra (obszar wiejski)</t>
  </si>
  <si>
    <t>320406 2 - Przybiernów
320407 4 - Stepnica (miasto)
320407 5 - Stepnica (obszar wiejski)</t>
  </si>
  <si>
    <t>326301 1 - M. Świnoujście</t>
  </si>
  <si>
    <t>320704 4 - Międzyzdroje (miasto)
320704 5 - Międzyzdroje (obszar wiejski)
320706 4 - Wolin (miasto)
320706 5 - Wolin (obszar wiejski)</t>
  </si>
  <si>
    <t>320701 4 - Dziwnów (miasto)
320701 5 - Dziwnów (obszar wiejski)
320702 4 - Golczewo (miasto)
320702 5 - Golczewo (obszar wiejski)
320703 4 - Kamień Pomorski (miasto)
320703 5 - Kamień Pomorski (obszar wiejski)
320705 2 - Świerzno
320706 5 - Wolin (obszar wiejski)</t>
  </si>
  <si>
    <t>320701 4 - Dziwnów (miasto)
320701 5 - Dziwnów (obszar wiejski)</t>
  </si>
  <si>
    <t>320601 2 - Banie
320604 4 - Gryfino (miasto)
320604 5 - Gryfino (obszar wiejski)
320607 2 - Stare Czarnowo
320609 2 - Widuchowa</t>
  </si>
  <si>
    <t>320601 2 - Banie
320602 4 - Cedynia (miasto)
320602 5 - Cedynia (obszar wiejski)
320603 4 - Chojna (miasto)
320603 5 - Chojna (obszar wiejski)
320606 4 - Moryń (miasto)
320606 5 - Moryń (obszar wiejski)
320608 4 - Trzcińsko-Zdrój (miasto)
320608 5 - Trzcińsko-Zdrój (obszar wiejski)
320609 2 - Widuchowa</t>
  </si>
  <si>
    <t>320605 4 - Mieszkowice (miasto)
320605 5 - Mieszkowice (obszar wiejski)
320606 4 - Moryń (miasto)
320606 5 - Moryń (obszar wiejski)
320608 5 - Trzcińsko-Zdrój (obszar wiejski)</t>
  </si>
  <si>
    <t>321001 4 - Barlinek (miasto)
321001 5 - Barlinek (obszar wiejski)
321004 4 - Myślibórz (miasto)
321004 5 - Myślibórz (obszar wiejski)
321005 2 - Nowogródek Pomorski</t>
  </si>
  <si>
    <t>321001 4 - Barlinek (miasto)
321001 5 - Barlinek (obszar wiejski)
320205 4 - Pełczyce (miasto)
320205 5 - Pełczyce (obszar wiejski)</t>
  </si>
  <si>
    <t>321002 2 - Boleszkowice
321003 4 - Dębno (miasto)
321003 5 - Dębno (obszar wiejski)</t>
  </si>
  <si>
    <t>321201 2 - Bielice
321202 2 - Kozielice
321203 4 - Lipiany (miasto)
321203 5 - Lipiany (obszar wiejski)
321204 2 - Przelewice
321205 4 - Pyrzyce (miasto)
321205 5 - Pyrzyce (obszar wiejski)
321206 2 - Warnice</t>
  </si>
  <si>
    <t>321402 4 - Chociwel (miasto)
321402 5 - Chociwel (obszar wiejski)
321405 4 - Ińsko (miasto)
321405 5 - Ińsko (obszar wiejski)
321408 2 - Marianowo</t>
  </si>
  <si>
    <t>321403 4 - Dobrzany (miasto)
321403 5 - Dobrzany (obszar wiejski)
321405 4 - Ińsko (miasto)
321405 5 - Ińsko (obszar wiejski)
321411 4 - Suchań (miasto)
321411 5 - Suchań (obszar wiejski)</t>
  </si>
  <si>
    <t>321401 1 - Stargard
321404 2 - Dolice
321406 2 - Kobylanka
321408 2 - Marianowo
321409 2 - Stara Dąbrowa
321410 2 - Stargard</t>
  </si>
  <si>
    <t>320201 2 - Bierzwnik
320202 4 - Choszczno (miasto)
320202 5 - Choszczno (obszar wiejski)
320203 4 - Drawno (miasto)
320203 5 - Drawno (obszar wiejski)
320204 2 - Krzęcin
320206 4 - Recz (miasto)
320206 5 - Recz (obszar wiejski) </t>
  </si>
  <si>
    <t>321802 4 - Łobez (miasto)
321802 5 - Łobez (obszar wiejski)
321803 2 - Radowo Małe
321805 4 - Węgorzyno (miasto)
321805 5 - Węgorzyno (obszar wiejski)</t>
  </si>
  <si>
    <t>321803 2 - Radowo Małe
321804 4 - Resko (miasto)
321804 5 - Resko (obszar wiejski)</t>
  </si>
  <si>
    <t>320501 2 - Brojce
320502 4 - Gryfice (miasto)
320502 5 - Gryfice (obszar wiejski)
320504 4 - Płoty (miasto)
320504 5 - Płoty (obszar wiejski)</t>
  </si>
  <si>
    <t>320503 2 - Karnice
320507 2 - Rewal</t>
  </si>
  <si>
    <t>320507 2 - Rewal</t>
  </si>
  <si>
    <t>320508 4 - Trzebiatów (miasto)
320508 5 - Trzebiatów (obszar wiejski)</t>
  </si>
  <si>
    <t>320803 4 - Gościno (miasto)
320803 5 - Gościno (obszar wiejski)
320805 2 - Rymań
320806 2 - Siemyśl</t>
  </si>
  <si>
    <t>320801 1 - Kołobrzeg
320802 2 - Dygowo
320803 4 - Gościno (miasto)
320803 5 - Gościno (obszar wiejski)
320804 2 - Kołobrzeg 
320806 2 - Siemyśl
320807 2 - Ustronie Morskie</t>
  </si>
  <si>
    <t>320807 2 - Ustronie Morskie</t>
  </si>
  <si>
    <t xml:space="preserve">326101 1 - M. Koszalin
320901 2 - Będzino
320902 2 - Biesiekierz
320904 2 - Manowo
320905 4 - Mielno (miasto)
320905 5 - Mielno (obszar wiejski)
320907 4 - Sianów (miasto)
320907 5 - Sianów (obszar wiejski)
320908 2 - Świeszyno </t>
  </si>
  <si>
    <t>320905 4 - Mielno (miasto)
320905 5 - Mielno (obszar wiejski)</t>
  </si>
  <si>
    <t>320305 2 - Wierzchowo
320306 4 - Złocieniec (miasto)
320306 5 - Złocieniec (obszar wiejski)</t>
  </si>
  <si>
    <t>320301 4 - Czaplinek (miasto)
320301 5 - Czaplinek (obszar wiejski)
320305 2 - Wierzchowo</t>
  </si>
  <si>
    <t>320303 4 - Kalisz Pomorski (miasto)
320303 5 - Kalisz Pomorski (obszar wiejski)</t>
  </si>
  <si>
    <t>321702 4 - Człopa (miasto)
321702 5 - Człopa (obszar wiejski)
321704 4 - Tuczno (miasto)
321704 5 - Tuczno (obszar wiejski)</t>
  </si>
  <si>
    <t>321701 1 - Wałcz 
321705 2 - Wałcz 
321703 4 - Mirosławiec (miasto)
321703 5 - Mirosławiec (obszar wiejski)</t>
  </si>
  <si>
    <t xml:space="preserve">321601 1 - Świdwin
321602 2 - Brzeżno
321604 2 - Rąbino
321605 2 - Sławoborze
321606 2 - Świdwin </t>
  </si>
  <si>
    <t xml:space="preserve">321602 2 - Brzeżno
321603 4 - Połczyn-Zdrój (miasto)
321603 5 - Połczyn-Zdrój (obszar wiejski)
321604 2 - Rąbino
321606 2 - Świdwin </t>
  </si>
  <si>
    <t>320101 1 - Białogard
320102 2 - Białogard
320103 4 - Karlino (miasto)
320103 5 - Karlino (obszar wiejski)
320104 4 - Tychowo (miasto)
320104 5 - Tychowo (obszar wiejski)</t>
  </si>
  <si>
    <t>321501 1 - Szczecinek
321504 4 - Borne Sulinowo (miasto)
321504 5 - Borne Sulinowo (obszar wiejski)
321505 2 – Grzmiąca
321506 2 - Szczecinek</t>
  </si>
  <si>
    <t>321502 4 - Barwice (miasto)
321502 5 - Barwice (obszar wiejski)
321505 2 - Grzmiąca</t>
  </si>
  <si>
    <t>321504 4 - Borne Sulinowo (miasto)
321504 5 - Borne Sulinowo (obszar wiejski)</t>
  </si>
  <si>
    <t>320903 4 - Bobolice (miasto)
320903 5 - Bobolice (obszar wiejski)
321503 4 - Biały Bór (miasto)
321503 5 - Biały Bór (obszar wiejski)</t>
  </si>
  <si>
    <t>320906 4 - Polanów (miasto)
320906 5 - Polanów (obszar wiejski)</t>
  </si>
  <si>
    <t>321302 1 - Sławno 
321305 2 - Postomino
321306 2 - Sławno</t>
  </si>
  <si>
    <t>321301 1 - Darłowo
321303 2 - Darłowo
321305 2 - Postomino</t>
  </si>
  <si>
    <t>321304 2 - Malechowo</t>
  </si>
  <si>
    <t>320302 4 - Drawsko Pomorskie (miasto)
320302 5 - Drawsko Pomorskie (obszar wiejski)
320306 4 - Złocieniec (miasto)
320306 5 - Złocieniec (obszar wiejski)</t>
  </si>
  <si>
    <t>Tabela nr 4: Wyjazdy zespołów ratownictwa medycznego – dane za rok 2024</t>
  </si>
  <si>
    <t>Tabela nr 5: Czas trwania akcji medycznej – dane za rok 2024</t>
  </si>
  <si>
    <t>Tabela nr 6: Czas trwania akcji medycznej w przeliczeniu na powiat – dane za rok 2024</t>
  </si>
  <si>
    <t>Tabela nr 8: Czas trwania akcji medycznej w przeliczeniu na województwo – dane za rok 2024</t>
  </si>
  <si>
    <t>Tabela nr 10: Liczba przyjęć pacjentów w szpitalnym oddziale ratunkowym – dane za rok 2024</t>
  </si>
  <si>
    <t>Tabela nr 11: Liczba przyjęć pacjentów w izbie przyjęć szpitala – dane za rok 2024</t>
  </si>
  <si>
    <t>Tabela nr 12: Liczba pacjentów centrum urazowego – dane za rok 2024</t>
  </si>
  <si>
    <t xml:space="preserve">Tabela nr 13: Liczba pacjentów centrum urazowego dla dzieci – dane za rok 2024 </t>
  </si>
  <si>
    <t>Tabela nr 14: Liczba osób wykonujących zawód medyczny w jednostkach systemu – według stanu na dzień 31 grudnia 2024 roku</t>
  </si>
  <si>
    <t>Tabela nr 15: Stanowiska dyspozytorów medycznych – dane za rok 2024</t>
  </si>
  <si>
    <t>Tabela nr 16: Liczba połączeń i czas ich obsługi w dyspozytorni medycznej DM16-01 – dane za rok 2024</t>
  </si>
  <si>
    <t>Tabela nr 17: Bilans liczby zgłoszeń obsługiwanych w ramach zastępowalności DM16-01 – dane za rok 2024</t>
  </si>
  <si>
    <t xml:space="preserve">DM02-01 </t>
  </si>
  <si>
    <t>RO04/01</t>
  </si>
  <si>
    <t>OD-04-01</t>
  </si>
  <si>
    <t>POD-04-01-A</t>
  </si>
  <si>
    <t>POD-04-01-B</t>
  </si>
  <si>
    <t>POD-04-02-C</t>
  </si>
  <si>
    <t xml:space="preserve">m. Włocławek,                                                      powiaty: aleksandrowski, inowrocławski, lipnowski, mogileński, nakielski, radzeiejowski, włocławski, żninski      </t>
  </si>
  <si>
    <t>m. Bydgoszcz, 
powiaty: bydgoski, sępoleński, świecki, tucholski</t>
  </si>
  <si>
    <t>m. Toruń, m. Grudziądz
powiaty: brodnicki, chełmiński, golubsko-dobrzyński, grudziądzki, rypiński, toruński,   wąbrzeski</t>
  </si>
  <si>
    <t>Tabela nr 23:  Zastępowalność dyspozytorni medycznych – według stanu na dzień 01.08.2025 r.</t>
  </si>
  <si>
    <t>m. Włocławek, powiaty:  aleksandrowski, inowrocławski, lipnowski, mogileński, nakielski, radzeiejowski, włocławski, żninski,m. Bydgoszcz,                                             powiaty: bydgoski, sępoleński, świecki, tucholski, m. Toruń, m. Grudziądz
powiaty: brodnicki, chełmiński, golubsko-dobrzyński, grudziądzki, rypiński, toruński,   wąbrzeski</t>
  </si>
  <si>
    <r>
      <t>Rodzaj zespołu ratownictwa medycznego</t>
    </r>
    <r>
      <rPr>
        <vertAlign val="superscript"/>
        <sz val="12"/>
        <color theme="1"/>
        <rFont val="Helvetica"/>
        <charset val="238"/>
      </rPr>
      <t>1)</t>
    </r>
  </si>
  <si>
    <r>
      <t>Nazwa dodatkowego zespołu ratownictwa medycznego</t>
    </r>
    <r>
      <rPr>
        <vertAlign val="superscript"/>
        <sz val="12"/>
        <color theme="1"/>
        <rFont val="Helvetica"/>
        <charset val="238"/>
      </rPr>
      <t>2)</t>
    </r>
  </si>
  <si>
    <r>
      <t>Numer księgi rejestrowej podmiotu leczniczego dysponenta jednostki</t>
    </r>
    <r>
      <rPr>
        <vertAlign val="superscript"/>
        <sz val="12"/>
        <color theme="1"/>
        <rFont val="Helvetica"/>
        <charset val="238"/>
      </rPr>
      <t>3)</t>
    </r>
  </si>
  <si>
    <r>
      <t>2)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z</t>
    </r>
    <r>
      <rPr>
        <sz val="12"/>
        <color rgb="FF000000"/>
        <rFont val="Helvetica"/>
        <charset val="238"/>
      </rPr>
      <t xml:space="preserve"> </t>
    </r>
    <r>
      <rPr>
        <sz val="10"/>
        <color rgb="FF000000"/>
        <rFont val="Helvetica"/>
        <charset val="238"/>
      </rPr>
      <t>późn. zm.).</t>
    </r>
  </si>
  <si>
    <r>
      <t>Numer rejonu operacyjnego</t>
    </r>
    <r>
      <rPr>
        <vertAlign val="superscript"/>
        <sz val="10"/>
        <color rgb="FF000000"/>
        <rFont val="Helvetica"/>
        <charset val="238"/>
      </rPr>
      <t>1)</t>
    </r>
  </si>
  <si>
    <r>
      <t>Nazwa i opis rejonu operacyjnego</t>
    </r>
    <r>
      <rPr>
        <vertAlign val="superscript"/>
        <sz val="10"/>
        <color rgb="FF000000"/>
        <rFont val="Helvetica"/>
        <charset val="238"/>
      </rPr>
      <t>2)</t>
    </r>
  </si>
  <si>
    <r>
      <t>Kod dyspozytorni medycznej</t>
    </r>
    <r>
      <rPr>
        <vertAlign val="superscript"/>
        <sz val="10"/>
        <color rgb="FF000000"/>
        <rFont val="Helvetica"/>
        <charset val="238"/>
      </rPr>
      <t>1)</t>
    </r>
    <r>
      <rPr>
        <sz val="10"/>
        <color rgb="FF000000"/>
        <rFont val="Helvetica"/>
        <charset val="238"/>
      </rPr>
      <t xml:space="preserve"> </t>
    </r>
  </si>
  <si>
    <r>
      <t>Obszar działania zespołu ratownictwa medycznego</t>
    </r>
    <r>
      <rPr>
        <vertAlign val="superscript"/>
        <sz val="10"/>
        <color rgb="FF000000"/>
        <rFont val="Helvetica"/>
        <charset val="238"/>
      </rPr>
      <t>3)</t>
    </r>
  </si>
  <si>
    <r>
      <t>Rodzaj zespołu ratownictwa medycznego</t>
    </r>
    <r>
      <rPr>
        <vertAlign val="superscript"/>
        <sz val="10"/>
        <color rgb="FF000000"/>
        <rFont val="Helvetica"/>
        <charset val="238"/>
      </rPr>
      <t>4)</t>
    </r>
  </si>
  <si>
    <r>
      <t>Kod TERYT miejsca stacjonowania zespołu ratownictwa medycznego</t>
    </r>
    <r>
      <rPr>
        <vertAlign val="superscript"/>
        <sz val="10"/>
        <color rgb="FF000000"/>
        <rFont val="Helvetica"/>
        <charset val="238"/>
      </rPr>
      <t>5)</t>
    </r>
  </si>
  <si>
    <r>
      <t>Miejsce stacjonowania zespołu ratownictwa medycznego</t>
    </r>
    <r>
      <rPr>
        <vertAlign val="superscript"/>
        <sz val="10"/>
        <color rgb="FF000000"/>
        <rFont val="Helvetica"/>
        <charset val="238"/>
      </rPr>
      <t>6)</t>
    </r>
  </si>
  <si>
    <r>
      <t>Dni tygodnia pozostawania w gotowości zespołu ratownictwa medycznego</t>
    </r>
    <r>
      <rPr>
        <vertAlign val="superscript"/>
        <sz val="10"/>
        <color rgb="FF000000"/>
        <rFont val="Helvetica"/>
        <charset val="238"/>
      </rPr>
      <t>7)</t>
    </r>
  </si>
  <si>
    <t xml:space="preserve">Szpital w Szczecinku Sp. z o.o.
- podwykonawca dla
Wojewódzkiej Stacji Pogotowia Ratunkowego w Szczecinie </t>
  </si>
  <si>
    <t xml:space="preserve">Zakład Opieki Zdrowotnej w Malechowie
- podwykonawca dla
Wojewódzkiej Stacji Pogotowia Ratunkowego w Szczecinie </t>
  </si>
  <si>
    <t xml:space="preserve">Zespół Opieki Zdrowotnej
- podwykonawca dla
Wojewódzkiej Stacji Pogotowia Ratunkowego w Szczecinie </t>
  </si>
  <si>
    <t>Tabela nr 18: Liczba zgłoszeń przekazanych do obsługi z dyspozytorni medycznej DM-16-01 do właściwych dyspozytorni medycznych w ramach zastępowalności – dane za rok 2024</t>
  </si>
  <si>
    <t>Tabela nr 19: Liczba zgłoszeń przekazanych do obsługi do dyspozytorni medycznej D16-01 z innych dyspozytorni medycznych w ramach zastępowalności – dane za rok 2024</t>
  </si>
  <si>
    <t>Szpital Specjalistyczny Medicam Gryfice</t>
  </si>
  <si>
    <t xml:space="preserve">	Szpital</t>
  </si>
  <si>
    <t>Szpital Powiatowy w Sławnie Stacjonarne i całodobowe świadczenia szpitalne</t>
  </si>
  <si>
    <t>Szpital USK-2</t>
  </si>
  <si>
    <t>81237265800023</t>
  </si>
  <si>
    <t>77156842700081</t>
  </si>
  <si>
    <t>00030455600020</t>
  </si>
  <si>
    <t>00028889200065</t>
  </si>
  <si>
    <t>81265774000028</t>
  </si>
  <si>
    <t>81020096000065</t>
  </si>
  <si>
    <t>38780991900020</t>
  </si>
  <si>
    <t>32048174700028</t>
  </si>
  <si>
    <t>00028889200072</t>
  </si>
  <si>
    <t>00028890000034</t>
  </si>
  <si>
    <t>32155542000020</t>
  </si>
  <si>
    <t>Regionalne Centrum Medyczne w Białogardzie Spółka 
z ograniczoną odpowiedzialnością</t>
  </si>
  <si>
    <t>Szpital w Dębnie im.św. Matki Teresy z Kalkuty 
Spółka z o.o.</t>
  </si>
  <si>
    <t>109 Szpital Wojskowy z Przychodnią - Samodzielny Publiczny Zakład Opieki Zdrowotnej</t>
  </si>
  <si>
    <t>Liczba zgłoszeń przekazanych 
do obsługi do właściwej dyspozytorni medycznej 
DM01-01 Wrocław</t>
  </si>
  <si>
    <t>Liczba zgłoszeń przekazanych 
do obsługi do właściwej dyspozytorni medycznej 
DM01-02 Legnica</t>
  </si>
  <si>
    <t>Liczba zgłoszeń przekazanych 
do obsługi do właściwej dyspozytorni medycznej 
DM02-01 Toruń</t>
  </si>
  <si>
    <t>Liczba zgłoszeń przekazanych 
do obsługi do właściwej dyspozytorni medycznej 
DM03-01 Lublin</t>
  </si>
  <si>
    <t>Liczba zgłoszeń przekazanych 
do obsługi do właściwej dyspozytorni medycznej  DM04-01 Gorzów Wielkopolski</t>
  </si>
  <si>
    <t>Liczba zgłoszeń przekazanych 
do obsługi do właściwej dyspozytorni medycznej  DM05-01 
Łódź</t>
  </si>
  <si>
    <t>Liczba zgłoszeń przekazanych 
do obsługi do właściwej dyspozytorni medycznej 
DM06-01 Kraków</t>
  </si>
  <si>
    <t>Liczba zgłoszeń przekazanych 
do obsługi do właściwej dyspozytorni medycznej 
DM06-02 Tarnów</t>
  </si>
  <si>
    <t>Liczba zgłoszeń przekazanych 
do obsługi do właściwej dyspozytorni medycznej 
DM07-01 Warszawa</t>
  </si>
  <si>
    <t>Liczba zgłoszeń przekazanych 
do obsługi do właściwej dyspozytorni medycznej 
DM07-02 
Siedlce</t>
  </si>
  <si>
    <t>Liczba zgłoszeń przekazanych 
do obsługi do właściwej dyspozytorni medycznej 
DM07-03 Radom</t>
  </si>
  <si>
    <t>Liczba zgłoszeń przekazanych 
do obsługi do właściwej dyspozytorni medycznej 
DM08-01 
Opole</t>
  </si>
  <si>
    <t>Liczba zgłoszeń przekazanych 
do obsługi do właściwej dyspozytorni medycznej 
DM09-01 Rzeszów</t>
  </si>
  <si>
    <t>Liczba zgłoszeń przekazanych 
do obsługi do właściwej dyspozytorni medycznej 
DM10-01 Białystok</t>
  </si>
  <si>
    <t>Liczba zgłoszeń przekazanych 
do obsługi do właściwej dyspozytorni medycznej 
DM11-01 Gdańsk</t>
  </si>
  <si>
    <t>Liczba zgłoszeń przekazanych 
do obsługi do właściwej dyspozytorni medycznej 
DM11-02 
Słupsk</t>
  </si>
  <si>
    <t>Liczba zgłoszeń przekazanych 
do obsługi do właściwej dyspozytorni medycznej 
DM12-01 Częstochowa</t>
  </si>
  <si>
    <t>Liczba zgłoszeń przekazanych 
do obsługi do właściwej dyspozytorni medycznej 
DM12-02 Gliwice</t>
  </si>
  <si>
    <t>Liczba zgłoszeń przekazanych 
do obsługi do właściwej dyspozytorni medycznej 
DM12-05 Bielsko-Biała</t>
  </si>
  <si>
    <t>Liczba zgłoszeń przekazanych 
do obsługi do właściwej dyspozytorni medycznej 
DM13-01
Kielce</t>
  </si>
  <si>
    <t>Liczba zgłoszeń przekazanych 
do obsługi do właściwej dyspozytorni medycznej 
DM14-01 Olsztyn</t>
  </si>
  <si>
    <t>Liczba zgłoszeń przekazanych 
do obsługi do właściwej dyspozytorni medycznej 
DM15-01 Poznań</t>
  </si>
  <si>
    <t>Liczba zgłoszeń przekazanych 
do obsługi z innych dyspozytorni medycznych 
DM01-01 Wrocław</t>
  </si>
  <si>
    <t>Liczba zgłoszeń przekazanych 
do obsługi z innych dyspozytorni medycznych 
DM01-02 Legnica</t>
  </si>
  <si>
    <t>Liczba zgłoszeń przekazanych 
do obsługi z innych dyspozytorni medycznych 
DM06-01 Kraków</t>
  </si>
  <si>
    <t>Liczba zgłoszeń przekazanych 
do obsługi z innych dyspozytorni medycznych 
DM06-02 Tarnów</t>
  </si>
  <si>
    <t>Liczba zgłoszeń przekazanych 
do obsługi z innych dyspozytorni medycznych 
DM07-01 Warszawa</t>
  </si>
  <si>
    <t>Liczba zgłoszeń przekazanych 
do obsługi z innych dyspozytorni medycznych 
DM07-02 Siedlce</t>
  </si>
  <si>
    <t>Liczba zgłoszeń przekazanych 
do obsługi z innych dyspozytorni medycznych 
DM07-03 Radom</t>
  </si>
  <si>
    <t>Liczba zgłoszeń przekazanych 
do obsługi z innych dyspozytorni medycznych 
DM08-01 Opole</t>
  </si>
  <si>
    <t>Liczba zgłoszeń przekazanych 
do obsługi z innych dyspozytorni medycznych 
DM09-01 Rzeszów</t>
  </si>
  <si>
    <t>Liczba zgłoszeń przekazanych 
do obsługi z innych dyspozytorni medycznych 
DM10-01 Białystok</t>
  </si>
  <si>
    <t>Liczba zgłoszeń przekazanych 
do obsługi z innych dyspozytorni medycznych 
DM11-01 Gdańsk</t>
  </si>
  <si>
    <t>Liczba zgłoszeń przekazanych 
do obsługi z innych dyspozytorni medycznych 
DM11-02 Słupsk</t>
  </si>
  <si>
    <t>Liczba zgłoszeń przekazanych 
do obsługi z innych dyspozytorni medycznych 
DM12-01 Częstochowa</t>
  </si>
  <si>
    <t xml:space="preserve">
Liczba zgłoszeń przekazanych 
do obsługi z innych dyspozytorni medycznych DM12-02 Gliwice</t>
  </si>
  <si>
    <t>Liczba zgłoszeń przekazanych 
do obsługi z innych dyspozytorni medycznych 
DM12-05 
Bielsko-Biała</t>
  </si>
  <si>
    <t>Liczba zgłoszeń przekazanych 
do obsługi z innych dyspozytorni medycznych 
DM13-01 Kielce</t>
  </si>
  <si>
    <t>Liczba zgłoszeń przekazanych 
do obsługi z innych dyspozytorni medycznych 
DM14-01 Olsztyn</t>
  </si>
  <si>
    <t>Liczba zgłoszeń przekazanych 
do obsługi z innych dyspozytorni medycznych 
DM15-01 Poznań</t>
  </si>
  <si>
    <t>Liczba zgłoszeń przekazanych 
do obsługi z innych dyspozytorni medycznych 
DM02-01 
Toruń</t>
  </si>
  <si>
    <t>Liczba zgłoszeń przekazanych 
do obsługi z innych dyspozytorni medycznych 
DM03-01 
Lublin</t>
  </si>
  <si>
    <t>Liczba zgłoszeń przekazanych 
do obsługi z innych dyspozytorni medycznych 
DM04-01 
Gorzów Wielkopolski</t>
  </si>
  <si>
    <t>Liczba zgłoszeń przekazanych 
do obsługi z innych dyspozytorni medycznych 
DM05-01 
Łódź</t>
  </si>
  <si>
    <t>76-010 Polanów
ul. Bobolicka 4</t>
  </si>
  <si>
    <t>76-142 Malechowo, 
Malechowo 21</t>
  </si>
  <si>
    <t>70-320 Szczecin
ul. Kazimierza Twardowskiego 18</t>
  </si>
  <si>
    <t>M</t>
  </si>
  <si>
    <t xml:space="preserve">tabela 1 </t>
  </si>
  <si>
    <t>tabela 2</t>
  </si>
  <si>
    <t>REJON ZACHODNIOPOMORSKI
326201 1 - M. Szczecin; 321101 2 - Dobra (Szczecińska); 321102 2 - Kołbaskowo; 321103 4 - Nowe Warpno (miasto); 321103 5 - Nowe Warpno (obszar wiejski); 321104 4 - Police (miasto); 321104 5 - Police (obszar wiejski); 320402 4 - Goleniów (miasto); 320402 5 - Goleniów (obszar wiejski); 320403 4 - Maszewo (miasto); 320403 5 - Maszewo (obszar wiejski); 320404 4 - Nowogard (miasto); 320404 5 - Nowogard (obszar wiejski); 320405 2 - Osina; 320406 2 - Przybiernów; 320407 4 - Stepnica (miasto); 320407 5 - Stepnica (obszar wiejski); 326301 1 - M. Świnoujście; 320701 4 - Dziwnów (miasto); 320701 5 - Dziwnów (obszar wiejski); 320702 4 - Golczewo (miasto); 320702 5 - Golczewo (obszar wiejski); 320703 4 - Kamień Pomorski (miasto); 320703 5 - Kamień Pomorski (obszar wiejski); 320704 4 - Międzyzdroje (miasto); 320704 5 - Międzyzdroje (obszar wiejski); 320705 2 - Świerzno; 320706 4 - Wolin (miasto); 320706 5 - Wolin (obszar wiejski); 321801 4 - Dobra (miasto); 321801 5 - Dobra (obszar wiejski); 320601 2 - Banie; 320602 4 - Cedynia (miasto); 320602 5 - Cedynia (obszar wiejski); 320603 4 - Chojna (miasto); 320603 5 - Chojna (obszar wiejski); 320604 4 - Gryfino (miasto); 320604 5 - Gryfino (obszar wiejski); 320605 4 - Mieszkowice (miasto); 320605 5 - Mieszkowice (obszar wiejski); 320606 4 - Moryń (miasto); 320606 5 - Moryń (obszar wiejski); 320607 2 - Stare Czarnowo; 320608 4 - Trzcińsko-Zdrój (miasto); 320608 5 - Trzcińsko-Zdrój (obszar wiejski); 320609 2 - Widuchowa; 321001 4 - Barlinek (miasto); 321001 5 - Barlinek (obszar wiejski); 321002 2 - Boleszkowice; 321003 4 - Dębno (miasto); 321003 5 - Dębno (obszar wiejski); 321004 4 - Myślibórz (miasto); 321004 5 - Myślibórz (obszar wiejski); 321005 2 - Nowogródek Pomorski; 321201 2 - Bielice; 321202 2 - Kozielice; 321203 4 - Lipiany (miasto); 321203 5 - Lipiany (obszar wiejski); 321204 2 - Przelewice; 321205 4 - Pyrzyce (miasto); 321205 5 - Pyrzyce (obszar wiejski); 321206 2 - Warnice; 321401 1 - Stargard; 321402 4 - Chociwel (miasto); 321402 5 - Chociwel (obszar wiejski); 321403 4 - Dobrzany (miasto); 321403 5 - Dobrzany (obszar wiejski); 321404 2 - Dolice; 321405 4 - Ińsko (miasto); 321405 5 - Ińsko (obszar wiejski); 321406 2 - Kobylanka; 321408 2 - Marianowo; 321409 2 - Stara Dąbrowa; 321410 2 - Stargard;  321411 4 - Suchań (miasto); 321411 5 - Suchań (obszar wiejski); 320205 4 - Pełczyce (miasto); 320205 5 - Pełczyce (obszar wiejski); 320201 2 - Bierzwnik; 320202 4 - Choszczno (miasto); 320202 5 - Choszczno (obszar wiejski); 320203 4 - Drawno (miasto); 320203 5 - Drawno (obszar wiejski); 320204 2 - Krzęcin; 320206 4 - Recz (miasto); 320206 5 - Recz (obszar wiejski); 321802 4 - Łobez (miasto); 321802 5 - Łobez (obszar wiejski); 321803 2 - Radowo Małe; 321804 4 - Resko (miasto); 321804 5 - Resko (obszar wiejski); 321805 4 - Węgorzyno (miasto); 321805 5 - Węgorzyno (obszar wiejski); 320501 2 - Brojce; 320502 4 - Gryfice (miasto); 320502 5 - Gryfice (obszar wiejski); 320503 2 - Karnice; 320504 4 - Płoty (miasto); 320504 5 - Płoty (obszar wiejski); 320507 2 - Rewal; 320508 4 - Trzebiatów (miasto); 320508 5 - Trzebiatów (obszar wiejski); 320801 1 - Kołobrzeg; 320802 2 - Dygowo; 320803 4 - Gościno (miasto); 320803 5 - Gościno (obszar wiejski); 320804 2 - Kołobrzeg; 320805 2 - Rymań; 320806 2 - Siemyśl; 320807 2 - Ustronie Morskie; 320901 2 - Będzino; 320902 2 - Biesiekierz; 320904 2 - Manowo; 320905 4 - Mielno (miasto); 320905 5 - Mielno (obszar wiejski); 320907 4 - Sianów (miasto); 320907 5 - Sianów (obszar wiejski); 320908 2 - Świeszyno; 326101 1 - M. Koszalin; 320301 4 - Czaplinek (miasto); 320301 5 - Czaplinek (obszar wiejski); 320302 4 - Drawsko Pomorskie (miasto); 320302 5 - Drawsko Pomorskie (obszar wiejski); 320303 4 - Kalisz Pomorski (miasto); 320303 5 - Kalisz Pomorski (obszar wiejski); 320305 2 - Wierzchowo; 320306 4 - Złocieniec (miasto); 320306 5 - Złocieniec (obszar wiejski); 321701 1 - Wałcz (miasto); 321702 4 - Człopa (miasto); 321702 5 - Człopa (obszar wiejski); 321703 4 - Mirosławiec (miasto); 321703 5 - Mirosławiec (obszar wiejski); 321704 4 - Tuczno (miasto); 321704 5 - Tuczno (obszar wiejski); 321705 2 - Wałcz (obszar wiejski); 321601 1 - Świdwin; 321602 2 - Brzeżno; 321603 4 - Połczyn-Zdrój (miasto); 321603 5 - Połczyn-Zdrój (obszar wiejski); 321604 2 - Rąbino; 321605 2 - Sławoborze; 321606 2 - Świdwin; 320101 1 - Białogard; 320102 2 - Białogard; 320103 4 - Karlino (miasto); 320103 5 - Karlino (obszar wiejski); 320104 4 - Tychowo (miasto); 320104 5 - Tychowo (obszar wiejski); 321501 1 - Szczecinek; 321502 4 - Barwice (miasto); 321502 5 - Barwice (obszar wiejski); 321504 4 - Borne Sulinowo (miasto); 321504 5 - Borne Sulinowo (obszar wiejski); 321505 2 - Grzmiąca; 321506 2 - Szczecinek;  320903 4 - Bobolice (miasto); 320903 5 - Bobolice (obszar wiejski); 321503 4 - Biały Bór (miasto); 321503 5 - Biały Bór (obszar wiejski); 320906 4 - Polanów (miasto); 320906 5 - Polanów (obszar wiejski); 321301 1 - Darłowo; 321302 1 - Sławno; 321303 2 - Darłowo; 321305 2 - Postomino; 321306 2 - Sławno; 321304 2 - Malechowo;</t>
  </si>
  <si>
    <t>Tabela nr 3: Dodatkowe zespoły ratownictwa medycznego – według stanu na dzień 01.01.2026 r.</t>
  </si>
  <si>
    <t>Tabela nr 9: Lotnicze zespoły ratownictwa medycznego – według stanu na dzień 01.01.2026 r.</t>
  </si>
  <si>
    <t>Tabela nr 20: Planowane zespoły ratownictwa medycznego – według stanu na dzień 01.01.2026 r.</t>
  </si>
  <si>
    <r>
      <rPr>
        <b/>
        <u/>
        <sz val="6"/>
        <color theme="1"/>
        <rFont val="Helvetica"/>
        <charset val="238"/>
      </rPr>
      <t>REJON ZACHODNIOPOMORSKI</t>
    </r>
    <r>
      <rPr>
        <sz val="6"/>
        <color theme="1"/>
        <rFont val="Helvetica"/>
        <charset val="238"/>
      </rPr>
      <t xml:space="preserve">
326201 1 - M. Szczecin; 321101 2 - Dobra (Szczecińska); 321102 2 - Kołbaskowo; 321103 4 - Nowe Warpno (miasto); 321103 5 - Nowe Warpno (obszar wiejski); 321104 4 - Police (miasto); 321104 5 - Police (obszar wiejski); 320402 4 - Goleniów (miasto); 320402 5 - Goleniów (obszar wiejski); 320403 4 - Maszewo (miasto); 320403 5 - Maszewo (obszar wiejski); 320404 4 - Nowogard (miasto); 320404 5 - Nowogard (obszar wiejski); 320405 2 - Osina; 320406 2 - Przybiernów; 320407 4 - Stepnica (miasto); 320407 5 - Stepnica (obszar wiejski); 326301 1 - M. Świnoujście; 320701 4 - Dziwnów (miasto); 320701 5 - Dziwnów (obszar wiejski); 320702 4 - Golczewo (miasto);
320702 5 - Golczewo (obszar wiejski); 320703 4 - Kamień Pomorski (miasto); 320703 5 - Kamień Pomorski (obszar wiejski); 320704 4 - Międzyzdroje (miasto); 320704 5 - Międzyzdroje (obszar wiejski); 320705 2 - Świerzno; 320706 4 - Wolin (miasto); 320706 5 - Wolin (obszar wiejski); 321801 4 - Dobra (miasto); 321801 5 - Dobra (obszar wiejski); 320601 2 - Banie; 320602 4 - Cedynia (miasto); 320602 5 - Cedynia (obszar wiejski); 320603 4 - Chojna (miasto); 320603 5 - Chojna (obszar wiejski); 320604 4 - Gryfino (miasto); 320604 5 - Gryfino (obszar wiejski); 320605 4 - Mieszkowice (miasto); 320605 5 - Mieszkowice (obszar wiejski); 320606 4 - Moryń (miasto); 320606 5 - Moryń (obszar wiejski); 320607 2 - Stare Czarnowo; 320608 4 - Trzcińsko-Zdrój (miasto); 320608 5 - Trzcińsko-Zdrój (obszar wiejski); 320609 2 - Widuchowa; 321001 4 - Barlinek (miasto); 321001 5 - Barlinek (obszar wiejski); 321002 2 - Boleszkowice; 321003 4 - Dębno (miasto); 321003 5 - Dębno (obszar wiejski); 321004 4 - Myślibórz (miasto); 321004 5 - Myślibórz (obszar wiejski); 321005 2 - Nowogródek Pomorski; 321201 2 - Bielice; 321202 2 - Kozielice; 321203 4 - Lipiany (miasto); 321203 5 - Lipiany (obszar wiejski); 321204 2 - Przelewice; 321205 4 - Pyrzyce (miasto); 321205 5 - Pyrzyce (obszar wiejski); 321206 2 - Warnice; 321401 1 - Stargard; 321402 4 - Chociwel (miasto); 321402 5 - Chociwel (obszar wiejski); 321403 4 - Dobrzany (miasto); 321403 5 - Dobrzany (obszar wiejski); 321404 2 - Dolice; 321405 4 - Ińsko (miasto); 321405 5 - Ińsko (obszar wiejski); 321406 2 - Kobylanka; 321408 2 - Marianowo; 321409 2 - Stara Dąbrowa; 321410 2 - Stargard;  321411 4 - Suchań (miasto); 321411 5 - Suchań (obszar wiejski); 320205 4 - Pełczyce (miasto); 320205 5 - Pełczyce (obszar wiejski); 320201 2 - Bierzwnik; 320202 4 - Choszczno (miasto); 320202 5 - Choszczno (obszar wiejski); 320203 4 - Drawno (miasto); 320203 5 - Drawno (obszar wiejski); 320204 2 - Krzęcin; 320206 4 - Recz (miasto); 320206 5 - Recz (obszar wiejski); 321802 4 - Łobez (miasto); 321802 5 - Łobez (obszar wiejski); 321803 2 - Radowo Małe; 321804 4 - Resko (miasto); 321804 5 - Resko (obszar wiejski); 321805 4 - Węgorzyno (miasto); 321805 5 - Węgorzyno (obszar wiejski); 320501 2 - Brojce; 320502 4 - Gryfice (miasto); 320502 5 - Gryfice (obszar wiejski); 320503 2 - Karnice; 320504 4 - Płoty (miasto); 320504 5 - Płoty (obszar wiejski); 320507 2 - Rewal; 320508 4 - Trzebiatów (miasto); 320508 5 - Trzebiatów (obszar wiejski); 320801 1 - Kołobrzeg; 320802 2 - Dygowo; 320803 4 - Gościno (miasto); 320803 5 - Gościno (obszar wiejski); 320804 2 - Kołobrzeg; 320805 2 - Rymań; 320806 2 - Siemyśl; 320807 2 - Ustronie Morskie; 320901 2 - Będzino; 320902 2 - Biesiekierz; 320904 2 - Manowo; 320905 4 - Mielno (miasto); 320905 5 - Mielno (obszar wiejski); 320907 4 - Sianów (miasto); 320907 5 - Sianów (obszar wiejski); 320908 2 - Świeszyno; 326101 1 - M. Koszalin; 320301 4 - Czaplinek (miasto); 320301 5 - Czaplinek (obszar wiejski); 320302 4 - Drawsko Pomorskie (miasto); 320302 5 - Drawsko Pomorskie (obszar wiejski); 320303 4 - Kalisz Pomorski (miasto); 320303 5 - Kalisz Pomorski (obszar wiejski); 320305 2 - Wierzchowo; 320306 4 - Złocieniec (miasto); 320306 5 - Złocieniec (obszar wiejski); 321701 1 - Wałcz (miasto); 321702 4 - Człopa (miasto); 321702 5 - Człopa (obszar wiejski); 321703 4 - Mirosławiec (miasto); 321703 5 - Mirosławiec (obszar wiejski); 321704 4 - Tuczno (miasto); 321704 5 - Tuczno (obszar wiejski); 321705 2 - Wałcz (obszar wiejski); 321601 1 - Świdwin; 321602 2 - Brzeżno; 321603 4 - Połczyn-Zdrój (miasto);
321603 5 - Połczyn-Zdrój (obszar wiejski); 321604 2 - Rąbino; 321605 2 - Sławoborze; 321606 2 - Świdwin; 320101 1 - Białogard; 320102 2 - Białogard; 320103 4 - Karlino (miasto); 320103 5 - Karlino (obszar wiejski); 320104 4 - Tychowo (miasto); 320104 5 - Tychowo (obszar wiejski); 321501 1 - Szczecinek; 321502 4 - Barwice (miasto); 321502 5 - Barwice (obszar wiejski); 321504 4 - Borne Sulinowo (miasto); 321504 5 - Borne Sulinowo (obszar wiejski); 321505 2 - Grzmiąca; 321506 2 - Szczecinek;  320903 4 - Bobolice (miasto); 320903 5 - Bobolice (obszar wiejski); 321503 4 - Biały Bór (miasto); 321503 5 - Biały Bór (obszar wiejski); 320906 4 - Polanów (miasto); 320906 5 - Polanów (obszar wiejski); 321301 1 - Darłowo; 321302 1 - Sławno; 321303 2 - Darłowo; 321305 2 - Postomino; 321306 2 - Sławno; 321304 2 - Malechowo;</t>
    </r>
  </si>
  <si>
    <t>DMW B</t>
  </si>
  <si>
    <t>DMW C</t>
  </si>
  <si>
    <t>DMW A</t>
  </si>
  <si>
    <r>
      <t>Rodzaj stanowiska dyspozytora medycznego</t>
    </r>
    <r>
      <rPr>
        <b/>
        <vertAlign val="superscript"/>
        <sz val="10"/>
        <color rgb="FF000000"/>
        <rFont val="Helvetica"/>
        <charset val="238"/>
      </rPr>
      <t xml:space="preserve"> 1)</t>
    </r>
  </si>
  <si>
    <r>
      <t>Kod obszaru dysponowania</t>
    </r>
    <r>
      <rPr>
        <b/>
        <vertAlign val="superscript"/>
        <sz val="10"/>
        <color rgb="FF000000"/>
        <rFont val="Helvetica"/>
        <charset val="238"/>
      </rPr>
      <t xml:space="preserve"> 1)</t>
    </r>
  </si>
  <si>
    <r>
      <t xml:space="preserve">DMW A
</t>
    </r>
    <r>
      <rPr>
        <sz val="8"/>
        <color theme="1"/>
        <rFont val="Helvetica"/>
        <charset val="238"/>
      </rPr>
      <t>Zastępca głównego dyspozytora medycznego</t>
    </r>
  </si>
  <si>
    <r>
      <t>Tabela nr 21: Liczba i rodzaje stanowisk dyspozytorów medycznych – według stanu na dzień 01.01.</t>
    </r>
    <r>
      <rPr>
        <b/>
        <sz val="14"/>
        <color theme="1"/>
        <rFont val="Helvetica"/>
        <charset val="238"/>
      </rPr>
      <t xml:space="preserve">2026 r. </t>
    </r>
  </si>
  <si>
    <r>
      <t>Tabela nr 22: Lokalizacja, liczba i obszary dysponowania stanowisk dyspozytorów medycznych wysyłających – według stanu na dzień 01.</t>
    </r>
    <r>
      <rPr>
        <b/>
        <sz val="14"/>
        <color theme="1"/>
        <rFont val="Helvetica"/>
        <charset val="238"/>
      </rPr>
      <t>01.2026</t>
    </r>
    <r>
      <rPr>
        <b/>
        <sz val="14"/>
        <color rgb="FF000000"/>
        <rFont val="Helvetica"/>
        <charset val="238"/>
      </rPr>
      <t xml:space="preserve">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</si>
</sst>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9">
    <font>
      <sz val="11"/>
      <color rgb="FF000000"/>
      <name val="Calibri"/>
    </font>
    <font>
      <sz val="11"/>
      <color theme="1"/>
      <name val="Calibri"/>
      <family val="2"/>
      <charset val="238"/>
      <scheme val="minor"/>
    </font>
    <font>
      <b/>
      <sz val="10"/>
      <color rgb="FF000000"/>
      <name val="Helvetica"/>
    </font>
    <font>
      <sz val="10"/>
      <color rgb="FF000000"/>
      <name val="Helvetica"/>
    </font>
    <font>
      <sz val="11"/>
      <color rgb="FF000000"/>
      <name val="Calibri"/>
      <family val="2"/>
      <charset val="238"/>
    </font>
    <font>
      <b/>
      <sz val="14"/>
      <color rgb="FF000000"/>
      <name val="Calibri"/>
      <family val="2"/>
      <charset val="238"/>
    </font>
    <font>
      <sz val="8"/>
      <name val="Calibri"/>
      <family val="2"/>
      <charset val="238"/>
    </font>
    <font>
      <sz val="10"/>
      <color rgb="FF000000"/>
      <name val="Latp"/>
      <charset val="238"/>
    </font>
    <font>
      <sz val="11"/>
      <color rgb="FF000000"/>
      <name val="Lato"/>
      <family val="2"/>
    </font>
    <font>
      <sz val="10"/>
      <color rgb="FF000000"/>
      <name val="Lato"/>
      <family val="2"/>
    </font>
    <font>
      <sz val="10"/>
      <color rgb="FF000000"/>
      <name val="Calibri"/>
      <family val="2"/>
      <charset val="238"/>
    </font>
    <font>
      <sz val="8"/>
      <name val="Calibri"/>
      <family val="2"/>
      <charset val="238"/>
    </font>
    <font>
      <b/>
      <sz val="14"/>
      <color rgb="FF000000"/>
      <name val="Helvetica"/>
      <charset val="238"/>
    </font>
    <font>
      <sz val="11"/>
      <color rgb="FF000000"/>
      <name val="Helvetica"/>
      <charset val="238"/>
    </font>
    <font>
      <b/>
      <sz val="11"/>
      <color rgb="FF000000"/>
      <name val="Helvetica"/>
      <charset val="238"/>
    </font>
    <font>
      <sz val="11"/>
      <name val="Helvetica"/>
      <charset val="238"/>
    </font>
    <font>
      <sz val="10"/>
      <color rgb="FF000000"/>
      <name val="Helvetica"/>
      <charset val="238"/>
    </font>
    <font>
      <b/>
      <sz val="12"/>
      <color rgb="FF000000"/>
      <name val="Helvetica"/>
      <charset val="238"/>
    </font>
    <font>
      <b/>
      <sz val="14"/>
      <color theme="1"/>
      <name val="Helvetica"/>
      <charset val="238"/>
    </font>
    <font>
      <sz val="12"/>
      <color theme="1"/>
      <name val="Helvetica"/>
      <charset val="238"/>
    </font>
    <font>
      <vertAlign val="superscript"/>
      <sz val="12"/>
      <color theme="1"/>
      <name val="Helvetica"/>
      <charset val="238"/>
    </font>
    <font>
      <sz val="10"/>
      <color theme="1"/>
      <name val="Helvetica"/>
      <charset val="238"/>
    </font>
    <font>
      <sz val="11"/>
      <color theme="1"/>
      <name val="Helvetica"/>
      <charset val="238"/>
    </font>
    <font>
      <b/>
      <sz val="10"/>
      <color rgb="FF000000"/>
      <name val="Helvetica"/>
      <charset val="238"/>
    </font>
    <font>
      <vertAlign val="superscript"/>
      <sz val="12"/>
      <color rgb="FF000000"/>
      <name val="Helvetica"/>
      <charset val="238"/>
    </font>
    <font>
      <sz val="12"/>
      <color rgb="FF000000"/>
      <name val="Helvetica"/>
      <charset val="238"/>
    </font>
    <font>
      <b/>
      <sz val="16"/>
      <color rgb="FF000000"/>
      <name val="Helvetica"/>
      <charset val="238"/>
    </font>
    <font>
      <vertAlign val="superscript"/>
      <sz val="10"/>
      <color rgb="FF000000"/>
      <name val="Helvetica"/>
      <charset val="238"/>
    </font>
    <font>
      <sz val="8"/>
      <name val="Calibri"/>
    </font>
    <font>
      <strike/>
      <sz val="10"/>
      <color rgb="FFFF0000"/>
      <name val="Helvetica"/>
      <charset val="238"/>
    </font>
    <font>
      <strike/>
      <sz val="11"/>
      <color rgb="FFFF0000"/>
      <name val="Helvetica"/>
      <charset val="238"/>
    </font>
    <font>
      <sz val="6"/>
      <color rgb="FF000000"/>
      <name val="Calibri"/>
      <family val="2"/>
      <charset val="238"/>
    </font>
    <font>
      <sz val="6"/>
      <color theme="1"/>
      <name val="Helvetica"/>
      <charset val="238"/>
    </font>
    <font>
      <b/>
      <u/>
      <sz val="6"/>
      <color theme="1"/>
      <name val="Helvetica"/>
      <charset val="238"/>
    </font>
    <font>
      <sz val="10"/>
      <name val="Helvetica"/>
      <charset val="238"/>
    </font>
    <font>
      <sz val="9"/>
      <color indexed="81"/>
      <name val="Tahoma"/>
      <charset val="1"/>
    </font>
    <font>
      <b/>
      <sz val="9"/>
      <color indexed="81"/>
      <name val="Tahoma"/>
      <charset val="1"/>
    </font>
    <font>
      <b/>
      <vertAlign val="superscript"/>
      <sz val="10"/>
      <color rgb="FF000000"/>
      <name val="Helvetica"/>
      <charset val="238"/>
    </font>
    <font>
      <sz val="8"/>
      <color theme="1"/>
      <name val="Helvetica"/>
      <charset val="238"/>
    </font>
  </fonts>
  <fills count="8">
    <fill>
      <patternFill patternType="none"/>
    </fill>
    <fill>
      <patternFill patternType="gray125"/>
    </fill>
    <fill>
      <patternFill patternType="solid">
        <fgColor rgb="FFEEEEEE"/>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s>
  <borders count="21">
    <border>
      <left/>
      <right/>
      <top/>
      <bottom/>
      <diagonal/>
    </border>
    <border>
      <left style="thin">
        <color rgb="FF666666"/>
      </left>
      <right style="thin">
        <color rgb="FF666666"/>
      </right>
      <top style="thin">
        <color rgb="FF666666"/>
      </top>
      <bottom style="thin">
        <color rgb="FF666666"/>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rgb="FF666666"/>
      </bottom>
      <diagonal/>
    </border>
    <border>
      <left style="thin">
        <color rgb="FF666666"/>
      </left>
      <right style="thin">
        <color rgb="FF666666"/>
      </right>
      <top style="thin">
        <color rgb="FF666666"/>
      </top>
      <bottom/>
      <diagonal/>
    </border>
    <border>
      <left style="thin">
        <color rgb="FF666666"/>
      </left>
      <right/>
      <top style="thin">
        <color rgb="FF666666"/>
      </top>
      <bottom style="thin">
        <color rgb="FF666666"/>
      </bottom>
      <diagonal/>
    </border>
    <border>
      <left style="thin">
        <color rgb="FF666666"/>
      </left>
      <right style="thin">
        <color rgb="FF666666"/>
      </right>
      <top/>
      <bottom style="thin">
        <color rgb="FF666666"/>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rgb="FF666666"/>
      </right>
      <top style="thin">
        <color rgb="FF666666"/>
      </top>
      <bottom style="thin">
        <color rgb="FF666666"/>
      </bottom>
      <diagonal/>
    </border>
    <border>
      <left/>
      <right style="thin">
        <color rgb="FF666666"/>
      </right>
      <top style="thin">
        <color rgb="FF666666"/>
      </top>
      <bottom/>
      <diagonal/>
    </border>
    <border>
      <left style="thin">
        <color indexed="64"/>
      </left>
      <right style="thin">
        <color indexed="64"/>
      </right>
      <top style="thin">
        <color rgb="FF666666"/>
      </top>
      <bottom style="thin">
        <color indexed="64"/>
      </bottom>
      <diagonal/>
    </border>
    <border>
      <left/>
      <right/>
      <top style="thin">
        <color rgb="FF666666"/>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0" borderId="0"/>
  </cellStyleXfs>
  <cellXfs count="149">
    <xf numFmtId="0" fontId="0" fillId="0" borderId="0" xfId="0"/>
    <xf numFmtId="0" fontId="3" fillId="0" borderId="1" xfId="0" applyFont="1" applyBorder="1" applyAlignment="1">
      <alignment horizontal="center" wrapText="1"/>
    </xf>
    <xf numFmtId="0" fontId="1" fillId="0" borderId="0" xfId="1"/>
    <xf numFmtId="0" fontId="0" fillId="0" borderId="0" xfId="0" applyAlignment="1">
      <alignment wrapText="1"/>
    </xf>
    <xf numFmtId="0" fontId="2" fillId="2" borderId="1" xfId="0" applyFont="1" applyFill="1" applyBorder="1" applyAlignment="1">
      <alignment horizontal="center" vertical="center" wrapText="1"/>
    </xf>
    <xf numFmtId="0" fontId="0" fillId="0" borderId="0" xfId="0" applyAlignment="1">
      <alignment vertical="center"/>
    </xf>
    <xf numFmtId="0" fontId="8" fillId="0" borderId="0" xfId="0" applyFont="1"/>
    <xf numFmtId="0" fontId="8" fillId="0" borderId="0" xfId="0" applyFont="1" applyAlignment="1">
      <alignment wrapText="1"/>
    </xf>
    <xf numFmtId="0" fontId="9" fillId="0" borderId="0" xfId="0" applyFont="1" applyAlignment="1">
      <alignment vertical="center"/>
    </xf>
    <xf numFmtId="0" fontId="8" fillId="0" borderId="0" xfId="0" applyFont="1" applyAlignment="1">
      <alignment horizontal="center"/>
    </xf>
    <xf numFmtId="0" fontId="5" fillId="0" borderId="0" xfId="0" applyFont="1" applyAlignment="1">
      <alignment vertical="center"/>
    </xf>
    <xf numFmtId="2" fontId="3" fillId="0" borderId="1" xfId="0" applyNumberFormat="1" applyFont="1" applyBorder="1" applyAlignment="1">
      <alignment horizontal="center" wrapText="1"/>
    </xf>
    <xf numFmtId="0" fontId="3" fillId="0" borderId="1" xfId="0" applyFont="1" applyBorder="1" applyAlignment="1">
      <alignment horizontal="center" vertical="center" wrapText="1"/>
    </xf>
    <xf numFmtId="0" fontId="13" fillId="4"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xf numFmtId="0" fontId="16" fillId="0" borderId="0" xfId="0" applyFont="1" applyAlignment="1">
      <alignment horizontal="justify" vertical="center"/>
    </xf>
    <xf numFmtId="0" fontId="13" fillId="0" borderId="3" xfId="0" applyFont="1" applyBorder="1"/>
    <xf numFmtId="0" fontId="13" fillId="0" borderId="0" xfId="0" applyFont="1" applyAlignment="1">
      <alignment horizontal="left" vertical="top"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3" fillId="0" borderId="0" xfId="0" applyFont="1" applyAlignment="1">
      <alignment horizontal="center"/>
    </xf>
    <xf numFmtId="0" fontId="13" fillId="0" borderId="0" xfId="0" applyFont="1" applyAlignment="1">
      <alignment wrapText="1"/>
    </xf>
    <xf numFmtId="0" fontId="16" fillId="0" borderId="0" xfId="0" applyFont="1" applyAlignment="1">
      <alignment horizontal="left" vertical="center" wrapText="1"/>
    </xf>
    <xf numFmtId="0" fontId="21" fillId="0" borderId="3" xfId="1" applyFont="1" applyBorder="1" applyAlignment="1">
      <alignment horizontal="center" vertical="center" wrapText="1"/>
    </xf>
    <xf numFmtId="0" fontId="22" fillId="0" borderId="0" xfId="1" applyFont="1" applyAlignment="1">
      <alignment vertical="center" wrapText="1"/>
    </xf>
    <xf numFmtId="0" fontId="22" fillId="0" borderId="0" xfId="1" applyFont="1" applyAlignment="1">
      <alignment horizontal="justify" vertical="center"/>
    </xf>
    <xf numFmtId="0" fontId="22" fillId="0" borderId="0" xfId="1" applyFont="1"/>
    <xf numFmtId="0" fontId="23" fillId="4" borderId="1" xfId="0" applyFont="1" applyFill="1" applyBorder="1" applyAlignment="1">
      <alignment horizontal="center" vertical="center" wrapText="1"/>
    </xf>
    <xf numFmtId="0" fontId="16" fillId="0" borderId="1" xfId="0" applyFont="1" applyBorder="1" applyAlignment="1">
      <alignment horizontal="center" wrapText="1"/>
    </xf>
    <xf numFmtId="0" fontId="16" fillId="0" borderId="1" xfId="0" applyFont="1" applyBorder="1" applyAlignment="1">
      <alignment horizontal="left" wrapText="1"/>
    </xf>
    <xf numFmtId="0" fontId="16" fillId="0" borderId="0" xfId="0" applyFont="1" applyAlignment="1">
      <alignment horizontal="left" wrapText="1"/>
    </xf>
    <xf numFmtId="0" fontId="23" fillId="2" borderId="1" xfId="0" applyFont="1" applyFill="1" applyBorder="1" applyAlignment="1">
      <alignment horizontal="center" wrapText="1"/>
    </xf>
    <xf numFmtId="0" fontId="15" fillId="0" borderId="3" xfId="0" applyFont="1" applyBorder="1" applyAlignment="1">
      <alignment horizontal="center" vertical="center" wrapText="1"/>
    </xf>
    <xf numFmtId="49" fontId="16" fillId="0" borderId="1" xfId="0" applyNumberFormat="1" applyFont="1" applyBorder="1" applyAlignment="1">
      <alignment horizontal="center" wrapText="1"/>
    </xf>
    <xf numFmtId="0" fontId="23" fillId="2" borderId="1" xfId="0" applyFont="1" applyFill="1" applyBorder="1" applyAlignment="1">
      <alignment horizontal="center" vertical="center" wrapText="1"/>
    </xf>
    <xf numFmtId="0" fontId="21" fillId="0" borderId="3" xfId="0" applyFont="1" applyBorder="1" applyAlignment="1">
      <alignment horizontal="center" vertical="center" wrapText="1"/>
    </xf>
    <xf numFmtId="0" fontId="16" fillId="0" borderId="0" xfId="0" applyFont="1"/>
    <xf numFmtId="0" fontId="13" fillId="0" borderId="0" xfId="0" applyFont="1" applyAlignment="1">
      <alignment horizontal="left"/>
    </xf>
    <xf numFmtId="0" fontId="13" fillId="0" borderId="0" xfId="0" applyFont="1" applyAlignment="1">
      <alignment vertical="center"/>
    </xf>
    <xf numFmtId="0" fontId="16" fillId="0" borderId="7" xfId="0" applyFont="1" applyBorder="1" applyAlignment="1">
      <alignment horizontal="center" wrapText="1"/>
    </xf>
    <xf numFmtId="49" fontId="16" fillId="0" borderId="3" xfId="0" applyNumberFormat="1" applyFont="1" applyBorder="1" applyAlignment="1">
      <alignment horizontal="center" vertical="center" wrapText="1"/>
    </xf>
    <xf numFmtId="49" fontId="16" fillId="0" borderId="3" xfId="0" quotePrefix="1" applyNumberFormat="1" applyFont="1" applyBorder="1" applyAlignment="1">
      <alignment horizontal="center" vertical="center" wrapText="1"/>
    </xf>
    <xf numFmtId="0" fontId="16" fillId="0" borderId="3" xfId="0" applyFont="1" applyBorder="1" applyAlignment="1">
      <alignment horizontal="center" wrapText="1"/>
    </xf>
    <xf numFmtId="49" fontId="16" fillId="0" borderId="4"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16" fillId="0" borderId="3" xfId="1" applyFont="1" applyBorder="1" applyAlignment="1">
      <alignment horizontal="center" vertical="center" wrapText="1"/>
    </xf>
    <xf numFmtId="49" fontId="16" fillId="0" borderId="3" xfId="1" applyNumberFormat="1" applyFont="1" applyBorder="1" applyAlignment="1">
      <alignment horizontal="center" vertical="center" wrapText="1"/>
    </xf>
    <xf numFmtId="20" fontId="16" fillId="0" borderId="1" xfId="0" applyNumberFormat="1" applyFont="1" applyBorder="1" applyAlignment="1">
      <alignment horizontal="center" wrapText="1"/>
    </xf>
    <xf numFmtId="20" fontId="16" fillId="0" borderId="7" xfId="0" applyNumberFormat="1" applyFont="1" applyBorder="1" applyAlignment="1">
      <alignment horizontal="center" wrapText="1"/>
    </xf>
    <xf numFmtId="0" fontId="16" fillId="0" borderId="8" xfId="0" applyFont="1" applyBorder="1" applyAlignment="1">
      <alignment horizontal="center" wrapText="1"/>
    </xf>
    <xf numFmtId="0" fontId="22" fillId="5" borderId="10" xfId="1" applyFont="1" applyFill="1" applyBorder="1" applyAlignment="1">
      <alignment horizontal="center"/>
    </xf>
    <xf numFmtId="0" fontId="16" fillId="0" borderId="9" xfId="0" applyFont="1" applyBorder="1" applyAlignment="1">
      <alignment horizontal="center" wrapText="1"/>
    </xf>
    <xf numFmtId="20" fontId="16" fillId="0" borderId="9" xfId="0" applyNumberFormat="1" applyFont="1" applyBorder="1" applyAlignment="1">
      <alignment horizontal="center" wrapText="1"/>
    </xf>
    <xf numFmtId="0" fontId="23" fillId="2" borderId="3" xfId="0" applyFont="1" applyFill="1" applyBorder="1" applyAlignment="1">
      <alignment horizontal="center" wrapText="1"/>
    </xf>
    <xf numFmtId="0" fontId="23" fillId="2" borderId="9" xfId="0" applyFont="1" applyFill="1" applyBorder="1" applyAlignment="1">
      <alignment horizontal="center" wrapText="1"/>
    </xf>
    <xf numFmtId="164" fontId="16" fillId="0" borderId="1" xfId="0" applyNumberFormat="1" applyFont="1" applyBorder="1" applyAlignment="1">
      <alignment horizontal="center" wrapText="1"/>
    </xf>
    <xf numFmtId="0" fontId="16" fillId="0" borderId="11" xfId="0" applyFont="1" applyBorder="1" applyAlignment="1">
      <alignment horizontal="center" wrapText="1"/>
    </xf>
    <xf numFmtId="0" fontId="16" fillId="0" borderId="4" xfId="0" applyFont="1" applyBorder="1" applyAlignment="1">
      <alignment horizontal="center" wrapText="1"/>
    </xf>
    <xf numFmtId="0" fontId="16" fillId="0" borderId="12" xfId="0" applyFont="1" applyBorder="1" applyAlignment="1">
      <alignment horizontal="center" wrapText="1"/>
    </xf>
    <xf numFmtId="2" fontId="16" fillId="0" borderId="1" xfId="0" applyNumberFormat="1" applyFont="1" applyBorder="1" applyAlignment="1">
      <alignment horizontal="center" wrapText="1"/>
    </xf>
    <xf numFmtId="0" fontId="16" fillId="0" borderId="3" xfId="0" applyFont="1" applyBorder="1" applyAlignment="1">
      <alignment horizontal="center" vertical="center" textRotation="90"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0" borderId="3" xfId="0" applyFont="1" applyBorder="1" applyAlignment="1">
      <alignment horizontal="center"/>
    </xf>
    <xf numFmtId="2" fontId="16" fillId="0" borderId="3" xfId="0" applyNumberFormat="1" applyFont="1" applyBorder="1" applyAlignment="1">
      <alignment horizontal="center"/>
    </xf>
    <xf numFmtId="0" fontId="10" fillId="0" borderId="0" xfId="0" applyFont="1"/>
    <xf numFmtId="0" fontId="0" fillId="0" borderId="3" xfId="0" applyBorder="1"/>
    <xf numFmtId="0" fontId="16" fillId="0" borderId="14" xfId="0" applyFont="1" applyBorder="1" applyAlignment="1">
      <alignment horizontal="center" wrapText="1"/>
    </xf>
    <xf numFmtId="2" fontId="16" fillId="0" borderId="15" xfId="0" applyNumberFormat="1" applyFont="1" applyBorder="1" applyAlignment="1">
      <alignment horizontal="center"/>
    </xf>
    <xf numFmtId="0" fontId="16" fillId="0" borderId="8" xfId="0" applyFont="1" applyBorder="1" applyAlignment="1">
      <alignment horizontal="center" vertical="center" wrapText="1"/>
    </xf>
    <xf numFmtId="0" fontId="16" fillId="0" borderId="4" xfId="0" applyFont="1" applyBorder="1" applyAlignment="1">
      <alignment horizontal="center" vertical="center" wrapText="1"/>
    </xf>
    <xf numFmtId="2" fontId="16" fillId="0" borderId="8" xfId="0" applyNumberFormat="1" applyFont="1" applyBorder="1" applyAlignment="1">
      <alignment horizontal="center" wrapText="1"/>
    </xf>
    <xf numFmtId="1" fontId="16" fillId="0" borderId="3" xfId="0" applyNumberFormat="1" applyFont="1" applyBorder="1" applyAlignment="1">
      <alignment horizontal="right"/>
    </xf>
    <xf numFmtId="0" fontId="16" fillId="0" borderId="3" xfId="0" applyFont="1" applyBorder="1"/>
    <xf numFmtId="0" fontId="23" fillId="0" borderId="7"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wrapText="1"/>
    </xf>
    <xf numFmtId="49" fontId="16" fillId="0" borderId="3" xfId="0" applyNumberFormat="1" applyFont="1" applyBorder="1" applyAlignment="1">
      <alignment horizontal="center" wrapText="1"/>
    </xf>
    <xf numFmtId="0" fontId="23" fillId="2" borderId="16"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16" fillId="0" borderId="18" xfId="0" applyFont="1" applyBorder="1" applyAlignment="1">
      <alignment horizontal="center" wrapText="1"/>
    </xf>
    <xf numFmtId="0" fontId="16" fillId="0" borderId="15" xfId="0" applyFont="1" applyBorder="1" applyAlignment="1">
      <alignment horizontal="center" wrapText="1"/>
    </xf>
    <xf numFmtId="0" fontId="16" fillId="0" borderId="15" xfId="0" applyFont="1" applyBorder="1" applyAlignment="1">
      <alignment horizontal="center" vertical="center" wrapText="1"/>
    </xf>
    <xf numFmtId="0" fontId="16" fillId="0" borderId="19" xfId="0" applyFont="1" applyBorder="1" applyAlignment="1">
      <alignment horizontal="center" wrapText="1"/>
    </xf>
    <xf numFmtId="0" fontId="16" fillId="0" borderId="20" xfId="0" applyFont="1" applyBorder="1" applyAlignment="1">
      <alignment horizontal="center" vertical="center" wrapText="1"/>
    </xf>
    <xf numFmtId="0" fontId="29" fillId="0" borderId="3" xfId="1" applyFont="1" applyBorder="1" applyAlignment="1">
      <alignment horizontal="center" vertical="center" wrapText="1"/>
    </xf>
    <xf numFmtId="49" fontId="29" fillId="0" borderId="3" xfId="1" applyNumberFormat="1" applyFont="1" applyBorder="1" applyAlignment="1">
      <alignment horizontal="center" vertical="center" wrapText="1"/>
    </xf>
    <xf numFmtId="0" fontId="30" fillId="0" borderId="3" xfId="1" applyFont="1" applyBorder="1" applyAlignment="1">
      <alignment horizontal="center" vertical="center" wrapText="1"/>
    </xf>
    <xf numFmtId="0" fontId="29" fillId="0" borderId="13" xfId="0" applyFont="1" applyBorder="1" applyAlignment="1">
      <alignment horizontal="center" vertical="center" wrapText="1"/>
    </xf>
    <xf numFmtId="0" fontId="10" fillId="0" borderId="0" xfId="0" applyFont="1" applyAlignment="1">
      <alignment vertical="top"/>
    </xf>
    <xf numFmtId="0" fontId="16" fillId="4" borderId="3" xfId="0" applyFont="1" applyFill="1" applyBorder="1" applyAlignment="1">
      <alignment horizontal="center" vertical="top" wrapText="1"/>
    </xf>
    <xf numFmtId="0" fontId="10" fillId="0" borderId="0" xfId="0" applyFont="1" applyAlignment="1">
      <alignment horizontal="center" vertical="top"/>
    </xf>
    <xf numFmtId="0" fontId="16" fillId="0" borderId="0" xfId="0" applyFont="1" applyAlignment="1">
      <alignment vertical="top"/>
    </xf>
    <xf numFmtId="0" fontId="16" fillId="0" borderId="0" xfId="0" applyFont="1" applyAlignment="1">
      <alignment horizontal="center" vertical="top"/>
    </xf>
    <xf numFmtId="0" fontId="16" fillId="0" borderId="0" xfId="0" applyFont="1" applyAlignment="1">
      <alignment horizontal="justify" vertical="top"/>
    </xf>
    <xf numFmtId="0" fontId="7" fillId="0" borderId="0" xfId="0" applyFont="1" applyAlignment="1">
      <alignment vertical="top"/>
    </xf>
    <xf numFmtId="0" fontId="7" fillId="0" borderId="0" xfId="0" applyFont="1" applyAlignment="1">
      <alignment horizontal="center" vertical="top"/>
    </xf>
    <xf numFmtId="0" fontId="13" fillId="0" borderId="3" xfId="0" applyFont="1" applyBorder="1" applyAlignment="1">
      <alignment horizontal="left" vertical="center"/>
    </xf>
    <xf numFmtId="0" fontId="13" fillId="0" borderId="3" xfId="0" applyFont="1" applyBorder="1" applyAlignment="1">
      <alignment horizontal="left" vertical="center" wrapText="1"/>
    </xf>
    <xf numFmtId="0" fontId="0" fillId="0" borderId="0" xfId="0" applyAlignment="1">
      <alignment horizontal="left" vertical="center"/>
    </xf>
    <xf numFmtId="0" fontId="13" fillId="4" borderId="3" xfId="0" applyFont="1" applyFill="1" applyBorder="1" applyAlignment="1">
      <alignment horizontal="center" vertical="top" wrapText="1"/>
    </xf>
    <xf numFmtId="0" fontId="8" fillId="0" borderId="0" xfId="0" applyFont="1" applyAlignment="1">
      <alignment vertical="top"/>
    </xf>
    <xf numFmtId="0" fontId="31" fillId="0" borderId="0" xfId="0" applyFont="1" applyAlignment="1">
      <alignment vertical="top"/>
    </xf>
    <xf numFmtId="0" fontId="32" fillId="0" borderId="4" xfId="0" applyFont="1" applyBorder="1" applyAlignment="1">
      <alignment vertical="top" wrapText="1"/>
    </xf>
    <xf numFmtId="0" fontId="32" fillId="0" borderId="3" xfId="0" applyFont="1" applyBorder="1" applyAlignment="1">
      <alignment vertical="top" wrapText="1"/>
    </xf>
    <xf numFmtId="0" fontId="32" fillId="0" borderId="4" xfId="0" applyFont="1" applyBorder="1" applyAlignment="1">
      <alignment horizontal="left" vertical="top" wrapText="1"/>
    </xf>
    <xf numFmtId="0" fontId="16" fillId="0" borderId="3" xfId="0" applyFont="1" applyBorder="1" applyAlignment="1">
      <alignment horizontal="center" vertical="top" wrapText="1"/>
    </xf>
    <xf numFmtId="0" fontId="14" fillId="3"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6" borderId="3" xfId="0" applyFont="1" applyFill="1" applyBorder="1" applyAlignment="1">
      <alignment horizontal="center" vertical="center" wrapText="1"/>
    </xf>
    <xf numFmtId="0" fontId="16" fillId="0" borderId="3" xfId="0" applyFont="1" applyBorder="1" applyAlignment="1">
      <alignment vertical="top" wrapText="1"/>
    </xf>
    <xf numFmtId="0" fontId="34" fillId="0" borderId="3" xfId="0" applyFont="1" applyBorder="1" applyAlignment="1">
      <alignment vertical="top" wrapText="1"/>
    </xf>
    <xf numFmtId="0" fontId="34" fillId="5" borderId="3" xfId="0" applyFont="1" applyFill="1" applyBorder="1" applyAlignment="1">
      <alignment vertical="top" wrapText="1"/>
    </xf>
    <xf numFmtId="0" fontId="13" fillId="0" borderId="3" xfId="0" applyFont="1" applyBorder="1" applyAlignment="1">
      <alignment horizontal="center" vertical="center"/>
    </xf>
    <xf numFmtId="0" fontId="21" fillId="0" borderId="3" xfId="0" applyFont="1" applyBorder="1" applyAlignment="1">
      <alignment horizontal="center" vertical="top" wrapText="1"/>
    </xf>
    <xf numFmtId="0" fontId="13" fillId="0" borderId="3" xfId="0" applyFont="1" applyBorder="1" applyAlignment="1">
      <alignment horizontal="center" vertical="top" wrapText="1"/>
    </xf>
    <xf numFmtId="0" fontId="14" fillId="3" borderId="3" xfId="0" applyFont="1" applyFill="1" applyBorder="1" applyAlignment="1">
      <alignment horizontal="center" vertical="top" wrapText="1"/>
    </xf>
    <xf numFmtId="0" fontId="14" fillId="0" borderId="3" xfId="0" applyFont="1" applyBorder="1" applyAlignment="1">
      <alignment horizontal="center" vertical="top" wrapText="1"/>
    </xf>
    <xf numFmtId="0" fontId="16" fillId="7" borderId="3" xfId="0" applyFont="1" applyFill="1" applyBorder="1" applyAlignment="1">
      <alignment horizontal="center" vertical="top" wrapText="1"/>
    </xf>
    <xf numFmtId="0" fontId="14" fillId="6" borderId="3" xfId="0" applyFont="1" applyFill="1" applyBorder="1" applyAlignment="1">
      <alignment horizontal="center" vertical="top" wrapText="1"/>
    </xf>
    <xf numFmtId="0" fontId="21" fillId="0" borderId="1" xfId="0" applyFont="1" applyBorder="1" applyAlignment="1">
      <alignment horizontal="center" vertical="center" wrapText="1"/>
    </xf>
    <xf numFmtId="3" fontId="21" fillId="0" borderId="1" xfId="0" applyNumberFormat="1" applyFont="1" applyBorder="1" applyAlignment="1">
      <alignment horizontal="center" vertical="center" wrapText="1"/>
    </xf>
    <xf numFmtId="0" fontId="22" fillId="0" borderId="3" xfId="0" applyFont="1" applyBorder="1" applyAlignment="1">
      <alignment horizontal="center" vertical="center" wrapText="1"/>
    </xf>
    <xf numFmtId="0" fontId="16" fillId="0" borderId="0" xfId="0" applyFont="1" applyAlignment="1">
      <alignment vertical="top"/>
    </xf>
    <xf numFmtId="0" fontId="23" fillId="0" borderId="2" xfId="0" applyFont="1" applyBorder="1" applyAlignment="1">
      <alignment horizontal="left" vertical="center"/>
    </xf>
    <xf numFmtId="0" fontId="7" fillId="0" borderId="0" xfId="0" applyFont="1" applyAlignment="1">
      <alignment vertical="top"/>
    </xf>
    <xf numFmtId="0" fontId="17" fillId="0" borderId="2" xfId="0" applyFont="1" applyBorder="1" applyAlignment="1">
      <alignment horizontal="left" vertical="center"/>
    </xf>
    <xf numFmtId="0" fontId="16" fillId="0" borderId="0" xfId="0" applyFont="1" applyAlignment="1">
      <alignment horizontal="left" vertical="center" wrapText="1"/>
    </xf>
    <xf numFmtId="0" fontId="9" fillId="0" borderId="0" xfId="0" applyFont="1" applyAlignment="1">
      <alignment horizontal="left" vertical="center"/>
    </xf>
    <xf numFmtId="0" fontId="16" fillId="0" borderId="0" xfId="0" applyFont="1" applyAlignment="1">
      <alignment horizontal="left" vertical="center"/>
    </xf>
    <xf numFmtId="0" fontId="22" fillId="0" borderId="0" xfId="1" applyFont="1" applyAlignment="1">
      <alignment horizontal="left" vertical="center" wrapText="1"/>
    </xf>
    <xf numFmtId="0" fontId="18" fillId="0" borderId="2" xfId="1" applyFont="1" applyBorder="1" applyAlignment="1">
      <alignment horizontal="left" vertical="center"/>
    </xf>
    <xf numFmtId="0" fontId="19" fillId="4" borderId="3" xfId="1" applyFont="1" applyFill="1" applyBorder="1" applyAlignment="1">
      <alignment horizontal="center" vertical="center" wrapText="1"/>
    </xf>
    <xf numFmtId="0" fontId="19" fillId="4" borderId="4" xfId="1" applyFont="1" applyFill="1" applyBorder="1" applyAlignment="1">
      <alignment horizontal="center" vertical="center" wrapText="1"/>
    </xf>
    <xf numFmtId="0" fontId="19" fillId="4" borderId="5" xfId="1" applyFont="1" applyFill="1" applyBorder="1" applyAlignment="1">
      <alignment horizontal="center" vertical="center" wrapText="1"/>
    </xf>
    <xf numFmtId="0" fontId="24" fillId="0" borderId="0" xfId="0" applyFont="1" applyAlignment="1">
      <alignment horizontal="left" vertical="center"/>
    </xf>
    <xf numFmtId="0" fontId="12" fillId="0" borderId="6" xfId="0" applyFont="1" applyBorder="1" applyAlignment="1">
      <alignment horizontal="left" vertical="center"/>
    </xf>
    <xf numFmtId="0" fontId="13" fillId="0" borderId="0" xfId="0" applyFont="1" applyAlignment="1">
      <alignment horizontal="left" vertical="top" wrapText="1"/>
    </xf>
    <xf numFmtId="0" fontId="16" fillId="0" borderId="0" xfId="0" applyFont="1" applyAlignment="1">
      <alignment horizontal="left" vertical="top" wrapText="1"/>
    </xf>
    <xf numFmtId="0" fontId="16" fillId="0" borderId="0" xfId="0" applyFont="1" applyAlignment="1">
      <alignment horizontal="left" vertical="top"/>
    </xf>
    <xf numFmtId="0" fontId="12" fillId="0" borderId="0" xfId="0" applyFont="1" applyAlignment="1">
      <alignment horizontal="left" vertical="center"/>
    </xf>
    <xf numFmtId="0" fontId="26" fillId="0" borderId="0" xfId="0" applyFont="1" applyAlignment="1">
      <alignment horizontal="left" vertical="center"/>
    </xf>
    <xf numFmtId="0" fontId="12" fillId="0" borderId="6" xfId="0" applyFont="1" applyBorder="1" applyAlignment="1">
      <alignment vertical="center"/>
    </xf>
    <xf numFmtId="0" fontId="17" fillId="0" borderId="0" xfId="0" applyFont="1" applyAlignment="1">
      <alignment horizontal="left" vertical="center" wrapText="1"/>
    </xf>
    <xf numFmtId="0" fontId="4" fillId="0" borderId="0" xfId="0" applyFont="1" applyAlignment="1">
      <alignment horizontal="left" vertical="top" wrapText="1"/>
    </xf>
    <xf numFmtId="0" fontId="12" fillId="0" borderId="6" xfId="0" applyFont="1" applyBorder="1" applyAlignment="1">
      <alignment horizontal="left" vertical="center" wrapText="1"/>
    </xf>
    <xf numFmtId="0" fontId="12" fillId="0" borderId="2" xfId="0" applyFont="1" applyBorder="1" applyAlignment="1">
      <alignment horizontal="left" vertical="center"/>
    </xf>
  </cellXfs>
  <cellStyles count="2">
    <cellStyle name="Normalny" xfId="0" builtinId="0"/>
    <cellStyle name="Normalny 2" xfId="1" xr:uid="{83DDE5C9-2324-4DB2-80AF-C5A4B5E6E322}"/>
  </cellStyles>
  <dxfs count="333">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alignment vertical="center" textRotation="0" indent="0" justifyLastLine="0" shrinkToFit="0" readingOrder="0"/>
    </dxf>
    <dxf>
      <alignment horizontal="center" vertical="center" textRotation="0" wrapText="1" indent="0" justifyLastLine="0" shrinkToFit="0" readingOrder="0"/>
      <border outline="0">
        <left style="thin">
          <color rgb="FF666666"/>
        </left>
      </border>
    </dxf>
    <dxf>
      <font>
        <strike val="0"/>
        <outline val="0"/>
        <shadow val="0"/>
        <u val="none"/>
        <vertAlign val="baseline"/>
        <color rgb="FF000000"/>
        <name val="Helvetica"/>
        <charset val="238"/>
        <scheme val="none"/>
      </font>
      <alignment horizontal="center" vertical="center" textRotation="0" wrapText="1" indent="0" justifyLastLine="0" shrinkToFit="0" readingOrder="0"/>
      <border outline="0">
        <left style="thin">
          <color rgb="FF666666"/>
        </left>
        <right style="thin">
          <color rgb="FF666666"/>
        </right>
      </border>
    </dxf>
    <dxf>
      <font>
        <strike val="0"/>
        <outline val="0"/>
        <shadow val="0"/>
        <u val="none"/>
        <vertAlign val="baseline"/>
        <color rgb="FF000000"/>
        <name val="Helvetica"/>
        <charset val="238"/>
        <scheme val="none"/>
      </font>
      <alignment horizontal="center" vertical="center" textRotation="0" wrapText="1" indent="0" justifyLastLine="0" shrinkToFit="0" readingOrder="0"/>
      <border outline="0">
        <left style="thin">
          <color rgb="FF666666"/>
        </left>
        <right style="thin">
          <color rgb="FF666666"/>
        </right>
      </border>
    </dxf>
    <dxf>
      <font>
        <strike val="0"/>
        <outline val="0"/>
        <shadow val="0"/>
        <u val="none"/>
        <vertAlign val="baseline"/>
        <color rgb="FF000000"/>
        <name val="Helvetica"/>
        <charset val="238"/>
        <scheme val="none"/>
      </font>
      <alignment horizontal="center" vertical="center" textRotation="0" wrapText="1" indent="0" justifyLastLine="0" shrinkToFit="0" readingOrder="0"/>
      <border outline="0">
        <left style="thin">
          <color rgb="FF666666"/>
        </left>
        <right style="thin">
          <color rgb="FF666666"/>
        </right>
      </border>
    </dxf>
    <dxf>
      <font>
        <strike val="0"/>
        <outline val="0"/>
        <shadow val="0"/>
        <u val="none"/>
        <vertAlign val="baseline"/>
        <color rgb="FF000000"/>
        <name val="Helvetica"/>
        <charset val="238"/>
        <scheme val="none"/>
      </font>
      <alignment horizontal="center" vertical="center" textRotation="0" wrapText="1" indent="0" justifyLastLine="0" shrinkToFit="0" readingOrder="0"/>
      <border outline="0">
        <left style="thin">
          <color rgb="FF666666"/>
        </left>
        <right style="thin">
          <color rgb="FF666666"/>
        </right>
      </border>
    </dxf>
    <dxf>
      <font>
        <strike val="0"/>
        <outline val="0"/>
        <shadow val="0"/>
        <u val="none"/>
        <vertAlign val="baseline"/>
        <color rgb="FF000000"/>
        <name val="Helvetica"/>
        <charset val="238"/>
        <scheme val="none"/>
      </font>
      <alignment horizontal="center" vertical="center" textRotation="0" wrapText="1" indent="0" justifyLastLine="0" shrinkToFit="0" readingOrder="0"/>
      <border outline="0">
        <left style="thin">
          <color rgb="FF666666"/>
        </left>
        <right style="thin">
          <color rgb="FF666666"/>
        </right>
      </border>
    </dxf>
    <dxf>
      <font>
        <strike val="0"/>
        <outline val="0"/>
        <shadow val="0"/>
        <u val="none"/>
        <vertAlign val="baseline"/>
        <color rgb="FF000000"/>
        <name val="Helvetica"/>
        <charset val="238"/>
        <scheme val="none"/>
      </font>
      <alignment horizontal="center" vertical="center" textRotation="0" wrapText="1" indent="0" justifyLastLine="0" shrinkToFit="0" readingOrder="0"/>
      <border outline="0">
        <left style="thin">
          <color rgb="FF666666"/>
        </left>
        <right style="thin">
          <color rgb="FF666666"/>
        </right>
      </border>
    </dxf>
    <dxf>
      <font>
        <strike val="0"/>
        <outline val="0"/>
        <shadow val="0"/>
        <u val="none"/>
        <vertAlign val="baseline"/>
        <color rgb="FF000000"/>
        <name val="Helvetica"/>
        <charset val="238"/>
        <scheme val="none"/>
      </font>
      <alignment horizontal="center" vertical="center" textRotation="0" wrapText="1" indent="0" justifyLastLine="0" shrinkToFit="0" readingOrder="0"/>
      <border outline="0">
        <left style="thin">
          <color rgb="FF666666"/>
        </left>
        <right style="thin">
          <color rgb="FF666666"/>
        </right>
      </border>
    </dxf>
    <dxf>
      <font>
        <strike val="0"/>
        <outline val="0"/>
        <shadow val="0"/>
        <u val="none"/>
        <vertAlign val="baseline"/>
        <color rgb="FF000000"/>
        <name val="Helvetica"/>
        <charset val="238"/>
        <scheme val="none"/>
      </font>
      <alignment horizontal="center" vertical="center" textRotation="0" wrapText="1" indent="0" justifyLastLine="0" shrinkToFit="0" readingOrder="0"/>
      <border outline="0">
        <left style="thin">
          <color rgb="FF666666"/>
        </left>
        <right style="thin">
          <color rgb="FF666666"/>
        </right>
      </border>
    </dxf>
    <dxf>
      <font>
        <strike val="0"/>
        <outline val="0"/>
        <shadow val="0"/>
        <u val="none"/>
        <vertAlign val="baseline"/>
        <color rgb="FF000000"/>
        <name val="Helvetica"/>
        <charset val="238"/>
        <scheme val="none"/>
      </font>
      <alignment horizontal="center" vertical="center" textRotation="0" wrapText="1" indent="0" justifyLastLine="0" shrinkToFit="0" readingOrder="0"/>
      <border outline="0">
        <left style="thin">
          <color rgb="FF666666"/>
        </left>
        <right style="thin">
          <color rgb="FF666666"/>
        </right>
      </border>
    </dxf>
    <dxf>
      <font>
        <strike val="0"/>
        <outline val="0"/>
        <shadow val="0"/>
        <u val="none"/>
        <vertAlign val="baseline"/>
        <color rgb="FF000000"/>
        <name val="Helvetica"/>
        <charset val="238"/>
        <scheme val="none"/>
      </font>
      <alignment horizontal="center" vertical="center" textRotation="0" wrapText="1" indent="0" justifyLastLine="0" shrinkToFit="0" readingOrder="0"/>
      <border outline="0">
        <left style="thin">
          <color rgb="FF666666"/>
        </left>
        <right style="thin">
          <color rgb="FF666666"/>
        </right>
      </border>
    </dxf>
    <dxf>
      <font>
        <strike val="0"/>
        <outline val="0"/>
        <shadow val="0"/>
        <u val="none"/>
        <vertAlign val="baseline"/>
        <color rgb="FF000000"/>
        <name val="Helvetica"/>
        <charset val="238"/>
        <scheme val="none"/>
      </font>
      <alignment horizontal="center" vertical="center" textRotation="0" wrapText="1" indent="0" justifyLastLine="0" shrinkToFit="0" readingOrder="0"/>
      <border outline="0">
        <left style="thin">
          <color rgb="FF666666"/>
        </left>
        <right style="thin">
          <color rgb="FF666666"/>
        </right>
      </border>
    </dxf>
    <dxf>
      <font>
        <strike val="0"/>
        <outline val="0"/>
        <shadow val="0"/>
        <u val="none"/>
        <vertAlign val="baseline"/>
        <color rgb="FF000000"/>
        <name val="Helvetica"/>
        <charset val="238"/>
        <scheme val="none"/>
      </font>
      <alignment horizontal="center" vertical="center" textRotation="0" wrapText="1" indent="0" justifyLastLine="0" shrinkToFit="0" readingOrder="0"/>
      <border outline="0">
        <right style="thin">
          <color rgb="FF666666"/>
        </right>
      </border>
    </dxf>
    <dxf>
      <alignment vertical="center" textRotation="0" indent="0" justifyLastLine="0" shrinkToFit="0" readingOrder="0"/>
    </dxf>
    <dxf>
      <font>
        <strike val="0"/>
        <outline val="0"/>
        <shadow val="0"/>
        <u val="none"/>
        <vertAlign val="baseline"/>
        <name val="Helvetica"/>
        <charset val="238"/>
        <scheme val="none"/>
      </font>
      <alignment vertical="center" textRotation="0" wrapText="1" indent="0" justifyLastLine="0" shrinkToFit="0" readingOrder="0"/>
    </dxf>
    <dxf>
      <font>
        <strike val="0"/>
        <outline val="0"/>
        <shadow val="0"/>
        <u val="none"/>
        <vertAlign val="baseline"/>
        <name val="Helvetica"/>
        <charset val="238"/>
        <scheme val="none"/>
      </font>
      <alignment vertical="center" textRotation="0" wrapText="1" indent="0" justifyLastLine="0" shrinkToFit="0" readingOrder="0"/>
    </dxf>
    <dxf>
      <font>
        <b val="0"/>
        <i val="0"/>
        <strike val="0"/>
        <condense val="0"/>
        <extend val="0"/>
        <outline val="0"/>
        <shadow val="0"/>
        <u val="none"/>
        <vertAlign val="baseline"/>
        <sz val="11"/>
        <color theme="1"/>
        <name val="Helvetica"/>
        <charset val="23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666666"/>
        </left>
        <right style="thin">
          <color indexed="64"/>
        </right>
        <top style="thin">
          <color indexed="64"/>
        </top>
        <bottom style="thin">
          <color indexed="64"/>
        </bottom>
      </border>
    </dxf>
    <dxf>
      <font>
        <strike val="0"/>
        <outline val="0"/>
        <shadow val="0"/>
        <u val="none"/>
        <vertAlign val="baseline"/>
        <sz val="10"/>
        <color theme="1"/>
        <name val="Helvetica"/>
        <charset val="238"/>
        <scheme val="none"/>
      </font>
      <fill>
        <patternFill patternType="none">
          <fgColor indexed="64"/>
          <bgColor auto="1"/>
        </patternFill>
      </fill>
      <alignment vertical="center" textRotation="0" wrapText="1" indent="0" justifyLastLine="0" shrinkToFit="0" readingOrder="0"/>
      <border outline="0">
        <left style="thin">
          <color rgb="FF666666"/>
        </left>
      </border>
    </dxf>
    <dxf>
      <font>
        <strike val="0"/>
        <outline val="0"/>
        <shadow val="0"/>
        <u val="none"/>
        <vertAlign val="baseline"/>
        <sz val="10"/>
        <color theme="1"/>
        <name val="Helvetica"/>
        <charset val="238"/>
        <scheme val="none"/>
      </font>
      <numFmt numFmtId="3" formatCode="#,##0"/>
      <fill>
        <patternFill patternType="none">
          <fgColor indexed="64"/>
          <bgColor auto="1"/>
        </patternFill>
      </fill>
      <alignment vertical="center" textRotation="0" wrapText="1" indent="0" justifyLastLine="0" shrinkToFit="0" readingOrder="0"/>
      <border outline="0">
        <left style="thin">
          <color rgb="FF666666"/>
        </left>
        <right style="thin">
          <color rgb="FF666666"/>
        </right>
      </border>
    </dxf>
    <dxf>
      <font>
        <strike val="0"/>
        <outline val="0"/>
        <shadow val="0"/>
        <u val="none"/>
        <vertAlign val="baseline"/>
        <name val="Helvetica"/>
        <charset val="238"/>
        <scheme val="none"/>
      </font>
      <alignment horizontal="left" vertical="center" textRotation="0" wrapText="1" indent="0" justifyLastLine="0" shrinkToFit="0" readingOrder="0"/>
      <border outline="0">
        <right style="thin">
          <color rgb="FF666666"/>
        </right>
      </border>
    </dxf>
    <dxf>
      <font>
        <strike val="0"/>
        <outline val="0"/>
        <shadow val="0"/>
        <u val="none"/>
        <vertAlign val="baseline"/>
        <name val="Helvetica"/>
        <charset val="238"/>
        <scheme val="none"/>
      </font>
      <alignment vertical="center" textRotation="0" wrapText="1" indent="0" justifyLastLine="0" shrinkToFit="0" readingOrder="0"/>
      <border outline="0">
        <right style="thin">
          <color rgb="FF666666"/>
        </right>
      </border>
    </dxf>
    <dxf>
      <font>
        <strike val="0"/>
        <outline val="0"/>
        <shadow val="0"/>
        <u val="none"/>
        <vertAlign val="baseline"/>
        <name val="Helvetica"/>
        <charset val="238"/>
        <scheme val="none"/>
      </font>
      <alignment vertical="center" textRotation="0" wrapText="1" indent="0" justifyLastLine="0" shrinkToFit="0" readingOrder="0"/>
    </dxf>
    <dxf>
      <font>
        <strike val="0"/>
        <outline val="0"/>
        <shadow val="0"/>
        <u val="none"/>
        <vertAlign val="baseline"/>
        <name val="Helvetica"/>
        <charset val="238"/>
        <scheme val="none"/>
      </font>
      <alignment vertical="center" textRotation="0" wrapText="1" indent="0" justifyLastLine="0" shrinkToFit="0" readingOrder="0"/>
    </dxf>
    <dxf>
      <font>
        <strike val="0"/>
        <outline val="0"/>
        <shadow val="0"/>
        <u val="none"/>
        <vertAlign val="baseline"/>
        <name val="Helvetica"/>
        <charset val="238"/>
        <scheme val="none"/>
      </font>
      <alignment vertical="center" textRotation="0" wrapText="1" indent="0" justifyLastLine="0" shrinkToFit="0" readingOrder="0"/>
    </dxf>
    <dxf>
      <font>
        <strike val="0"/>
        <outline val="0"/>
        <shadow val="0"/>
        <u val="none"/>
        <vertAlign val="baseline"/>
        <name val="Helvetica"/>
        <charset val="238"/>
        <scheme val="none"/>
      </font>
      <alignment vertical="center" textRotation="0" wrapText="1" indent="0" justifyLastLine="0" shrinkToFit="0" readingOrder="0"/>
    </dxf>
    <dxf>
      <font>
        <strike val="0"/>
        <outline val="0"/>
        <shadow val="0"/>
        <u val="none"/>
        <vertAlign val="baseline"/>
        <name val="Helvetica"/>
        <charset val="238"/>
        <scheme val="none"/>
      </font>
      <alignment vertical="center" textRotation="0" indent="0" justifyLastLine="0" shrinkToFit="0" readingOrder="0"/>
    </dxf>
    <dxf>
      <font>
        <strike val="0"/>
        <outline val="0"/>
        <shadow val="0"/>
        <u val="none"/>
        <vertAlign val="baseline"/>
        <color rgb="FF000000"/>
        <name val="Helvetica"/>
        <charset val="238"/>
        <scheme val="none"/>
      </font>
      <alignment horizontal="center" vertical="center" textRotation="0" wrapText="1" indent="0" justifyLastLine="0" shrinkToFit="0" readingOrder="0"/>
      <border outline="0">
        <left style="thin">
          <color rgb="FF666666"/>
        </left>
      </border>
    </dxf>
    <dxf>
      <font>
        <strike val="0"/>
        <outline val="0"/>
        <shadow val="0"/>
        <u val="none"/>
        <vertAlign val="baseline"/>
        <sz val="10"/>
        <color theme="1"/>
        <name val="Helvetica"/>
        <charset val="238"/>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color rgb="FF000000"/>
        <name val="Helvetica"/>
        <charset val="238"/>
        <scheme val="none"/>
      </font>
      <alignment horizontal="center" vertical="center" textRotation="0" wrapText="1" indent="0" justifyLastLine="0" shrinkToFit="0" readingOrder="0"/>
      <border outline="0">
        <right style="thin">
          <color rgb="FF666666"/>
        </right>
      </border>
    </dxf>
    <dxf>
      <font>
        <strike val="0"/>
        <outline val="0"/>
        <shadow val="0"/>
        <u val="none"/>
        <vertAlign val="baseline"/>
        <color rgb="FF000000"/>
        <name val="Helvetica"/>
        <charset val="238"/>
        <scheme val="none"/>
      </font>
      <alignment horizontal="center" vertical="center" textRotation="0" wrapText="1" indent="0" justifyLastLine="0" shrinkToFit="0" readingOrder="0"/>
    </dxf>
    <dxf>
      <font>
        <strike val="0"/>
        <outline val="0"/>
        <shadow val="0"/>
        <u val="none"/>
        <vertAlign val="baseline"/>
        <color rgb="FF000000"/>
        <name val="Helvetica"/>
        <charset val="238"/>
        <scheme val="none"/>
      </font>
      <alignment horizontal="center" vertical="center" textRotation="0" wrapText="1" indent="0" justifyLastLine="0" shrinkToFit="0" readingOrder="0"/>
    </dxf>
    <dxf>
      <font>
        <strike val="0"/>
        <outline val="0"/>
        <shadow val="0"/>
        <u val="none"/>
        <vertAlign val="baseline"/>
        <color rgb="FF000000"/>
        <name val="Helvetica"/>
        <charset val="238"/>
        <scheme val="none"/>
      </font>
      <alignment horizontal="center" vertical="center" textRotation="0" wrapText="1" indent="0" justifyLastLine="0" shrinkToFit="0" readingOrder="0"/>
    </dxf>
    <dxf>
      <font>
        <strike val="0"/>
        <outline val="0"/>
        <shadow val="0"/>
        <u val="none"/>
        <vertAlign val="baseline"/>
        <color rgb="FF000000"/>
        <name val="Helvetica"/>
        <charset val="238"/>
        <scheme val="none"/>
      </font>
      <alignment horizontal="center" vertical="center" textRotation="0" wrapText="1" indent="0" justifyLastLine="0" shrinkToFit="0" readingOrder="0"/>
    </dxf>
    <dxf>
      <font>
        <strike val="0"/>
        <outline val="0"/>
        <shadow val="0"/>
        <u val="none"/>
        <vertAlign val="baseline"/>
        <color rgb="FF000000"/>
        <name val="Helvetica"/>
        <charset val="238"/>
        <scheme val="none"/>
      </font>
      <alignment horizontal="center" vertical="center" textRotation="0" wrapText="1" indent="0" justifyLastLine="0" shrinkToFit="0" readingOrder="0"/>
    </dxf>
    <dxf>
      <font>
        <strike val="0"/>
        <outline val="0"/>
        <shadow val="0"/>
        <u val="none"/>
        <vertAlign val="baseline"/>
        <color rgb="FF000000"/>
        <name val="Helvetica"/>
        <charset val="238"/>
        <scheme val="none"/>
      </font>
      <alignment horizontal="center" vertical="center" textRotation="0" wrapText="1" indent="0" justifyLastLine="0" shrinkToFit="0" readingOrder="0"/>
      <border outline="0">
        <left style="thin">
          <color rgb="FF666666"/>
        </left>
      </border>
    </dxf>
    <dxf>
      <font>
        <strike val="0"/>
        <outline val="0"/>
        <shadow val="0"/>
        <u val="none"/>
        <vertAlign val="baseline"/>
        <sz val="10"/>
        <color theme="1"/>
        <name val="Helvetica"/>
        <charset val="238"/>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color rgb="FF000000"/>
        <name val="Helvetica"/>
        <charset val="238"/>
        <scheme val="none"/>
      </font>
      <alignment horizontal="center" vertical="center" textRotation="0" wrapText="1" indent="0" justifyLastLine="0" shrinkToFit="0" readingOrder="0"/>
      <border outline="0">
        <right style="thin">
          <color rgb="FF666666"/>
        </right>
      </border>
    </dxf>
    <dxf>
      <font>
        <strike val="0"/>
        <outline val="0"/>
        <shadow val="0"/>
        <u val="none"/>
        <vertAlign val="baseline"/>
        <color rgb="FF000000"/>
        <name val="Helvetica"/>
        <charset val="238"/>
        <scheme val="none"/>
      </font>
      <alignment horizontal="center" vertical="center" textRotation="0" wrapText="1" indent="0" justifyLastLine="0" shrinkToFit="0" readingOrder="0"/>
    </dxf>
    <dxf>
      <font>
        <strike val="0"/>
        <outline val="0"/>
        <shadow val="0"/>
        <u val="none"/>
        <vertAlign val="baseline"/>
        <color rgb="FF000000"/>
        <name val="Helvetica"/>
        <charset val="238"/>
        <scheme val="none"/>
      </font>
      <alignment horizontal="center" vertical="center" textRotation="0" wrapText="1" indent="0" justifyLastLine="0" shrinkToFit="0" readingOrder="0"/>
    </dxf>
    <dxf>
      <font>
        <strike val="0"/>
        <outline val="0"/>
        <shadow val="0"/>
        <u val="none"/>
        <vertAlign val="baseline"/>
        <color rgb="FF000000"/>
        <name val="Helvetica"/>
        <charset val="238"/>
        <scheme val="none"/>
      </font>
      <alignment horizontal="center" vertical="center" textRotation="0" wrapText="1" indent="0" justifyLastLine="0" shrinkToFit="0" readingOrder="0"/>
    </dxf>
    <dxf>
      <font>
        <strike val="0"/>
        <outline val="0"/>
        <shadow val="0"/>
        <u val="none"/>
        <vertAlign val="baseline"/>
        <color rgb="FF000000"/>
        <name val="Helvetica"/>
        <charset val="238"/>
        <scheme val="none"/>
      </font>
      <alignment vertical="center" textRotation="0" indent="0" justifyLastLine="0" shrinkToFit="0" readingOrder="0"/>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fill>
        <patternFill patternType="none">
          <fgColor indexed="64"/>
          <bgColor auto="1"/>
        </patternFill>
      </fill>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b val="0"/>
        <i val="0"/>
        <strike val="0"/>
        <condense val="0"/>
        <extend val="0"/>
        <outline val="0"/>
        <shadow val="0"/>
        <u val="none"/>
        <vertAlign val="baseline"/>
        <sz val="10"/>
        <color rgb="FF000000"/>
        <name val="Helvetica"/>
        <charset val="238"/>
        <scheme val="none"/>
      </font>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b/>
        <i val="0"/>
        <strike val="0"/>
        <condense val="0"/>
        <extend val="0"/>
        <outline val="0"/>
        <shadow val="0"/>
        <u val="none"/>
        <vertAlign val="baseline"/>
        <sz val="10"/>
        <color rgb="FF000000"/>
        <name val="Helvetica"/>
        <charset val="238"/>
        <scheme val="none"/>
      </font>
      <fill>
        <patternFill patternType="solid">
          <fgColor indexed="64"/>
          <bgColor rgb="FFEEEEEE"/>
        </patternFill>
      </fill>
      <alignment horizontal="center" vertical="bottom" textRotation="0" wrapText="1" indent="0" justifyLastLine="0" shrinkToFit="0" readingOrder="0"/>
      <border diagonalUp="0" diagonalDown="0" outline="0">
        <left style="thin">
          <color rgb="FF666666"/>
        </left>
        <right style="thin">
          <color rgb="FF666666"/>
        </right>
        <top style="thin">
          <color rgb="FF666666"/>
        </top>
        <bottom style="thin">
          <color rgb="FF666666"/>
        </bottom>
      </border>
    </dxf>
    <dxf>
      <font>
        <strike val="0"/>
        <outline val="0"/>
        <shadow val="0"/>
        <u val="none"/>
        <vertAlign val="baseline"/>
        <color rgb="FF000000"/>
        <name val="Helvetica"/>
        <charset val="238"/>
        <scheme val="none"/>
      </font>
    </dxf>
    <dxf>
      <border>
        <bottom style="thin">
          <color indexed="64"/>
        </bottom>
      </border>
    </dxf>
    <dxf>
      <font>
        <strike val="0"/>
        <outline val="0"/>
        <shadow val="0"/>
        <u val="none"/>
        <vertAlign val="baseline"/>
        <color rgb="FF000000"/>
        <name val="Helvetica"/>
        <charset val="238"/>
        <scheme val="none"/>
      </font>
      <border diagonalUp="0" diagonalDown="0" outline="0">
        <left style="thin">
          <color indexed="64"/>
        </left>
        <right style="thin">
          <color indexed="64"/>
        </right>
        <top/>
        <bottom/>
      </border>
    </dxf>
    <dxf>
      <font>
        <strike val="0"/>
        <outline val="0"/>
        <shadow val="0"/>
        <u val="none"/>
        <vertAlign val="baseline"/>
        <name val="Helvetica"/>
        <charset val="238"/>
        <scheme val="none"/>
      </font>
    </dxf>
    <dxf>
      <font>
        <strike val="0"/>
        <outline val="0"/>
        <shadow val="0"/>
        <u val="none"/>
        <vertAlign val="baseline"/>
        <name val="Helvetica"/>
        <charset val="238"/>
        <scheme val="none"/>
      </font>
    </dxf>
    <dxf>
      <font>
        <strike val="0"/>
        <outline val="0"/>
        <shadow val="0"/>
        <u val="none"/>
        <vertAlign val="baseline"/>
        <name val="Helvetica"/>
        <charset val="238"/>
        <scheme val="none"/>
      </font>
    </dxf>
    <dxf>
      <font>
        <strike val="0"/>
        <outline val="0"/>
        <shadow val="0"/>
        <u val="none"/>
        <vertAlign val="baseline"/>
        <name val="Helvetica"/>
        <charset val="238"/>
        <scheme val="none"/>
      </font>
    </dxf>
    <dxf>
      <font>
        <strike val="0"/>
        <outline val="0"/>
        <shadow val="0"/>
        <u val="none"/>
        <vertAlign val="baseline"/>
        <name val="Helvetica"/>
        <charset val="238"/>
        <scheme val="none"/>
      </font>
    </dxf>
    <dxf>
      <font>
        <strike val="0"/>
        <outline val="0"/>
        <shadow val="0"/>
        <u val="none"/>
        <vertAlign val="baseline"/>
        <name val="Helvetica"/>
        <charset val="238"/>
        <scheme val="none"/>
      </font>
    </dxf>
    <dxf>
      <font>
        <strike val="0"/>
        <outline val="0"/>
        <shadow val="0"/>
        <u val="none"/>
        <vertAlign val="baseline"/>
        <name val="Helvetica"/>
        <charset val="238"/>
        <scheme val="none"/>
      </font>
    </dxf>
    <dxf>
      <font>
        <strike val="0"/>
        <outline val="0"/>
        <shadow val="0"/>
        <u val="none"/>
        <vertAlign val="baseline"/>
        <name val="Helvetica"/>
        <charset val="238"/>
        <scheme val="none"/>
      </font>
    </dxf>
    <dxf>
      <font>
        <strike val="0"/>
        <outline val="0"/>
        <shadow val="0"/>
        <u val="none"/>
        <vertAlign val="baseline"/>
        <name val="Helvetica"/>
        <charset val="238"/>
        <scheme val="none"/>
      </font>
    </dxf>
    <dxf>
      <font>
        <strike val="0"/>
        <outline val="0"/>
        <shadow val="0"/>
        <u val="none"/>
        <vertAlign val="baseline"/>
        <name val="Helvetica"/>
        <charset val="238"/>
        <scheme val="none"/>
      </font>
    </dxf>
    <dxf>
      <font>
        <strike val="0"/>
        <outline val="0"/>
        <shadow val="0"/>
        <u val="none"/>
        <vertAlign val="baseline"/>
        <name val="Helvetica"/>
        <charset val="238"/>
        <scheme val="none"/>
      </font>
    </dxf>
    <dxf>
      <font>
        <strike val="0"/>
        <outline val="0"/>
        <shadow val="0"/>
        <u val="none"/>
        <vertAlign val="baseline"/>
        <name val="Helvetica"/>
        <charset val="238"/>
        <scheme val="none"/>
      </font>
    </dxf>
    <dxf>
      <font>
        <strike val="0"/>
        <outline val="0"/>
        <shadow val="0"/>
        <u val="none"/>
        <vertAlign val="baseline"/>
        <name val="Helvetica"/>
        <charset val="238"/>
        <scheme val="none"/>
      </font>
    </dxf>
    <dxf>
      <font>
        <strike val="0"/>
        <outline val="0"/>
        <shadow val="0"/>
        <u val="none"/>
        <vertAlign val="baseline"/>
        <name val="Helvetica"/>
        <charset val="238"/>
        <scheme val="none"/>
      </font>
    </dxf>
    <dxf>
      <font>
        <strike val="0"/>
        <outline val="0"/>
        <shadow val="0"/>
        <u val="none"/>
        <vertAlign val="baseline"/>
        <name val="Helvetica"/>
        <charset val="238"/>
        <scheme val="none"/>
      </font>
    </dxf>
    <dxf>
      <font>
        <strike val="0"/>
        <outline val="0"/>
        <shadow val="0"/>
        <u val="none"/>
        <vertAlign val="baseline"/>
        <name val="Helvetica"/>
        <charset val="238"/>
        <scheme val="none"/>
      </font>
    </dxf>
    <dxf>
      <font>
        <strike val="0"/>
        <outline val="0"/>
        <shadow val="0"/>
        <u val="none"/>
        <vertAlign val="baseline"/>
        <name val="Helvetica"/>
        <charset val="238"/>
        <scheme val="none"/>
      </font>
      <alignment vertical="center" textRotation="0" indent="0" justifyLastLine="0" shrinkToFit="0" readingOrder="0"/>
    </dxf>
    <dxf>
      <font>
        <strike val="0"/>
        <outline val="0"/>
        <shadow val="0"/>
        <u val="none"/>
        <vertAlign val="baseline"/>
        <color rgb="FF000000"/>
        <name val="Helvetica"/>
        <charset val="238"/>
        <scheme val="none"/>
      </font>
      <fill>
        <patternFill patternType="none">
          <fgColor indexed="64"/>
          <bgColor auto="1"/>
        </patternFill>
      </fill>
      <border outline="0">
        <left style="thin">
          <color rgb="FF666666"/>
        </left>
      </border>
    </dxf>
    <dxf>
      <font>
        <strike val="0"/>
        <outline val="0"/>
        <shadow val="0"/>
        <u val="none"/>
        <vertAlign val="baseline"/>
        <color rgb="FF000000"/>
        <name val="Helvetica"/>
        <charset val="238"/>
        <scheme val="none"/>
      </font>
      <fill>
        <patternFill patternType="none">
          <fgColor indexed="64"/>
          <bgColor auto="1"/>
        </patternFill>
      </fill>
      <border outline="0">
        <left style="thin">
          <color rgb="FF666666"/>
        </left>
        <right style="thin">
          <color rgb="FF666666"/>
        </right>
      </border>
    </dxf>
    <dxf>
      <font>
        <strike val="0"/>
        <outline val="0"/>
        <shadow val="0"/>
        <u val="none"/>
        <vertAlign val="baseline"/>
        <color rgb="FF000000"/>
        <name val="Helvetica"/>
        <charset val="238"/>
        <scheme val="none"/>
      </font>
      <fill>
        <patternFill patternType="none">
          <fgColor indexed="64"/>
          <bgColor auto="1"/>
        </patternFill>
      </fill>
      <border outline="0">
        <right style="thin">
          <color rgb="FF666666"/>
        </right>
      </border>
    </dxf>
    <dxf>
      <font>
        <strike val="0"/>
        <outline val="0"/>
        <shadow val="0"/>
        <u val="none"/>
        <vertAlign val="baseline"/>
        <color rgb="FF000000"/>
        <name val="Helvetica"/>
        <charset val="238"/>
        <scheme val="none"/>
      </font>
      <border outline="0">
        <right style="thin">
          <color rgb="FF666666"/>
        </right>
      </border>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alignment vertical="center" textRotation="0" indent="0" justifyLastLine="0" shrinkToFit="0" readingOrder="0"/>
    </dxf>
    <dxf>
      <font>
        <strike val="0"/>
        <outline val="0"/>
        <shadow val="0"/>
        <u val="none"/>
        <vertAlign val="baseline"/>
        <sz val="10"/>
        <name val="Helvetica"/>
        <charset val="238"/>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0"/>
        <name val="Helvetica"/>
        <charset val="238"/>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Helvetica"/>
        <charset val="238"/>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Helvetica"/>
        <charset val="238"/>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Helvetica"/>
        <charset val="238"/>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Helvetica"/>
        <charset val="238"/>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Helvetica"/>
        <charset val="238"/>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Helvetica"/>
        <charset val="238"/>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Helvetica"/>
        <charset val="23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Helvetica"/>
        <charset val="23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Helvetica"/>
        <charset val="238"/>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Helvetica"/>
        <charset val="238"/>
        <scheme val="none"/>
      </font>
    </dxf>
    <dxf>
      <border>
        <bottom style="thin">
          <color indexed="64"/>
        </bottom>
      </border>
    </dxf>
    <dxf>
      <font>
        <strike val="0"/>
        <outline val="0"/>
        <shadow val="0"/>
        <u val="none"/>
        <vertAlign val="baseline"/>
        <sz val="10"/>
        <name val="Helvetica"/>
        <charset val="238"/>
        <scheme val="none"/>
      </font>
      <alignment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sz val="10"/>
        <color rgb="FF000000"/>
        <name val="Helvetica"/>
        <charset val="238"/>
        <scheme val="none"/>
      </font>
      <fill>
        <patternFill patternType="none">
          <fgColor indexed="64"/>
          <bgColor indexed="65"/>
        </patternFill>
      </fill>
      <alignment horizontal="center" vertical="bottom" textRotation="0" wrapText="1" indent="0" justifyLastLine="0" shrinkToFit="0" readingOrder="0"/>
      <border diagonalUp="0" diagonalDown="0">
        <left style="thin">
          <color rgb="FF666666"/>
        </left>
        <right style="thin">
          <color rgb="FF666666"/>
        </right>
        <top style="thin">
          <color rgb="FF666666"/>
        </top>
        <bottom style="thin">
          <color rgb="FF666666"/>
        </bottom>
        <vertical/>
        <horizontal/>
      </border>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numFmt numFmtId="30" formatCode="@"/>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alignment vertical="center" textRotation="0" indent="0" justifyLastLine="0" shrinkToFit="0" readingOrder="0"/>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numFmt numFmtId="30" formatCode="@"/>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sz val="10"/>
        <color rgb="FF000000"/>
        <name val="Helvetica"/>
        <charset val="238"/>
        <scheme val="none"/>
      </font>
      <fill>
        <patternFill patternType="none">
          <fgColor indexed="64"/>
          <bgColor indexed="65"/>
        </patternFill>
      </fill>
      <alignment horizontal="center" vertical="bottom" textRotation="0" wrapText="1" indent="0" justifyLastLine="0" shrinkToFit="0" readingOrder="0"/>
      <border diagonalUp="0" diagonalDown="0">
        <left style="thin">
          <color rgb="FF666666"/>
        </left>
        <right style="thin">
          <color rgb="FF666666"/>
        </right>
        <top style="thin">
          <color rgb="FF666666"/>
        </top>
        <bottom style="thin">
          <color rgb="FF666666"/>
        </bottom>
        <vertical/>
        <horizontal/>
      </border>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numFmt numFmtId="30" formatCode="@"/>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alignment vertical="center" textRotation="0" indent="0" justifyLastLine="0" shrinkToFit="0" readingOrder="0"/>
    </dxf>
    <dxf>
      <font>
        <strike val="0"/>
        <outline val="0"/>
        <shadow val="0"/>
        <u val="none"/>
        <vertAlign val="baseline"/>
        <name val="Helvetica"/>
        <charset val="238"/>
        <scheme val="none"/>
      </font>
      <fill>
        <patternFill patternType="none">
          <fgColor indexed="64"/>
          <bgColor auto="1"/>
        </patternFill>
      </fill>
    </dxf>
    <dxf>
      <font>
        <strike val="0"/>
        <outline val="0"/>
        <shadow val="0"/>
        <u val="none"/>
        <vertAlign val="baseline"/>
        <name val="Helvetica"/>
        <charset val="238"/>
        <scheme val="none"/>
      </font>
      <fill>
        <patternFill patternType="none">
          <fgColor indexed="64"/>
          <bgColor auto="1"/>
        </patternFill>
      </fill>
    </dxf>
    <dxf>
      <font>
        <strike val="0"/>
        <outline val="0"/>
        <shadow val="0"/>
        <u val="none"/>
        <vertAlign val="baseline"/>
        <name val="Helvetica"/>
        <charset val="238"/>
        <scheme val="none"/>
      </font>
      <fill>
        <patternFill patternType="none">
          <fgColor indexed="64"/>
          <bgColor auto="1"/>
        </patternFill>
      </fill>
    </dxf>
    <dxf>
      <font>
        <strike val="0"/>
        <outline val="0"/>
        <shadow val="0"/>
        <u val="none"/>
        <vertAlign val="baseline"/>
        <name val="Helvetica"/>
        <charset val="238"/>
        <scheme val="none"/>
      </font>
      <fill>
        <patternFill patternType="none">
          <fgColor indexed="64"/>
          <bgColor auto="1"/>
        </patternFill>
      </fill>
    </dxf>
    <dxf>
      <font>
        <strike val="0"/>
        <outline val="0"/>
        <shadow val="0"/>
        <u val="none"/>
        <vertAlign val="baseline"/>
        <name val="Helvetica"/>
        <charset val="238"/>
        <scheme val="none"/>
      </font>
      <fill>
        <patternFill patternType="none">
          <fgColor indexed="64"/>
          <bgColor auto="1"/>
        </patternFill>
      </fill>
    </dxf>
    <dxf>
      <font>
        <strike val="0"/>
        <outline val="0"/>
        <shadow val="0"/>
        <u val="none"/>
        <vertAlign val="baseline"/>
        <name val="Helvetica"/>
        <charset val="238"/>
        <scheme val="none"/>
      </font>
      <fill>
        <patternFill patternType="none">
          <fgColor indexed="64"/>
          <bgColor auto="1"/>
        </patternFill>
      </fill>
    </dxf>
    <dxf>
      <font>
        <strike val="0"/>
        <outline val="0"/>
        <shadow val="0"/>
        <u val="none"/>
        <vertAlign val="baseline"/>
        <name val="Helvetica"/>
        <charset val="238"/>
        <scheme val="none"/>
      </font>
      <fill>
        <patternFill patternType="none">
          <fgColor indexed="64"/>
          <bgColor auto="1"/>
        </patternFill>
      </fill>
    </dxf>
    <dxf>
      <font>
        <strike val="0"/>
        <outline val="0"/>
        <shadow val="0"/>
        <u val="none"/>
        <vertAlign val="baseline"/>
        <name val="Helvetica"/>
        <charset val="238"/>
        <scheme val="none"/>
      </font>
      <fill>
        <patternFill patternType="none">
          <fgColor indexed="64"/>
          <bgColor auto="1"/>
        </patternFill>
      </fill>
    </dxf>
    <dxf>
      <font>
        <strike val="0"/>
        <outline val="0"/>
        <shadow val="0"/>
        <u val="none"/>
        <vertAlign val="baseline"/>
        <name val="Helvetica"/>
        <charset val="238"/>
        <scheme val="none"/>
      </font>
      <fill>
        <patternFill patternType="none">
          <fgColor indexed="64"/>
          <bgColor auto="1"/>
        </patternFill>
      </fill>
    </dxf>
    <dxf>
      <font>
        <strike val="0"/>
        <outline val="0"/>
        <shadow val="0"/>
        <u val="none"/>
        <vertAlign val="baseline"/>
        <name val="Helvetica"/>
        <charset val="238"/>
        <scheme val="none"/>
      </font>
      <numFmt numFmtId="30" formatCode="@"/>
      <fill>
        <patternFill patternType="none">
          <fgColor indexed="64"/>
          <bgColor auto="1"/>
        </patternFill>
      </fill>
    </dxf>
    <dxf>
      <font>
        <strike val="0"/>
        <outline val="0"/>
        <shadow val="0"/>
        <u val="none"/>
        <vertAlign val="baseline"/>
        <name val="Helvetica"/>
        <charset val="238"/>
        <scheme val="none"/>
      </font>
      <fill>
        <patternFill patternType="none">
          <fgColor indexed="64"/>
          <bgColor auto="1"/>
        </patternFill>
      </fill>
    </dxf>
    <dxf>
      <font>
        <strike val="0"/>
        <outline val="0"/>
        <shadow val="0"/>
        <u val="none"/>
        <vertAlign val="baseline"/>
        <name val="Helvetica"/>
        <charset val="238"/>
        <scheme val="none"/>
      </font>
      <fill>
        <patternFill patternType="none">
          <fgColor indexed="64"/>
          <bgColor auto="1"/>
        </patternFill>
      </fill>
    </dxf>
    <dxf>
      <font>
        <strike val="0"/>
        <outline val="0"/>
        <shadow val="0"/>
        <u val="none"/>
        <vertAlign val="baseline"/>
        <name val="Helvetica"/>
        <charset val="238"/>
        <scheme val="none"/>
      </font>
      <fill>
        <patternFill patternType="none">
          <fgColor indexed="64"/>
          <bgColor auto="1"/>
        </patternFill>
      </fill>
    </dxf>
    <dxf>
      <font>
        <strike val="0"/>
        <outline val="0"/>
        <shadow val="0"/>
        <u val="none"/>
        <vertAlign val="baseline"/>
        <name val="Helvetica"/>
        <charset val="238"/>
        <scheme val="none"/>
      </font>
      <fill>
        <patternFill patternType="none">
          <fgColor indexed="64"/>
          <bgColor auto="1"/>
        </patternFill>
      </fill>
    </dxf>
    <dxf>
      <font>
        <strike val="0"/>
        <outline val="0"/>
        <shadow val="0"/>
        <u val="none"/>
        <vertAlign val="baseline"/>
        <name val="Helvetica"/>
        <charset val="238"/>
        <scheme val="none"/>
      </font>
      <fill>
        <patternFill patternType="none">
          <fgColor indexed="64"/>
          <bgColor auto="1"/>
        </patternFill>
      </fill>
    </dxf>
    <dxf>
      <font>
        <strike val="0"/>
        <outline val="0"/>
        <shadow val="0"/>
        <u val="none"/>
        <vertAlign val="baseline"/>
        <name val="Helvetica"/>
        <charset val="238"/>
        <scheme val="none"/>
      </font>
      <fill>
        <patternFill patternType="none">
          <fgColor indexed="64"/>
          <bgColor auto="1"/>
        </patternFill>
      </fill>
    </dxf>
    <dxf>
      <font>
        <strike val="0"/>
        <outline val="0"/>
        <shadow val="0"/>
        <u val="none"/>
        <vertAlign val="baseline"/>
        <name val="Helvetica"/>
        <charset val="238"/>
        <scheme val="none"/>
      </font>
      <fill>
        <patternFill patternType="none">
          <fgColor indexed="64"/>
          <bgColor auto="1"/>
        </patternFill>
      </fill>
    </dxf>
    <dxf>
      <font>
        <strike val="0"/>
        <outline val="0"/>
        <shadow val="0"/>
        <u val="none"/>
        <vertAlign val="baseline"/>
        <name val="Helvetica"/>
        <charset val="238"/>
        <scheme val="none"/>
      </font>
      <fill>
        <patternFill patternType="none">
          <fgColor indexed="64"/>
          <bgColor auto="1"/>
        </patternFill>
      </fill>
    </dxf>
    <dxf>
      <font>
        <strike val="0"/>
        <outline val="0"/>
        <shadow val="0"/>
        <u val="none"/>
        <vertAlign val="baseline"/>
        <name val="Helvetica"/>
        <charset val="238"/>
        <scheme val="none"/>
      </font>
      <fill>
        <patternFill patternType="none">
          <fgColor indexed="64"/>
          <bgColor auto="1"/>
        </patternFill>
      </fill>
    </dxf>
    <dxf>
      <font>
        <strike val="0"/>
        <outline val="0"/>
        <shadow val="0"/>
        <u val="none"/>
        <vertAlign val="baseline"/>
        <name val="Helvetica"/>
        <charset val="238"/>
        <scheme val="none"/>
      </font>
      <fill>
        <patternFill patternType="none">
          <fgColor indexed="64"/>
          <bgColor auto="1"/>
        </patternFill>
      </fill>
    </dxf>
    <dxf>
      <font>
        <strike val="0"/>
        <outline val="0"/>
        <shadow val="0"/>
        <u val="none"/>
        <vertAlign val="baseline"/>
        <name val="Helvetica"/>
        <charset val="238"/>
        <scheme val="none"/>
      </font>
      <numFmt numFmtId="30" formatCode="@"/>
      <fill>
        <patternFill patternType="none">
          <fgColor indexed="64"/>
          <bgColor auto="1"/>
        </patternFill>
      </fill>
    </dxf>
    <dxf>
      <font>
        <strike val="0"/>
        <outline val="0"/>
        <shadow val="0"/>
        <u val="none"/>
        <vertAlign val="baseline"/>
        <name val="Helvetica"/>
        <charset val="238"/>
        <scheme val="none"/>
      </font>
      <fill>
        <patternFill patternType="none">
          <fgColor indexed="64"/>
          <bgColor auto="1"/>
        </patternFill>
      </fill>
    </dxf>
    <dxf>
      <font>
        <strike val="0"/>
        <outline val="0"/>
        <shadow val="0"/>
        <u val="none"/>
        <vertAlign val="baseline"/>
        <name val="Helvetica"/>
        <charset val="238"/>
        <scheme val="none"/>
      </font>
      <fill>
        <patternFill patternType="none">
          <fgColor indexed="64"/>
          <bgColor auto="1"/>
        </patternFill>
      </fill>
    </dxf>
    <dxf>
      <font>
        <strike val="0"/>
        <outline val="0"/>
        <shadow val="0"/>
        <u val="none"/>
        <vertAlign val="baseline"/>
        <name val="Helvetica"/>
        <charset val="238"/>
        <scheme val="none"/>
      </font>
      <fill>
        <patternFill patternType="none">
          <fgColor indexed="64"/>
          <bgColor auto="1"/>
        </patternFill>
      </fill>
    </dxf>
    <dxf>
      <font>
        <strike val="0"/>
        <outline val="0"/>
        <shadow val="0"/>
        <u val="none"/>
        <vertAlign val="baseline"/>
        <name val="Helvetica"/>
        <charset val="238"/>
        <scheme val="none"/>
      </font>
      <alignment vertical="center" textRotation="0" indent="0" justifyLastLine="0" shrinkToFit="0" readingOrder="0"/>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numFmt numFmtId="30" formatCode="@"/>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numFmt numFmtId="30" formatCode="@"/>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fill>
        <patternFill patternType="solid">
          <fgColor indexed="64"/>
          <bgColor theme="0" tint="-4.9989318521683403E-2"/>
        </patternFill>
      </fill>
      <alignment vertical="center" textRotation="0" indent="0" justifyLastLine="0" shrinkToFit="0" readingOrder="0"/>
    </dxf>
    <dxf>
      <font>
        <strike val="0"/>
        <outline val="0"/>
        <shadow val="0"/>
        <u val="none"/>
        <vertAlign val="baseline"/>
        <color auto="1"/>
        <name val="Helvetica"/>
        <charset val="238"/>
        <scheme val="none"/>
      </font>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elvetica"/>
        <charset val="238"/>
        <scheme val="none"/>
      </font>
      <border outline="0">
        <right style="thin">
          <color rgb="FF666666"/>
        </right>
      </border>
    </dxf>
    <dxf>
      <font>
        <strike val="0"/>
        <outline val="0"/>
        <shadow val="0"/>
        <u val="none"/>
        <vertAlign val="baseline"/>
        <name val="Helvetica"/>
        <charset val="238"/>
        <scheme val="none"/>
      </font>
    </dxf>
    <dxf>
      <font>
        <strike val="0"/>
        <outline val="0"/>
        <shadow val="0"/>
        <u val="none"/>
        <vertAlign val="baseline"/>
        <name val="Helvetica"/>
        <charset val="238"/>
        <scheme val="none"/>
      </font>
    </dxf>
    <dxf>
      <font>
        <strike val="0"/>
        <outline val="0"/>
        <shadow val="0"/>
        <u val="none"/>
        <vertAlign val="baseline"/>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fill>
        <patternFill patternType="solid">
          <fgColor indexed="64"/>
          <bgColor theme="0" tint="-4.9989318521683403E-2"/>
        </patternFill>
      </fill>
      <alignment vertical="center" textRotation="0" indent="0" justifyLastLine="0" shrinkToFit="0" readingOrder="0"/>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fill>
        <patternFill patternType="solid">
          <fgColor indexed="64"/>
          <bgColor theme="0" tint="-4.9989318521683403E-2"/>
        </patternFill>
      </fill>
      <alignment vertical="center" textRotation="0" indent="0" justifyLastLine="0" shrinkToFit="0" readingOrder="0"/>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fill>
        <patternFill patternType="solid">
          <fgColor indexed="64"/>
          <bgColor theme="0" tint="-4.9989318521683403E-2"/>
        </patternFill>
      </fill>
      <alignment vertical="center" textRotation="0" indent="0" justifyLastLine="0" shrinkToFit="0" readingOrder="0"/>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alignment vertical="bottom" textRotation="0" wrapText="1" indent="0" justifyLastLine="0" shrinkToFit="0" readingOrder="0"/>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dxf>
    <dxf>
      <font>
        <strike val="0"/>
        <outline val="0"/>
        <shadow val="0"/>
        <u val="none"/>
        <vertAlign val="baseline"/>
        <color rgb="FF000000"/>
        <name val="Helvetica"/>
        <charset val="238"/>
        <scheme val="none"/>
      </font>
      <fill>
        <patternFill>
          <fgColor indexed="64"/>
          <bgColor theme="0" tint="-4.9989318521683403E-2"/>
        </patternFill>
      </fill>
      <alignment vertical="center" textRotation="0" indent="0" justifyLastLine="0" shrinkToFit="0" readingOrder="0"/>
    </dxf>
    <dxf>
      <font>
        <strike val="0"/>
        <outline val="0"/>
        <shadow val="0"/>
        <u val="none"/>
        <color rgb="FF000000"/>
        <name val="Helvetica"/>
        <charset val="238"/>
        <scheme val="none"/>
      </font>
    </dxf>
    <dxf>
      <font>
        <strike val="0"/>
        <outline val="0"/>
        <shadow val="0"/>
        <u val="none"/>
        <color rgb="FF000000"/>
        <name val="Helvetica"/>
        <charset val="238"/>
        <scheme val="none"/>
      </font>
    </dxf>
    <dxf>
      <font>
        <strike val="0"/>
        <outline val="0"/>
        <shadow val="0"/>
        <u val="none"/>
        <color rgb="FF000000"/>
        <name val="Helvetica"/>
        <charset val="238"/>
        <scheme val="none"/>
      </font>
    </dxf>
    <dxf>
      <font>
        <strike val="0"/>
        <outline val="0"/>
        <shadow val="0"/>
        <u val="none"/>
        <color rgb="FF000000"/>
        <name val="Helvetica"/>
        <charset val="238"/>
        <scheme val="none"/>
      </font>
    </dxf>
    <dxf>
      <font>
        <strike val="0"/>
        <outline val="0"/>
        <shadow val="0"/>
        <u val="none"/>
        <color rgb="FF000000"/>
        <name val="Helvetica"/>
        <charset val="238"/>
        <scheme val="none"/>
      </font>
    </dxf>
    <dxf>
      <font>
        <strike val="0"/>
        <outline val="0"/>
        <shadow val="0"/>
        <u val="none"/>
        <color rgb="FF000000"/>
        <name val="Helvetica"/>
        <charset val="238"/>
        <scheme val="none"/>
      </font>
    </dxf>
    <dxf>
      <font>
        <strike val="0"/>
        <outline val="0"/>
        <shadow val="0"/>
        <u val="none"/>
        <color rgb="FF000000"/>
        <name val="Helvetica"/>
        <charset val="238"/>
        <scheme val="none"/>
      </font>
    </dxf>
    <dxf>
      <font>
        <strike val="0"/>
        <outline val="0"/>
        <shadow val="0"/>
        <u val="none"/>
        <color rgb="FF000000"/>
        <name val="Helvetica"/>
        <charset val="238"/>
        <scheme val="none"/>
      </font>
    </dxf>
    <dxf>
      <font>
        <strike val="0"/>
        <outline val="0"/>
        <shadow val="0"/>
        <u val="none"/>
        <color rgb="FF000000"/>
        <name val="Helvetica"/>
        <charset val="238"/>
        <scheme val="none"/>
      </font>
    </dxf>
    <dxf>
      <font>
        <strike val="0"/>
        <outline val="0"/>
        <shadow val="0"/>
        <u val="none"/>
        <color rgb="FF000000"/>
        <name val="Helvetica"/>
        <charset val="238"/>
        <scheme val="none"/>
      </font>
    </dxf>
    <dxf>
      <font>
        <strike val="0"/>
        <outline val="0"/>
        <shadow val="0"/>
        <u val="none"/>
        <color rgb="FF000000"/>
        <name val="Helvetica"/>
        <charset val="238"/>
        <scheme val="none"/>
      </font>
    </dxf>
    <dxf>
      <font>
        <strike val="0"/>
        <outline val="0"/>
        <shadow val="0"/>
        <u val="none"/>
        <color rgb="FF000000"/>
        <name val="Helvetica"/>
        <charset val="238"/>
        <scheme val="none"/>
      </font>
    </dxf>
    <dxf>
      <font>
        <strike val="0"/>
        <outline val="0"/>
        <shadow val="0"/>
        <u val="none"/>
        <color rgb="FF000000"/>
        <name val="Helvetica"/>
        <charset val="238"/>
        <scheme val="none"/>
      </font>
    </dxf>
    <dxf>
      <font>
        <strike val="0"/>
        <outline val="0"/>
        <shadow val="0"/>
        <u val="none"/>
        <color rgb="FF000000"/>
        <name val="Helvetica"/>
        <charset val="238"/>
        <scheme val="none"/>
      </font>
    </dxf>
    <dxf>
      <font>
        <strike val="0"/>
        <outline val="0"/>
        <shadow val="0"/>
        <u val="none"/>
        <color rgb="FF000000"/>
        <name val="Helvetica"/>
        <charset val="238"/>
        <scheme val="none"/>
      </font>
    </dxf>
    <dxf>
      <font>
        <strike val="0"/>
        <outline val="0"/>
        <shadow val="0"/>
        <u val="none"/>
        <color rgb="FF000000"/>
        <name val="Helvetica"/>
        <charset val="238"/>
        <scheme val="none"/>
      </font>
    </dxf>
    <dxf>
      <font>
        <strike val="0"/>
        <outline val="0"/>
        <shadow val="0"/>
        <u val="none"/>
        <color rgb="FF000000"/>
        <name val="Helvetica"/>
        <charset val="238"/>
        <scheme val="none"/>
      </font>
    </dxf>
    <dxf>
      <font>
        <strike val="0"/>
        <outline val="0"/>
        <shadow val="0"/>
        <u val="none"/>
        <color rgb="FF000000"/>
        <name val="Helvetica"/>
        <charset val="238"/>
        <scheme val="none"/>
      </font>
    </dxf>
    <dxf>
      <font>
        <strike val="0"/>
        <outline val="0"/>
        <shadow val="0"/>
        <u val="none"/>
        <color rgb="FF000000"/>
        <name val="Helvetica"/>
        <charset val="238"/>
        <scheme val="none"/>
      </font>
    </dxf>
    <dxf>
      <font>
        <strike val="0"/>
        <outline val="0"/>
        <shadow val="0"/>
        <u val="none"/>
        <color rgb="FF000000"/>
        <name val="Helvetica"/>
        <charset val="238"/>
        <scheme val="none"/>
      </font>
    </dxf>
    <dxf>
      <font>
        <strike val="0"/>
        <outline val="0"/>
        <shadow val="0"/>
        <u val="none"/>
        <color rgb="FF000000"/>
        <name val="Helvetica"/>
        <charset val="238"/>
        <scheme val="none"/>
      </font>
    </dxf>
    <dxf>
      <font>
        <strike val="0"/>
        <outline val="0"/>
        <shadow val="0"/>
        <u val="none"/>
        <color rgb="FF000000"/>
        <name val="Helvetica"/>
        <charset val="238"/>
        <scheme val="none"/>
      </font>
    </dxf>
    <dxf>
      <font>
        <strike val="0"/>
        <outline val="0"/>
        <shadow val="0"/>
        <u val="none"/>
        <color rgb="FF000000"/>
        <name val="Helvetica"/>
        <charset val="238"/>
        <scheme val="none"/>
      </font>
      <border outline="0">
        <left style="thin">
          <color rgb="FF666666"/>
        </left>
      </border>
    </dxf>
    <dxf>
      <font>
        <strike val="0"/>
        <outline val="0"/>
        <shadow val="0"/>
        <u val="none"/>
        <color rgb="FF000000"/>
        <name val="Helvetica"/>
        <charset val="238"/>
        <scheme val="none"/>
      </font>
      <alignment horizontal="left" vertical="bottom" textRotation="0" wrapText="1" indent="0" justifyLastLine="0" shrinkToFit="0" readingOrder="0"/>
    </dxf>
    <dxf>
      <font>
        <strike val="0"/>
        <outline val="0"/>
        <shadow val="0"/>
        <u val="none"/>
        <color rgb="FF000000"/>
        <name val="Helvetica"/>
        <charset val="238"/>
        <scheme val="none"/>
      </font>
      <border outline="0">
        <right style="thin">
          <color rgb="FF666666"/>
        </right>
      </border>
    </dxf>
    <dxf>
      <font>
        <strike val="0"/>
        <outline val="0"/>
        <shadow val="0"/>
        <u val="none"/>
        <color rgb="FF000000"/>
        <name val="Helvetica"/>
        <charset val="238"/>
        <scheme val="none"/>
      </font>
    </dxf>
    <dxf>
      <font>
        <strike val="0"/>
        <outline val="0"/>
        <shadow val="0"/>
        <u val="none"/>
        <color rgb="FF000000"/>
        <name val="Helvetica"/>
        <charset val="238"/>
        <scheme val="none"/>
      </font>
    </dxf>
    <dxf>
      <font>
        <strike val="0"/>
        <outline val="0"/>
        <shadow val="0"/>
        <u val="none"/>
        <color rgb="FF000000"/>
        <name val="Helvetica"/>
        <charset val="238"/>
        <scheme val="none"/>
      </font>
      <fill>
        <patternFill patternType="solid">
          <fgColor indexed="64"/>
          <bgColor theme="0" tint="-4.9989318521683403E-2"/>
        </patternFill>
      </fill>
      <alignment vertical="center" textRotation="0" indent="0" justifyLastLine="0" shrinkToFit="0" readingOrder="0"/>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Karman Anna" id="{C0BB7B74-F5FC-402D-9437-4D6121AEFF61}" userId="S::a.karman@mz.gov.pl::6bb1fc61-064f-40e3-a518-36a08d404353"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F652DD-3AF8-4F91-816F-AAE2D606BF23}" name="szablon_wynik4" displayName="szablon_wynik4" ref="A2:Z92" totalsRowShown="0" headerRowDxfId="332" dataDxfId="331">
  <autoFilter ref="A2:Z92" xr:uid="{00000000-0009-0000-0100-000001000000}"/>
  <sortState xmlns:xlrd2="http://schemas.microsoft.com/office/spreadsheetml/2017/richdata2" ref="A3:Z92">
    <sortCondition ref="E2:E92"/>
  </sortState>
  <tableColumns count="26">
    <tableColumn id="1" xr3:uid="{5F8F2EDB-9CC2-4996-AC6F-CDC14C209AEF}" name="Województwo" dataDxfId="330"/>
    <tableColumn id="2" xr3:uid="{971856F0-4D55-48D6-B1D6-DE3A1A23D92D}" name="Numer rejonu operacyjnego 1)" dataDxfId="329"/>
    <tableColumn id="3" xr3:uid="{8E5A3189-01B2-4707-A3C3-E91793D1C8D8}" name="Obszar działania zespołu ratownictwa medycznego 2)" dataDxfId="328"/>
    <tableColumn id="4" xr3:uid="{5B3EFF58-4894-46A5-9FF8-7FEC81E4FABE}" name="Kod zespołu ratownictwa medycznego 3)" dataDxfId="327"/>
    <tableColumn id="5" xr3:uid="{54D6C79B-936B-4889-B313-3AB03276101B}" name="Nazwa zespołu ratownictwa medycznego 1)" dataDxfId="326"/>
    <tableColumn id="6" xr3:uid="{91D1651F-89B1-4C00-8FD1-102350A5B138}" name="Rodzaj zespołu ratownictwa medycznego 4)" dataDxfId="325"/>
    <tableColumn id="7" xr3:uid="{4BFCDAE0-24F2-4065-B7FA-E8A8E0476CC2}" name="Kod TERYT miejsca stacjonowania zespołu ratownictwa medycznego 5)" dataDxfId="324"/>
    <tableColumn id="8" xr3:uid="{160B8A35-A558-49F7-8FF5-4E4CB5DE13E7}" name="Powiat miejsca stacjonowania zespołu ratownictwa medycznego" dataDxfId="323"/>
    <tableColumn id="9" xr3:uid="{CAD7F33C-D171-4994-BEED-152BCEBA7EEA}" name="Gmina miejsca stacjonowania zespołu ratownictwa medycznego" dataDxfId="322"/>
    <tableColumn id="10" xr3:uid="{EA7D5E59-5029-4B18-9697-549511718DF3}" name="Adres miejsca stacjonowania zespołu ratownictwa medycznego" dataDxfId="321"/>
    <tableColumn id="11" xr3:uid="{8A14E5AA-1A7D-4464-8522-BC4B8456B7AE}" name="Nazwa dysponenta jednostki" dataDxfId="320"/>
    <tableColumn id="12" xr3:uid="{02AEEF3B-770B-41CF-9718-01124780292C}" name="Wyjazdy do stanów nagłego zagrożenia zdrowotnego (0-18 lat)" dataDxfId="319"/>
    <tableColumn id="13" xr3:uid="{584B285C-FBED-4D5B-8131-F2310EE55EA6}" name="Wyjazdy do stanów nagłego zagrożenia zdrowotnego (&gt; 18 lat)" dataDxfId="318"/>
    <tableColumn id="14" xr3:uid="{7E412D53-BC1E-4BDA-8D1F-95BAA8B6FB59}" name="Wyjazdy do stanów nagłego zagrożenia zdrowotnego - razem" dataDxfId="317"/>
    <tableColumn id="15" xr3:uid="{ED53C4ED-7512-4698-A1A7-5380F5F8F6CD}" name="Wyjazdy niezwiązane ze stanem nagłego zagrożenia zdrowotnego (0-18 lat)" dataDxfId="316"/>
    <tableColumn id="16" xr3:uid="{0B0A9DCF-9CE8-4174-B50D-40FD0999EF19}" name="Wyjazdy niezwiązane ze stanem nagłego zagrożenia zdrowotnego (&gt; 18 lat)" dataDxfId="315"/>
    <tableColumn id="17" xr3:uid="{3C14F53E-E93C-4B78-85A6-B7FDD6F35847}" name="Wyjazdy niezwiązane ze stanem nagłego zagrożenia zdrowotnego - razem" dataDxfId="314"/>
    <tableColumn id="18" xr3:uid="{504E15D4-652A-422B-BD21-99D07F553957}" name="Wyjazdy razem" dataDxfId="313"/>
    <tableColumn id="19" xr3:uid="{20910BAC-6347-45A8-9F00-6FFF029BF0F1}" name="Zgony przed podjęciem albo w trakcie wykonywania medycznych czynności ratunkowych (0-18 lat)" dataDxfId="312"/>
    <tableColumn id="20" xr3:uid="{39C6D832-4390-433A-8780-4E21305B8975}" name="Zgony przed podjęciem albo w trakcie wykonywania medycznych czynności ratunkowych (&gt;18)" dataDxfId="311"/>
    <tableColumn id="21" xr3:uid="{05944E81-C687-4485-8876-F3B6BCF68A5A}" name="Zgony przed podjęciem albo w trakcie wykonywania medycznych czynności ratunkowych - razem" dataDxfId="310"/>
    <tableColumn id="22" xr3:uid="{04FDA7F7-FCB6-4378-A99E-6F2407F9E045}" name="Liczba wyjazdów zespołów ratownictwa medycznego zakończonych przewiezieniem pacjenta do szpitala (0-18 lat)" dataDxfId="309"/>
    <tableColumn id="23" xr3:uid="{253D7061-9C60-485D-B774-0F3D30769C4E}" name="Liczba wyjazdów zespołów ratownictwa medycznego zakończonych przewiezieniem pacjenta do szpitala (&gt;18 lat)" dataDxfId="308"/>
    <tableColumn id="24" xr3:uid="{27CFEEF5-2DDB-4703-92B2-1888820F2AB5}" name="Liczba wyjazdów zespołów ratownictwa medycznego zakończonych przewiezieniem pacjenta do szpitala - razem" dataDxfId="307"/>
    <tableColumn id="25" xr3:uid="{E2EFB390-29B0-470B-B050-73F2B5418381}" name="Liczba wyjazdów zespołów ratownictwa medycznego realizowanych w kodzie pierwszym 6)" dataDxfId="306"/>
    <tableColumn id="26" xr3:uid="{A04A0652-E949-4722-A28B-56E6B6EFB036}" name="Liczba wyjazdów zespołów ratownictwa medycznego realizowanych w kodzie drugim 6)" dataDxfId="305"/>
  </tableColumns>
  <tableStyleInfo showFirstColumn="1" showLastColumn="1"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2E4AB6C-40C5-4619-B760-69DAD96F5243}" name="szablon_wynik13" displayName="szablon_wynik13" ref="A2:S3" totalsRowShown="0" headerRowDxfId="168" dataDxfId="167">
  <autoFilter ref="A2:S3" xr:uid="{00000000-0009-0000-0100-000001000000}"/>
  <tableColumns count="19">
    <tableColumn id="1" xr3:uid="{4A2CFAC2-F742-44B1-B5EC-81575919333A}" name="Województwo zakładu leczniczego" dataDxfId="166"/>
    <tableColumn id="2" xr3:uid="{CD98623B-CE44-483B-9F95-073C572DA656}" name="Nazwa zakładu leczniczego" dataDxfId="165"/>
    <tableColumn id="3" xr3:uid="{A0124CD7-CF33-4E5B-97AD-CA76BB534056}" name="Numer REGON zakładu leczniczego" dataDxfId="164"/>
    <tableColumn id="4" xr3:uid="{0508D229-82F2-45B6-9E22-2A3D8CF2278B}" name="Adres zakładu leczniczego - powiat" dataDxfId="163"/>
    <tableColumn id="5" xr3:uid="{D945BAAE-F20A-41B6-99C7-5F83403C4289}" name="Adres zakładu leczniczego - gmina" dataDxfId="162"/>
    <tableColumn id="6" xr3:uid="{F9B29746-8D13-4666-9C3C-5B4C08E5BB34}" name="Adres zakładu leczniczego - miejscowość" dataDxfId="161"/>
    <tableColumn id="7" xr3:uid="{07EC5423-38AB-41E4-B0E7-B880D86BBBE9}" name="Adres zakładu leczniczego - kod pocztowy" dataDxfId="160"/>
    <tableColumn id="8" xr3:uid="{16643F43-B3D7-4F68-910E-554867A312D7}" name="Adres zakładu leczniczego - ulica" dataDxfId="159"/>
    <tableColumn id="9" xr3:uid="{4EFC8A83-8864-4052-AFF5-D8A30AD32AA6}" name="Adres zakładu leczniczego - budynek" dataDxfId="158"/>
    <tableColumn id="10" xr3:uid="{C433D776-98B0-4D1F-A166-A4C7EBF7280C}" name="Kod TERYT zakładu leczniczego" dataDxfId="157"/>
    <tableColumn id="11" xr3:uid="{F09049BA-192E-4703-8D3D-7CE2B8A7A1B4}" name="Nazwa podmiotu leczniczego" dataDxfId="156"/>
    <tableColumn id="12" xr3:uid="{8249DDFE-6122-49D4-8523-1F3965773A2D}" name="Adres siedziby podmiotu leczniczego" dataDxfId="155"/>
    <tableColumn id="13" xr3:uid="{40005E71-B000-44F7-9446-EB8FB71ECFBD}" name="Numer księgi rejestrowej podmiotu leczniczego" dataDxfId="154"/>
    <tableColumn id="14" xr3:uid="{E5C7136A-FF67-43C8-B95C-1EE849C9A447}" name="Numer REGON podmiotu leczniczego" dataDxfId="153"/>
    <tableColumn id="15" xr3:uid="{A5B50B0B-24C2-4ED1-B73D-12D1D72EA091}" name="Liczba pacjentów zakwalifikowanych jako pacjent urazowy dziecięcy przez kierownika zespołu ratownictwa medycznego" dataDxfId="152"/>
    <tableColumn id="16" xr3:uid="{9EE3533F-BCE7-4C29-BBB6-218729437243}" name="Liczba pacjentów zakwalifikowanych jako pacjent urazowy dziecięcy przez kierownika zespołu razowego" dataDxfId="151"/>
    <tableColumn id="17" xr3:uid="{4713567E-4C93-4F6A-B2FC-386B7BC851C9}" name="Średni czas pobytu pacjenta urazowego dziecięcego w centrum urazowym" dataDxfId="150"/>
    <tableColumn id="18" xr3:uid="{AD2774F9-41CE-44E2-9ED4-CD6F99E800CB}" name="Maksymalny czas pobytu pacjenta urazowego dziecięcego w centrum urazowym (dni)" dataDxfId="149"/>
    <tableColumn id="19" xr3:uid="{52B90688-8674-47E9-87A9-D065E368226B}" name="Liczba zgonów pacjentów urazowych dziecięcych" dataDxfId="148"/>
  </tableColumns>
  <tableStyleInfo showFirstColumn="1" showLastColumn="1"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A2FF2E9-CE61-4DD6-8B8D-520EA4FAC835}" name="szablon_wynik14" displayName="szablon_wynik14" ref="A2:K17" totalsRowShown="0" headerRowDxfId="147" dataDxfId="145" headerRowBorderDxfId="146" tableBorderDxfId="144" totalsRowBorderDxfId="143">
  <autoFilter ref="A2:K17" xr:uid="{00000000-0009-0000-0100-000001000000}"/>
  <tableColumns count="11">
    <tableColumn id="1" xr3:uid="{00000000-0010-0000-0000-000001000000}" name="Województwo jednostki" dataDxfId="142"/>
    <tableColumn id="2" xr3:uid="{00000000-0010-0000-0000-000002000000}" name="Dysponent jednostki - nazwa" dataDxfId="141"/>
    <tableColumn id="3" xr3:uid="{00000000-0010-0000-0000-000003000000}" name="Dysponent jednostki - adres" dataDxfId="140"/>
    <tableColumn id="4" xr3:uid="{00000000-0010-0000-0000-000004000000}" name="Dysponent jednostki - numer księgi rejestrowej podmiotu wykonującego działalność leczniczą" dataDxfId="139"/>
    <tableColumn id="5" xr3:uid="{00000000-0010-0000-0000-000005000000}" name="Dysponent jednostki - kod TERYT lokalizacji jednostki z opisem" dataDxfId="138"/>
    <tableColumn id="6" xr3:uid="{00000000-0010-0000-0000-000006000000}" name="Rodzaj jednostki systemu" dataDxfId="137"/>
    <tableColumn id="7" xr3:uid="{00000000-0010-0000-0000-000007000000}" name="Liczba lekarzy ogółem" dataDxfId="136"/>
    <tableColumn id="8" xr3:uid="{00000000-0010-0000-0000-000008000000}" name="Liczba lekarzy systemu" dataDxfId="135"/>
    <tableColumn id="9" xr3:uid="{00000000-0010-0000-0000-000009000000}" name="Liczba pielęgniarek ogółem" dataDxfId="134"/>
    <tableColumn id="10" xr3:uid="{00000000-0010-0000-0000-00000A000000}" name="Liczba pielęgniarek systemu" dataDxfId="133"/>
    <tableColumn id="11" xr3:uid="{00000000-0010-0000-0000-00000B000000}" name="Liczba ratowników medycznych" dataDxfId="132"/>
  </tableColumns>
  <tableStyleInfo showFirstColumn="1" showLastColumn="1"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8521E02-1F88-49BD-8C33-E563ADAF2284}" name="szablon_wynik15" displayName="szablon_wynik15" ref="A2:G3" totalsRowShown="0" headerRowDxfId="131" dataDxfId="130">
  <autoFilter ref="A2:G3" xr:uid="{00000000-0009-0000-0100-000001000000}"/>
  <tableColumns count="7">
    <tableColumn id="1" xr3:uid="{00000000-0010-0000-0000-000001000000}" name="Kod dyspozytorni medycznej" dataDxfId="129"/>
    <tableColumn id="2" xr3:uid="{00000000-0010-0000-0000-000002000000}" name="Okres, w jakim funkcjonowała wskazana liczba stanowisk dyspozytorów medycznych w danej lokalizacji w ciągu roku (od dd-mm)" dataDxfId="128"/>
    <tableColumn id="3" xr3:uid="{00000000-0010-0000-0000-000003000000}" name="Okres, w jakim funkcjonowała wskazana liczba stanowisk dyspozytorów medycznych w danej lokalizacji w ciągu roku (do dd-mm)" dataDxfId="127"/>
    <tableColumn id="4" xr3:uid="{00000000-0010-0000-0000-000004000000}" name="Liczba stanowisk dyspozytorów medycznych w danej lokalizacji" dataDxfId="126"/>
    <tableColumn id="5" xr3:uid="{00000000-0010-0000-0000-000005000000}" name="Liczba dyspozytorów medycznych posiadających wykształcenie wymagane dla pielęgniarki systemu" dataDxfId="125"/>
    <tableColumn id="6" xr3:uid="{00000000-0010-0000-0000-000006000000}" name="Liczba dyspozytorów medycznych posiadających wykształcenie wymagane dla ratownika medycznego" dataDxfId="124"/>
    <tableColumn id="7" xr3:uid="{00000000-0010-0000-0000-000007000000}" name="Liczba dyspozytorów medycznych, o których mowa w art. 58 ust. 3 ustawy z dnia 8 września 2006 r. o Państwowym Ratownictwie Medycznym" dataDxfId="123"/>
  </tableColumns>
  <tableStyleInfo showFirstColumn="1" showLastColumn="1"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5B60164-0AB6-4B99-87D8-04B70FCC5EED}" name="szablon_wynik16" displayName="szablon_wynik16" ref="A2:O16" totalsRowShown="0" headerRowDxfId="122" dataDxfId="121">
  <autoFilter ref="A2:O16" xr:uid="{00000000-0009-0000-0100-000001000000}"/>
  <tableColumns count="15">
    <tableColumn id="1" xr3:uid="{00000000-0010-0000-0000-000001000000}" name="Miesiąc" dataDxfId="120"/>
    <tableColumn id="2" xr3:uid="{00000000-0010-0000-0000-000002000000}" name="Liczba odebranych połączeń z numeru 112" dataDxfId="119"/>
    <tableColumn id="3" xr3:uid="{00000000-0010-0000-0000-000003000000}" name="Liczba odebranych połączeń z numeru 999" dataDxfId="118"/>
    <tableColumn id="4" xr3:uid="{00000000-0010-0000-0000-000004000000}" name="Suma odebranych połączeń z numerów 999 i 112" dataDxfId="117"/>
    <tableColumn id="5" xr3:uid="{00000000-0010-0000-0000-000005000000}" name="Liczba połączeń z numeru 112 rozłączonych przed podjęciem obsługi przez dyspozytora medycznego" dataDxfId="116"/>
    <tableColumn id="6" xr3:uid="{00000000-0010-0000-0000-000006000000}" name="Liczba połączeń z numeru 999 rozłączonych przed podjęciem obsługi przez dyspozytora medycznego" dataDxfId="115"/>
    <tableColumn id="7" xr3:uid="{00000000-0010-0000-0000-000007000000}" name="Suma połączeń z numerów 999 i 112 rozłączonych przed podjęciem obsługi przez dyspozytora medycznego" dataDxfId="114"/>
    <tableColumn id="8" xr3:uid="{00000000-0010-0000-0000-000008000000}" name="Mediana czasu oczekiwania zgłaszającego na połączenie z dyspozytorem medycznym [mm:ss] (uwzględnia wszystkie czasy oczekiwania w ramach zastępowalności) 2)" dataDxfId="113"/>
    <tableColumn id="9" xr3:uid="{00000000-0010-0000-0000-000009000000}" name="Mediana czasu trwania połączenia zgłaszającego z dyspozytorem medycznym [mm:ss] 2)" dataDxfId="112"/>
    <tableColumn id="10" xr3:uid="{00000000-0010-0000-0000-00000A000000}" name="Mediana czasu licząc od początku oczekiwania zgłaszającego na połączenie z dyspozytorem medycznym do zakończenia połączenia z dyspozytorem medycznym [mm:ss] 2)" dataDxfId="111"/>
    <tableColumn id="11" xr3:uid="{00000000-0010-0000-0000-00000B000000}" name="Mediana czasu oczekiwania na połączenie zgłaszającego z operatorem numerów alarmowych [mm:ss] 3)" dataDxfId="110"/>
    <tableColumn id="12" xr3:uid="{00000000-0010-0000-0000-00000C000000}" name="Mediana czasu trwania połączenia zgłaszającego z operatorem numerów alarmowych [mm:ss]3)" dataDxfId="109"/>
    <tableColumn id="13" xr3:uid="{00000000-0010-0000-0000-00000D000000}" name="Mediana czasu oczekiwania operatora numerów alarmowych na połączenie z dyspozytorem medycznym [mm:ss]3)" dataDxfId="108"/>
    <tableColumn id="14" xr3:uid="{00000000-0010-0000-0000-00000E000000}" name="Mediana czasu trwania połączenia operatora numerów alarmowych i zgłaszającego z dyspozytorem medycznym [mm:ss]3)" dataDxfId="107"/>
    <tableColumn id="15" xr3:uid="{00000000-0010-0000-0000-00000F000000}" name="Mediana czasu, licząc od początku oczekiwania zgłaszającego na połączenie z operatorem numerów alarmowych do zakończenia połączenia operatora numerów alarmowych i zgłaszającego z dyspozytorem medycznym [mm:ss]3)" dataDxfId="106"/>
  </tableColumns>
  <tableStyleInfo showFirstColumn="1" showLastColumn="1"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9004CDE-5795-4A1A-B560-0D7992B08431}" name="wpds_tabela_19_wersja_2025" displayName="wpds_tabela_19_wersja_2025" ref="A2:B3" totalsRowShown="0" headerRowDxfId="105" dataDxfId="103" headerRowBorderDxfId="104">
  <tableColumns count="2">
    <tableColumn id="1" xr3:uid="{00000000-0010-0000-0000-000001000000}" name="Miesiąc" dataDxfId="102"/>
    <tableColumn id="2" xr3:uid="{00000000-0010-0000-0000-000002000000}" name="Różnica liczby zgłoszeń przekazanych do obsługi do właściwych dyspozytorni medycznych (suma końcowa z tabeli nr 18) i liczby zgłoszeń przekazanych do obsługi z innych dyspozytorni medycznych (suma końcowa z tabeli nr 19)" dataDxfId="101"/>
  </tableColumns>
  <tableStyleInfo showFirstColumn="1" showLastColumn="1"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E06ABD4-FD8B-4D9E-9744-3D8739B20119}" name="wpds_tabela_18_wersja_2025" displayName="wpds_tabela_18_wersja_2025" ref="A2:W15" totalsRowShown="0" headerRowDxfId="100" dataDxfId="99">
  <tableColumns count="23">
    <tableColumn id="1" xr3:uid="{00000000-0010-0000-0000-000001000000}" name="Miesiąc" dataDxfId="98"/>
    <tableColumn id="2" xr3:uid="{00000000-0010-0000-0000-000002000000}" name="Liczba zgłoszeń przekazanych _x000a_do obsługi do właściwej dyspozytorni medycznej _x000a_DM01-01 Wrocław" dataDxfId="97"/>
    <tableColumn id="3" xr3:uid="{00000000-0010-0000-0000-000003000000}" name="Liczba zgłoszeń przekazanych _x000a_do obsługi do właściwej dyspozytorni medycznej _x000a_DM01-02 Legnica" dataDxfId="96"/>
    <tableColumn id="4" xr3:uid="{00000000-0010-0000-0000-000004000000}" name="Liczba zgłoszeń przekazanych _x000a_do obsługi do właściwej dyspozytorni medycznej _x000a_DM02-01 Toruń" dataDxfId="95"/>
    <tableColumn id="5" xr3:uid="{00000000-0010-0000-0000-000005000000}" name="Liczba zgłoszeń przekazanych _x000a_do obsługi do właściwej dyspozytorni medycznej _x000a_DM03-01 Lublin" dataDxfId="94"/>
    <tableColumn id="6" xr3:uid="{00000000-0010-0000-0000-000006000000}" name="Liczba zgłoszeń przekazanych _x000a_do obsługi do właściwej dyspozytorni medycznej  DM04-01 Gorzów Wielkopolski" dataDxfId="93"/>
    <tableColumn id="7" xr3:uid="{00000000-0010-0000-0000-000007000000}" name="Liczba zgłoszeń przekazanych _x000a_do obsługi do właściwej dyspozytorni medycznej  DM05-01 _x000a_Łódź" dataDxfId="92"/>
    <tableColumn id="8" xr3:uid="{00000000-0010-0000-0000-000008000000}" name="Liczba zgłoszeń przekazanych _x000a_do obsługi do właściwej dyspozytorni medycznej _x000a_DM06-01 Kraków" dataDxfId="91"/>
    <tableColumn id="9" xr3:uid="{00000000-0010-0000-0000-000009000000}" name="Liczba zgłoszeń przekazanych _x000a_do obsługi do właściwej dyspozytorni medycznej _x000a_DM06-02 Tarnów" dataDxfId="90"/>
    <tableColumn id="10" xr3:uid="{00000000-0010-0000-0000-00000A000000}" name="Liczba zgłoszeń przekazanych _x000a_do obsługi do właściwej dyspozytorni medycznej _x000a_DM07-01 Warszawa" dataDxfId="89"/>
    <tableColumn id="11" xr3:uid="{00000000-0010-0000-0000-00000B000000}" name="Liczba zgłoszeń przekazanych _x000a_do obsługi do właściwej dyspozytorni medycznej _x000a_DM07-02 _x000a_Siedlce" dataDxfId="88"/>
    <tableColumn id="12" xr3:uid="{00000000-0010-0000-0000-00000C000000}" name="Liczba zgłoszeń przekazanych _x000a_do obsługi do właściwej dyspozytorni medycznej _x000a_DM07-03 Radom" dataDxfId="87"/>
    <tableColumn id="13" xr3:uid="{00000000-0010-0000-0000-00000D000000}" name="Liczba zgłoszeń przekazanych _x000a_do obsługi do właściwej dyspozytorni medycznej _x000a_DM08-01 _x000a_Opole" dataDxfId="86"/>
    <tableColumn id="24" xr3:uid="{11631ECC-339F-4951-9E1B-8BFFD4FBBC3D}" name="Liczba zgłoszeń przekazanych _x000a_do obsługi do właściwej dyspozytorni medycznej _x000a_DM09-01 Rzeszów" dataDxfId="85"/>
    <tableColumn id="25" xr3:uid="{F86C6AA7-E5CB-476A-BD30-24B843055686}" name="Liczba zgłoszeń przekazanych _x000a_do obsługi do właściwej dyspozytorni medycznej _x000a_DM10-01 Białystok" dataDxfId="84"/>
    <tableColumn id="26" xr3:uid="{6DFD4839-EDCD-4338-B598-2BA4393A78E2}" name="Liczba zgłoszeń przekazanych _x000a_do obsługi do właściwej dyspozytorni medycznej _x000a_DM11-01 Gdańsk" dataDxfId="83"/>
    <tableColumn id="27" xr3:uid="{A82A6786-1C11-431B-8CFE-D25D27790CA1}" name="Liczba zgłoszeń przekazanych _x000a_do obsługi do właściwej dyspozytorni medycznej _x000a_DM11-02 _x000a_Słupsk" dataDxfId="82"/>
    <tableColumn id="20" xr3:uid="{A5600E1F-6E11-4FE9-B9BC-3AC3A7A55CBF}" name="Liczba zgłoszeń przekazanych _x000a_do obsługi do właściwej dyspozytorni medycznej _x000a_DM12-01 Częstochowa" dataDxfId="81"/>
    <tableColumn id="21" xr3:uid="{35BC696F-A080-4CD8-A138-3EB4DC27006A}" name="Liczba zgłoszeń przekazanych _x000a_do obsługi do właściwej dyspozytorni medycznej _x000a_DM12-02 Gliwice" dataDxfId="80"/>
    <tableColumn id="22" xr3:uid="{EAF67125-4680-49F9-8C36-E1902FF7247C}" name="Liczba zgłoszeń przekazanych _x000a_do obsługi do właściwej dyspozytorni medycznej _x000a_DM12-05 Bielsko-Biała" dataDxfId="79"/>
    <tableColumn id="23" xr3:uid="{A5979920-1499-497F-99F4-A31D97A30D75}" name="Liczba zgłoszeń przekazanych _x000a_do obsługi do właściwej dyspozytorni medycznej _x000a_DM13-01_x000a_Kielce" dataDxfId="78"/>
    <tableColumn id="18" xr3:uid="{6BAF3169-AB1A-4D1E-9A9F-EC58C5AFCDA9}" name="Liczba zgłoszeń przekazanych _x000a_do obsługi do właściwej dyspozytorni medycznej _x000a_DM14-01 Olsztyn" dataDxfId="77"/>
    <tableColumn id="19" xr3:uid="{58C1253B-E19E-4DFA-8003-145D6EDBFCEB}" name="Liczba zgłoszeń przekazanych _x000a_do obsługi do właściwej dyspozytorni medycznej _x000a_DM15-01 Poznań" dataDxfId="76"/>
  </tableColumns>
  <tableStyleInfo showFirstColumn="1" showLastColumn="1"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7E35B10-AABD-4946-AFF6-70E0812ED246}" name="wpds_tabela_19_wersja_202519" displayName="wpds_tabela_19_wersja_202519" ref="A2:W16" totalsRowShown="0" headerRowDxfId="75" dataDxfId="74">
  <tableColumns count="23">
    <tableColumn id="1" xr3:uid="{00000000-0010-0000-0000-000001000000}" name="Miesiąc" dataDxfId="73"/>
    <tableColumn id="2" xr3:uid="{00000000-0010-0000-0000-000002000000}" name="Liczba zgłoszeń przekazanych _x000a_do obsługi z innych dyspozytorni medycznych _x000a_DM01-01 Wrocław" dataDxfId="72"/>
    <tableColumn id="3" xr3:uid="{00000000-0010-0000-0000-000003000000}" name="Liczba zgłoszeń przekazanych _x000a_do obsługi z innych dyspozytorni medycznych _x000a_DM01-02 Legnica" dataDxfId="71"/>
    <tableColumn id="4" xr3:uid="{00000000-0010-0000-0000-000004000000}" name="Liczba zgłoszeń przekazanych _x000a_do obsługi z innych dyspozytorni medycznych _x000a_DM02-01 _x000a_Toruń" dataDxfId="70"/>
    <tableColumn id="5" xr3:uid="{00000000-0010-0000-0000-000005000000}" name="Liczba zgłoszeń przekazanych _x000a_do obsługi z innych dyspozytorni medycznych _x000a_DM03-01 _x000a_Lublin" dataDxfId="69"/>
    <tableColumn id="6" xr3:uid="{00000000-0010-0000-0000-000006000000}" name="Liczba zgłoszeń przekazanych _x000a_do obsługi z innych dyspozytorni medycznych _x000a_DM04-01 _x000a_Gorzów Wielkopolski" dataDxfId="68"/>
    <tableColumn id="18" xr3:uid="{2112344A-6946-4124-ADC6-9393AD6209B9}" name="Liczba zgłoszeń przekazanych _x000a_do obsługi z innych dyspozytorni medycznych _x000a_DM05-01 _x000a_Łódź" dataDxfId="67"/>
    <tableColumn id="19" xr3:uid="{5E31AAF9-AFF4-4438-A8D5-EE0289A0D014}" name="Liczba zgłoszeń przekazanych _x000a_do obsługi z innych dyspozytorni medycznych _x000a_DM06-01 Kraków" dataDxfId="66"/>
    <tableColumn id="20" xr3:uid="{1DE943D8-C477-4EF6-8792-361F9CED9C6A}" name="Liczba zgłoszeń przekazanych _x000a_do obsługi z innych dyspozytorni medycznych _x000a_DM06-02 Tarnów" dataDxfId="65"/>
    <tableColumn id="21" xr3:uid="{03711BB0-E08B-498A-B9DA-1E5213C44694}" name="Liczba zgłoszeń przekazanych _x000a_do obsługi z innych dyspozytorni medycznych _x000a_DM07-01 Warszawa" dataDxfId="64"/>
    <tableColumn id="14" xr3:uid="{58563C22-F2FE-4C8E-84E4-6E2D216C73BA}" name="Liczba zgłoszeń przekazanych _x000a_do obsługi z innych dyspozytorni medycznych _x000a_DM07-02 Siedlce" dataDxfId="63"/>
    <tableColumn id="15" xr3:uid="{7EEEA5B6-0920-4F43-ACAF-5E5421691027}" name="Liczba zgłoszeń przekazanych _x000a_do obsługi z innych dyspozytorni medycznych _x000a_DM07-03 Radom" dataDxfId="62"/>
    <tableColumn id="16" xr3:uid="{ABFB5F40-C18E-4A51-9CAB-FADC8E1BE917}" name="Liczba zgłoszeń przekazanych _x000a_do obsługi z innych dyspozytorni medycznych _x000a_DM08-01 Opole" dataDxfId="61"/>
    <tableColumn id="17" xr3:uid="{36E071B2-E55D-4618-A6CA-609990813478}" name="Liczba zgłoszeń przekazanych _x000a_do obsługi z innych dyspozytorni medycznych _x000a_DM09-01 Rzeszów" dataDxfId="60"/>
    <tableColumn id="7" xr3:uid="{00000000-0010-0000-0000-000007000000}" name="Liczba zgłoszeń przekazanych _x000a_do obsługi z innych dyspozytorni medycznych _x000a_DM10-01 Białystok" dataDxfId="59"/>
    <tableColumn id="8" xr3:uid="{00000000-0010-0000-0000-000008000000}" name="Liczba zgłoszeń przekazanych _x000a_do obsługi z innych dyspozytorni medycznych _x000a_DM11-01 Gdańsk" dataDxfId="58"/>
    <tableColumn id="22" xr3:uid="{643245CF-663B-43E6-A231-3FDEC981A442}" name="Liczba zgłoszeń przekazanych _x000a_do obsługi z innych dyspozytorni medycznych _x000a_DM11-02 Słupsk" dataDxfId="57"/>
    <tableColumn id="23" xr3:uid="{7A3A8CFA-105D-476D-9E85-92A4740F9636}" name="Liczba zgłoszeń przekazanych _x000a_do obsługi z innych dyspozytorni medycznych _x000a_DM12-01 Częstochowa" dataDxfId="56"/>
    <tableColumn id="24" xr3:uid="{86B10B17-9FF6-4378-86DB-FDA46E477DB5}" name="_x000a_Liczba zgłoszeń przekazanych _x000a_do obsługi z innych dyspozytorni medycznych DM12-02 Gliwice" dataDxfId="55"/>
    <tableColumn id="9" xr3:uid="{00000000-0010-0000-0000-000009000000}" name="Liczba zgłoszeń przekazanych _x000a_do obsługi z innych dyspozytorni medycznych _x000a_DM12-05 _x000a_Bielsko-Biała" dataDxfId="54"/>
    <tableColumn id="10" xr3:uid="{00000000-0010-0000-0000-00000A000000}" name="Liczba zgłoszeń przekazanych _x000a_do obsługi z innych dyspozytorni medycznych _x000a_DM13-01 Kielce" dataDxfId="53"/>
    <tableColumn id="25" xr3:uid="{14A44C18-459E-4EAE-B4F8-A95AC8E39EB3}" name="Liczba zgłoszeń przekazanych _x000a_do obsługi z innych dyspozytorni medycznych _x000a_DM14-01 Olsztyn" dataDxfId="52"/>
    <tableColumn id="26" xr3:uid="{C80F5D56-FCD2-4639-B516-DCE893873466}" name="Liczba zgłoszeń przekazanych _x000a_do obsługi z innych dyspozytorni medycznych _x000a_DM15-01 Poznań" dataDxfId="51"/>
  </tableColumns>
  <tableStyleInfo showFirstColumn="1" showLastColumn="1"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0DD0E29-B6DC-4780-9436-1C5D24D26752}" name="szablon_wynik20" displayName="szablon_wynik20" ref="A2:M3" totalsRowShown="0" headerRowDxfId="50" dataDxfId="49">
  <autoFilter ref="A2:M3" xr:uid="{00000000-0009-0000-0100-000001000000}"/>
  <tableColumns count="13">
    <tableColumn id="1" xr3:uid="{00000000-0010-0000-0000-000001000000}" name="Kod dyspozytorni medycznej" dataDxfId="48"/>
    <tableColumn id="2" xr3:uid="{00000000-0010-0000-0000-000002000000}" name="Adres dyspozytorni medycznej" dataDxfId="47"/>
    <tableColumn id="3" xr3:uid="{00000000-0010-0000-0000-000003000000}" name="Numer rejonu operacyjnego" dataDxfId="46"/>
    <tableColumn id="4" xr3:uid="{00000000-0010-0000-0000-000004000000}" name="Liczba ludności" dataDxfId="45"/>
    <tableColumn id="5" xr3:uid="{00000000-0010-0000-0000-000005000000}" name="Okres działania w roku od [mm-dd]" dataDxfId="44"/>
    <tableColumn id="6" xr3:uid="{00000000-0010-0000-0000-000006000000}" name="Okres działania w roku do [mm-dd]" dataDxfId="43"/>
    <tableColumn id="7" xr3:uid="{00000000-0010-0000-0000-000007000000}" name="Łączna liczba stanowisk dyspozytorów medycznych" dataDxfId="42"/>
    <tableColumn id="8" xr3:uid="{00000000-0010-0000-0000-000008000000}" name="Liczba stanowisk dyspozytorów medycznych przyjmujących w godzinach 8:00-19:59" dataDxfId="41"/>
    <tableColumn id="9" xr3:uid="{00000000-0010-0000-0000-000009000000}" name="Liczba stanowisk dyspozytorów medycznych przyjmujących w godzinach 20:00-7:59" dataDxfId="40"/>
    <tableColumn id="10" xr3:uid="{00000000-0010-0000-0000-00000A000000}" name="Liczba stanowisk dyspozytorów medycznych wysyłających w godzinach 8:00-19:59" dataDxfId="39"/>
    <tableColumn id="11" xr3:uid="{00000000-0010-0000-0000-00000B000000}" name="Liczba stanowisk dyspozytorów medycznych wysyłających w godzinach 20:00-7:59" dataDxfId="38"/>
    <tableColumn id="12" xr3:uid="{00000000-0010-0000-0000-00000C000000}" name="Liczba zespołów ratownictwa medycznego w rejonie operacyjnym" dataDxfId="37"/>
    <tableColumn id="13" xr3:uid="{00000000-0010-0000-0000-00000D000000}" name="Liczba rezerwowych stanowisk dyspozytorskich" dataDxfId="36"/>
  </tableColumns>
  <tableStyleInfo showFirstColumn="1" showLastColumn="1"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86E6521B-D7AD-4D63-BCEF-3A45A1AB20EE}" name="szablon_wynik21" displayName="szablon_wynik21" ref="A2:J6" totalsRowShown="0" headerRowDxfId="35" dataDxfId="34">
  <autoFilter ref="A2:J6" xr:uid="{00000000-0009-0000-0100-000001000000}"/>
  <tableColumns count="10">
    <tableColumn id="1" xr3:uid="{8BB7B0B7-93E1-4EBC-9E9A-BA16E7CA96ED}" name="Kod dyspozytorni medycznej 1)" dataDxfId="33"/>
    <tableColumn id="2" xr3:uid="{AC6160EC-1C0C-4157-BF0F-5780838EA81E}" name="Numer rejonu operacyjnego 1)" dataDxfId="32"/>
    <tableColumn id="3" xr3:uid="{C0E375FF-8436-461C-A613-F2E4F0FB473B}" name="Liczba zespołów ratownictwa medycznego w rejonie operacyjnym" dataDxfId="31"/>
    <tableColumn id="4" xr3:uid="{852A9664-FA2A-4277-9D8A-B27D5C01DB08}" name="Kod obszaru dysponowania" dataDxfId="30"/>
    <tableColumn id="5" xr3:uid="{D7D196A5-6273-446C-9D2D-7D4AAE009D74}" name="Kod obszaru dysponowania 1)" dataDxfId="29"/>
    <tableColumn id="6" xr3:uid="{E313D1A0-AAD8-4253-B9E3-ECAFD9F1BF5D}" name="Liczba ludności w obszarze dysponowania 2)" dataDxfId="28"/>
    <tableColumn id="7" xr3:uid="{55507088-79CB-4B53-9B2F-07A17A3B8307}" name="Liczba zespołów ratownictwa medycznego w obszarze dysponowania" dataDxfId="27"/>
    <tableColumn id="8" xr3:uid="{4F3AFC54-5E89-40FF-9B96-6672C83598E6}" name="Rodzaj stanowiska dyspozytora medycznego 1)" dataDxfId="26"/>
    <tableColumn id="9" xr3:uid="{695230A9-6E14-4540-8E21-8F92E1A7B011}" name="Numer kolejki EACD 3)" dataDxfId="25"/>
    <tableColumn id="10" xr3:uid="{A5A5034D-F447-4CC7-B0B8-CDE65CE03FD1}" name="Numer DDI 4)" dataDxfId="24"/>
  </tableColumns>
  <tableStyleInfo showFirstColumn="1" showLastColumn="1"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D30F945-E6CA-4C4A-9810-310D52B286C7}" name="wpds_tabela_23_wersja_2025" displayName="wpds_tabela_23_wersja_2025" ref="A2:M6" totalsRowShown="0" headerRowDxfId="23">
  <autoFilter ref="A2:M6" xr:uid="{00000000-0009-0000-0100-000001000000}"/>
  <tableColumns count="13">
    <tableColumn id="1" xr3:uid="{A6C344DB-5AD0-42EF-A40B-D38182DCEAC0}" name="Kod dyspozytorni medycznej zastępującej 1)" dataDxfId="22"/>
    <tableColumn id="2" xr3:uid="{7B9B7A8E-4396-4864-B427-66AFDB03D82A}" name="Numer rejonu operacyjnego dyspozytorni medycznejzastępującej 1)" dataDxfId="21"/>
    <tableColumn id="3" xr3:uid="{0B13F27A-7B53-48EF-AE48-954EFA1DB09D}" name="Rodzaj stanowiska dyspozytora medycznego dyspozytorni medycznej zastępującej 2)" dataDxfId="20"/>
    <tableColumn id="4" xr3:uid="{82B6A258-3DCD-4E88-B7CD-366123DE8F71}" name="Kod obszaru dysponowania dyspozytorni medycznej zastępującej 1) " dataDxfId="19"/>
    <tableColumn id="5" xr3:uid="{6109AFF2-B5C4-43D1-871E-23509550FAAD}" name="Obszar dysponowania dyspozytorni medycznej zastępującej 1)" dataDxfId="18"/>
    <tableColumn id="6" xr3:uid="{C737E0C8-C79A-460E-8F42-2AB1F166D48F}" name="Kod dyspozytorni medycznej zastępowanej na poziomie krajowym (II etap zastępowalności1))" dataDxfId="17"/>
    <tableColumn id="7" xr3:uid="{F8599CE5-45AB-48E0-9323-BF7B6FFA4401}" name="Numer rejonu operacyjnego dyspozytorni medycznej zastępowanej na poziomie krajowym (II etap zastępowalności1))" dataDxfId="16"/>
    <tableColumn id="8" xr3:uid="{59A61B4E-7643-4D08-84D9-F4D7E9392B88}" name="Kod obszaru dysponowania dyspozytorni medycznej zastępowanej na poziomie krajowym (II etap zastępowalności1))" dataDxfId="15"/>
    <tableColumn id="9" xr3:uid="{89C2C66B-482E-4FCB-80C0-90D219F893A2}" name="Obszar dysponowania dyspozytorni medycznej zastępowanej na poziomie krajowym (II etap zastępowalności1))_x0009_Kod dyspozytorni medycznej zastępowanej na poziomie wojewódzkim (I etap zastępowalności1), 3)) " dataDxfId="14"/>
    <tableColumn id="10" xr3:uid="{7A214267-64CA-4E3F-8FF4-27BF2E943AAD}" name="Kod dyspozytorni medycznej zastępowanej na poziomie wojewódzkim (I etap zastępowalności1), 3)) " dataDxfId="13"/>
    <tableColumn id="11" xr3:uid="{9CCCAE52-1A90-409B-9407-F55672C17E4B}" name="Numer rejonu operacyjnego dyspozytorni medycznej zastępowanej na poziomie wojewódzkim (I etap zastępowalności1), 3),)" dataDxfId="12"/>
    <tableColumn id="12" xr3:uid="{CEF5C93B-2F56-4894-8AF7-72355AE7778C}" name="Kod obszaru dysponowania dyspozytorni medycznej zastępowanej na poziomie wojewódzkim (I etap zastępowalności1), 3))" dataDxfId="11"/>
    <tableColumn id="13" xr3:uid="{F074EC76-A4FF-45BA-BA64-26161AE989EF}" name="Obszar dysponowania dyspozytorni medycznej zastępowanej na poziomie wojewódzkim (I etap zastępowalności1), 3),)" dataDxfId="10"/>
  </tableColumns>
  <tableStyleInfo showFirstColumn="1" showLastColumn="1"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7F0AD92-53FE-42C3-8B16-46AA830921BE}" name="szablon_wynik5" displayName="szablon_wynik5" ref="A2:S164" totalsRowShown="0" headerRowDxfId="304" dataDxfId="303">
  <autoFilter ref="A2:S164" xr:uid="{00000000-0009-0000-0100-000001000000}"/>
  <tableColumns count="19">
    <tableColumn id="1" xr3:uid="{7AAFE52F-7BF3-42A6-B27F-259DCA34B781}" name="Województwo" dataDxfId="302"/>
    <tableColumn id="2" xr3:uid="{E66351A9-8971-42F1-949E-365989A1F7C9}" name="Numer rejonu operacyjnego 1)" dataDxfId="301"/>
    <tableColumn id="3" xr3:uid="{ABCFA848-7570-458B-AD5A-48590AB5A769}" name="Kod zespołu ratownictwa medycznego 2)" dataDxfId="300"/>
    <tableColumn id="4" xr3:uid="{C3BA9169-17CF-4EE7-B740-4C3D75B854AB}" name="Nazwa zespołu ratownictwa medycznego 1)" dataDxfId="299"/>
    <tableColumn id="5" xr3:uid="{DACCD7D6-CEB4-42C3-A450-22080AB3BE24}" name="Rodzaj zespołu ratownictwa medycznego 3)" dataDxfId="298"/>
    <tableColumn id="6" xr3:uid="{567DD390-C7A0-443A-91CE-90CB80E95456}" name="Kod TERYT miejsca stacjonowania zespołu ratownictwa medycznego 4)" dataDxfId="297"/>
    <tableColumn id="7" xr3:uid="{2E901B43-0855-4CC0-B0C7-EC602B5112E3}" name="Powiat miejsca stacjonowania zespołu ratownictwa medycznego" dataDxfId="296"/>
    <tableColumn id="8" xr3:uid="{325C6EA4-13A0-436E-B40F-F671F7B812C0}" name="Gmina miejsca stacjonowania zespołu ratownictwa medycznego" dataDxfId="295"/>
    <tableColumn id="9" xr3:uid="{C2A5E415-4A50-4D3B-B47B-237B4C782E22}" name="Adres miejsca stacjonowania zespołu ratownictwa medycznego" dataDxfId="294"/>
    <tableColumn id="10" xr3:uid="{EC1678A4-2DC6-48AB-9713-59C98B3DAA2E}" name="Nazwa dysponenta jednostki" dataDxfId="293"/>
    <tableColumn id="11" xr3:uid="{D7A704E9-223E-4DD0-A325-7B75CE4FAD28}" name="Kryterium gęstości zaludnienia" dataDxfId="292"/>
    <tableColumn id="12" xr3:uid="{763BB3AC-A9ED-4776-802E-3BC557D6C440}" name="Mediana czasu dotarcia  na miejsce zdarzenia [gg:mm:dd]" dataDxfId="291"/>
    <tableColumn id="13" xr3:uid="{2C892AE2-9B77-4DAD-AD79-B9E1432768BD}" name="Maksymalny czas dotarcia na miejsce zdarzenia [gg:mm:dd]" dataDxfId="290"/>
    <tableColumn id="14" xr3:uid="{81F1B25F-089E-44A4-A12C-3366B483D3D7}" name="Ogólna liczba wyjazdów zespołu ratownictwa medycznego" dataDxfId="289"/>
    <tableColumn id="15" xr3:uid="{BEA83715-AA22-4038-BCD0-AD9F84CE21E9}" name="Liczba wyjazdów przekraczających maksymalny czas dotarcia na miejsce zdarzenia" dataDxfId="288"/>
    <tableColumn id="16" xr3:uid="{935201A9-160B-431B-ABF4-723029405B2C}" name="Średni czas interwencji zespołu ratownictwa medycznego od przyjęcia zgłoszenia o zdarzeniu do powrotu do gotowości operacyjnej [gg:mm:ss]" dataDxfId="287"/>
    <tableColumn id="17" xr3:uid="{7B68C7A9-5B39-490B-9B64-93729F5407D7}" name="Maksymalny czas interwencji zespołu ratownictwa medycznego od przyjęcia zgłoszenia o zdarzeniu do powrotu do gotowości operacyjnej [gg:mm:ss]" dataDxfId="286"/>
    <tableColumn id="18" xr3:uid="{5DC72AC0-B639-45B9-B144-CBF95112D97B}" name="Średni czas od przyjęcia wezwania przez dyspozytora medycznego do zadysponowania zespołu ratownictwa medycznego [mm:ss]" dataDxfId="285"/>
    <tableColumn id="19" xr3:uid="{51877F64-BB51-4D5E-AA92-DC22C5EF4804}" name="Średni czas od zadysponowania zespołu ratownictwa medycznego do wyjazdu do zdarzenia [mm:ss]" dataDxfId="284"/>
  </tableColumns>
  <tableStyleInfo showFirstColumn="1" showLastColumn="1"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C5DF3FC1-FEF8-4224-B0A7-7BEFBEAC5751}" name="szablon_wynik23" displayName="szablon_wynik23" ref="A2:L15" totalsRowShown="0" headerRowDxfId="9">
  <autoFilter ref="A2:L15" xr:uid="{00000000-0009-0000-0100-000001000000}"/>
  <tableColumns count="12">
    <tableColumn id="1" xr3:uid="{00000000-0010-0000-0000-000001000000}" name="Miesiąc" dataDxfId="8"/>
    <tableColumn id="2" xr3:uid="{00000000-0010-0000-0000-000002000000}" name="Liczba stanowisk dyspozytorów medycznych w danej lokalizacji (bez stanowisk rezerwowych)" dataDxfId="7"/>
    <tableColumn id="3" xr3:uid="{00000000-0010-0000-0000-000003000000}" name="Liczba etatów przeliczeniowych osób zatrudnionych na umowie o pracę na stanowisku dyspozytora medycznego, w tym osób z uprawnieniami zastępcy głównego dyspozytora medycznego i głównego dyspozytora medycznego" dataDxfId="6"/>
    <tableColumn id="4" xr3:uid="{00000000-0010-0000-0000-000004000000}" name="Liczba etatów przeliczeniowych osób zatrudnionych na umowie cywilnoprawnej na stanowisku dyspozytora medycznego, w tym osób z uprawnieniami zastępcy głównego dyspozytora medycznego i głównego dyspozytora medycznego" dataDxfId="5"/>
    <tableColumn id="5" xr3:uid="{00000000-0010-0000-0000-000005000000}" name="Liczba wolnych etatów przeliczeniowych do obsadzenia na stanowisku dyspozytora medycznego" dataDxfId="4"/>
    <tableColumn id="6" xr3:uid="{00000000-0010-0000-0000-000006000000}" name="Liczba etatów przeliczeniowych osób zatrudnionych na umowie o pracę na stanowisku kierownika dyspozytorni medycznej" dataDxfId="3"/>
    <tableColumn id="7" xr3:uid="{00000000-0010-0000-0000-000007000000}" name="Liczba etatów przeliczeniowych osób zatrudnionych na umowie o pracę na stanowisku zastępcy kierownika dyspozytorni medycznej" dataDxfId="2"/>
    <tableColumn id="8" xr3:uid="{00000000-0010-0000-0000-000008000000}" name="Liczba etatów przeliczeniowych osób zatrudnionych na umowie o pracę na stanowisku psychologa" dataDxfId="1"/>
    <tableColumn id="9" xr3:uid="{00000000-0010-0000-0000-000009000000}" name="Liczba etatów przeliczeniowych osób zatrudnionych na umowie o pracę na stanowisku administratora wojewódzkiego SWD PRM w dyspozytorni medycznej" dataDxfId="0"/>
    <tableColumn id="10" xr3:uid="{00000000-0010-0000-0000-00000A000000}" name="Liczba etatów przeliczeniowych osób zatrudnionych na umowie cywilnoprawnej na stanowisku administratora wojewódzkiego SWD PRM w dyspozytorni medycznej"/>
    <tableColumn id="11" xr3:uid="{00000000-0010-0000-0000-00000B000000}" name="Liczba etatów przeliczeniowych osób zatrudnionych na umowie o pracę na stanowisku pracownika administracyjnego w dyspozytorni medycznej"/>
    <tableColumn id="12" xr3:uid="{00000000-0010-0000-0000-00000C000000}" name="Liczba etatów przeliczeniowych osób zatrudnionych na umowie cywilnoprawnej na stanowisku pracownika administracyjnego w dyspozytorni medycznej"/>
  </tableColumns>
  <tableStyleInfo showFirstColumn="1" showLastColumn="1"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2629A2E-F1CB-4FB8-B57F-08DC9E9C1345}" name="szablon_wynik6" displayName="szablon_wynik6" ref="A2:L44" totalsRowShown="0" headerRowDxfId="283" dataDxfId="282">
  <autoFilter ref="A2:L44" xr:uid="{00000000-0009-0000-0100-000001000000}"/>
  <tableColumns count="12">
    <tableColumn id="1" xr3:uid="{E0FC5A39-81D1-4953-BB38-662CC798CFE6}" name="Województwo" dataDxfId="281"/>
    <tableColumn id="2" xr3:uid="{348AF907-54DF-4AB5-ACEA-C3122170961E}" name="Numer rejonu operacyjnego 1)" dataDxfId="280"/>
    <tableColumn id="3" xr3:uid="{3E923A51-E276-4EE7-847D-DBC48F9545B1}" name="Powiat" dataDxfId="279"/>
    <tableColumn id="4" xr3:uid="{24228D8C-F783-4F53-A22C-5ED48B2EAC5C}" name="Kryterium gęstości zaludnienia" dataDxfId="278"/>
    <tableColumn id="5" xr3:uid="{DA4AD9E9-497D-4DCA-85FA-B23EE1E8075E}" name="Mediana czasu dotarcia  na miejsce zdarzenia [gg:mm:dd]" dataDxfId="277"/>
    <tableColumn id="6" xr3:uid="{9C96F75B-6AE4-4288-A18C-D379C9E59F2C}" name="Maksymalny czas dotarcia na miejsce zdarzenia [gg:mm:dd]" dataDxfId="276"/>
    <tableColumn id="7" xr3:uid="{1515EA4B-4763-4413-ADCF-9F1B686339F4}" name="Ogólna liczba wyjazdów zespołów ratownictwa medycznego" dataDxfId="275"/>
    <tableColumn id="8" xr3:uid="{3264BE88-B194-4F18-9AB0-3E2CFA61BCA4}" name="Liczba wyjazdów przekraczających maksymalny czas dotarcia na miejsce zdarzenia" dataDxfId="274"/>
    <tableColumn id="9" xr3:uid="{AB064C46-DB64-4ECF-9D5F-08B46AD15D87}" name="Średni czas interwencji zespołu ratownictwa medycznego od przyjęcia zgłoszenia o zdarzeniu do powrotu do gotowości operacyjnej [gg:mm:ss]" dataDxfId="273"/>
    <tableColumn id="10" xr3:uid="{34068E39-D72D-46C4-8F60-296B1A6BBE46}" name="Maksymalny czas interwencji zespołu ratownictwa medycznego od przyjęcia zgłoszenia o zdarzeniu do powrotu do gotowości operacyjnej [gg:mm:ss]" dataDxfId="272"/>
    <tableColumn id="11" xr3:uid="{09FBD102-90A1-4A29-A518-3EECC023BD4D}" name="Średni czas od przyjęcia wezwania przez dyspozytora medycznego do zadysponowania zespołu ratownictwa medycznego [mm:ss]" dataDxfId="271"/>
    <tableColumn id="12" xr3:uid="{B885B129-1013-4533-8A65-EB160151CD9E}" name="Średni czas od zadysponowania zespołu ratownictwa medycznego do wyjazdu do zdarzenia [mm:ss]" dataDxfId="270"/>
  </tableColumns>
  <tableStyleInfo showFirstColumn="1" showLastColumn="1"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85EE72E-C21F-4B15-9821-692DF972B550}" name="szablon_wynik7" displayName="szablon_wynik7" ref="A2:K4" totalsRowShown="0" headerRowDxfId="269" dataDxfId="268">
  <autoFilter ref="A2:K4" xr:uid="{00000000-0009-0000-0100-000001000000}"/>
  <tableColumns count="11">
    <tableColumn id="1" xr3:uid="{A97C8D1A-907A-44BF-908F-B9C84A91C1C4}" name="Województwo" dataDxfId="267"/>
    <tableColumn id="2" xr3:uid="{89E909D9-5E0C-495E-B9C2-46D6457A721A}" name="Numer rejonu operacyjnego 1)" dataDxfId="266"/>
    <tableColumn id="3" xr3:uid="{C883221F-C83A-4229-A9C8-1BED7DC433FA}" name="Kryterium gęstości zaludnienia" dataDxfId="265"/>
    <tableColumn id="4" xr3:uid="{070D3DBE-D3A0-4404-92D0-17489EB20AA7}" name="Mediana czasu dotarcia na miejsce zdarzenia [gg:mm:ss]" dataDxfId="264"/>
    <tableColumn id="5" xr3:uid="{5C22E237-BE9F-47AD-9DE4-E3B270C864D4}" name="Maksymalny czas dotarcia na miejsce zdarzenia [gg:mm:ss]" dataDxfId="263"/>
    <tableColumn id="6" xr3:uid="{4B9F7A93-AAB8-4B2A-89FE-7F262B4E5BFE}" name="Ogólna liczba wyjazdów zespołów ratownictwa medycznego" dataDxfId="262"/>
    <tableColumn id="7" xr3:uid="{31034D0B-55D3-475E-8F81-EFBBD5C67F1A}" name="Liczba wyjazdów przekraczających maksymalny czas dotarcia na miejsce zdarzenia" dataDxfId="261"/>
    <tableColumn id="8" xr3:uid="{01243E33-678A-4391-B6E9-79CD92912BDF}" name="Średni czas interwencji zespołu ratownictwa medycznego od przyjęcia zgłoszenia o zdarzeniu do powrotu do gotowości operacyjnej [gg:mm:ss]" dataDxfId="260"/>
    <tableColumn id="9" xr3:uid="{EE88C30C-4D50-408C-BE05-19412339FD4F}" name="Maksymalny czas interwencji zespołu ratownictwa medycznego od przyjęcia zgłoszenia o zdarzeniu do powrotu do gotowości operacyjnej [gg:mm:ss]" dataDxfId="259"/>
    <tableColumn id="10" xr3:uid="{2C159EE2-BE60-4715-A9DB-BE840739C225}" name="Średni czas od przyjęcia wezwania przez dyspozytora medycznego do zadysponowania zespołu ratownictwa medycznego [mm:ss]" dataDxfId="258"/>
    <tableColumn id="11" xr3:uid="{A8E2C6E3-CC4C-40D8-A0B3-DB68097D2790}" name="Średni czas od zadysponowania zespołu ratownictwa medycznego do wyjazdu do zdarzenia [mm:ss]" dataDxfId="257"/>
  </tableColumns>
  <tableStyleInfo showFirstColumn="1" showLastColumn="1"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BB5836E-3BF8-499A-B5FA-6CF1102F7D2F}" name="szablon_wynik8" displayName="szablon_wynik8" ref="A2:J4" totalsRowShown="0" headerRowDxfId="256" dataDxfId="255">
  <autoFilter ref="A2:J4" xr:uid="{00000000-0009-0000-0100-000001000000}"/>
  <tableColumns count="10">
    <tableColumn id="1" xr3:uid="{6AF63962-292E-49AF-92FB-7C892A8F491D}" name="Województwo" dataDxfId="254"/>
    <tableColumn id="2" xr3:uid="{147A499E-FE14-4BDE-A45D-1B0CC1128F2F}" name="Kryterium gęstości zaludnienia" dataDxfId="253"/>
    <tableColumn id="3" xr3:uid="{31E43CEE-3FA2-42A8-A9BB-6DFE0A72987A}" name="Mediana czasu dotarcia na miejsce zdarzenia [gg:mm:ss]" dataDxfId="252"/>
    <tableColumn id="4" xr3:uid="{29BE8A03-564E-48AE-BFAA-EFAB8326D9CB}" name="Maksymalny czas dotarcia na miejsce zdarzenia [gg:mm:ss]" dataDxfId="251"/>
    <tableColumn id="5" xr3:uid="{D12441BD-FDE8-490D-B077-3F17B40894C0}" name="Ogólna liczba wyjazdów zespołów ratownictwa medycznego" dataDxfId="250"/>
    <tableColumn id="6" xr3:uid="{1DE9F250-206F-4933-B3A8-8E7A7425B71E}" name="Liczba wyjazdów przekraczających maksymalny czas dotarcia na miejsce zdarzenia" dataDxfId="249"/>
    <tableColumn id="7" xr3:uid="{EF9996DF-2721-46CD-A78C-862697760698}" name="Średni czas interwencji zespołu ratownictwa medycznego od przyjęcia zgłoszenia o zdarzeniu do powrotu do gotowości operacyjnej [gg:mm:ss]" dataDxfId="248"/>
    <tableColumn id="8" xr3:uid="{BBCB7975-C625-4BE7-8133-C6E293B3812A}" name="Maksymalny czas interwencji zespołu ratownictwa medycznego od przyjęcia zgłoszenia o zdarzeniu do powrotu do gotowości operacyjnej [gg:mm:ss]" dataDxfId="247"/>
    <tableColumn id="9" xr3:uid="{E7CB2C2F-5F7E-45D1-AED9-ECFA176B98A5}" name="Średni czas od przyjęcia wezwania przez dyspozytora medycznego do zadysponowania zespołu ratownictwa medycznego [mm:ss]" dataDxfId="246"/>
    <tableColumn id="10" xr3:uid="{23D251F7-D711-4582-83FA-5A03284A2976}" name="Średni czas od zadysponowania zespołu ratownictwa medycznego do wyjazdu do zdarzenia [mm:ss]" dataDxfId="245"/>
  </tableColumns>
  <tableStyleInfo showFirstColumn="1" showLastColumn="1"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30E2A05-4008-459D-80C7-86A2C68CA552}" name="szablon_wynik9" displayName="szablon_wynik9" ref="A2:C4" totalsRowShown="0" headerRowDxfId="244" dataDxfId="243">
  <autoFilter ref="A2:C4" xr:uid="{00000000-0009-0000-0100-000001000000}"/>
  <tableColumns count="3">
    <tableColumn id="1" xr3:uid="{5579C2AB-E745-45F1-BFE9-6FF411DE6875}" name="Województwo" dataDxfId="242"/>
    <tableColumn id="2" xr3:uid="{6EBAF138-C667-4863-B2F9-001311C1C3D5}" name="Nazwa, adres miejsca stacjonowania lotniczego zespołu ratownictwa medycznego" dataDxfId="241"/>
    <tableColumn id="4" xr3:uid="{3904F226-229A-479C-8FFA-BEF4E2288595}" name="Czas dyżuru" dataDxfId="240"/>
  </tableColumns>
  <tableStyleInfo showFirstColumn="1" showLastColumn="1"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C8AF480-1F62-416B-AE8A-57F875903319}" name="szablon_wynik10" displayName="szablon_wynik10" ref="A2:W12" totalsRowShown="0" headerRowDxfId="239" dataDxfId="238">
  <autoFilter ref="A2:W12" xr:uid="{00000000-0009-0000-0100-000001000000}"/>
  <tableColumns count="23">
    <tableColumn id="1" xr3:uid="{F89F0D46-73CE-4156-B552-294F45175A48}" name="Województwo zakładu leczniczego" dataDxfId="237"/>
    <tableColumn id="2" xr3:uid="{28C58A0C-D40D-47C8-B34D-44E1E9A3757A}" name="Nazwa zakładu leczniczego" dataDxfId="236"/>
    <tableColumn id="3" xr3:uid="{EA52A114-0312-422B-8A24-1DEF298A22A3}" name="Numer REGON zakładu leczniczego" dataDxfId="235"/>
    <tableColumn id="4" xr3:uid="{3076749A-DA73-4353-A0A2-16AC80A8F14C}" name="Adres zakładu leczniczego - powiat" dataDxfId="234"/>
    <tableColumn id="5" xr3:uid="{E71253DC-2ECE-484E-9D49-096EFFF17396}" name="Adres zakładu leczniczego - gmina" dataDxfId="233"/>
    <tableColumn id="6" xr3:uid="{66DF3BB4-36D2-47A7-846A-BD9ACE12F9D4}" name="Adres zakładu leczniczego - miejscowość" dataDxfId="232"/>
    <tableColumn id="7" xr3:uid="{FF2F86B2-78B9-40BF-A998-E1C4C7643159}" name="Adres zakładu leczniczego - kod pocztowy" dataDxfId="231"/>
    <tableColumn id="8" xr3:uid="{D6127EAD-2B94-4454-AC2F-0A510D03891D}" name="Adres zakładu leczniczego - ulica" dataDxfId="230"/>
    <tableColumn id="9" xr3:uid="{BFF39EB6-4062-4549-9486-FA5D6063FCD9}" name="Adres zakładu leczniczego - budynek" dataDxfId="229"/>
    <tableColumn id="10" xr3:uid="{706E5398-0226-4D28-8A96-3CC90D18BF09}" name="Kod TERYT zakładu leczniczego 1)" dataDxfId="228"/>
    <tableColumn id="11" xr3:uid="{5753A7E0-D0D2-4A0A-AE89-EE1BF0397164}" name="Nazwa podmiotu leczniczego" dataDxfId="227"/>
    <tableColumn id="12" xr3:uid="{065E2BEE-9B2B-4010-BAAF-4DFA650972ED}" name="Adres siedziby podmiotu leczniczego" dataDxfId="226"/>
    <tableColumn id="13" xr3:uid="{DFFBC840-9ED4-4242-A8B5-678461D59A4B}" name="Numer księgi rejestrowej podmiotu leczniczego 2)" dataDxfId="225"/>
    <tableColumn id="14" xr3:uid="{E9D6D934-0D11-4DCC-9D45-17182BD63C59}" name="Numer REGON podmiotu leczniczego" dataDxfId="224"/>
    <tableColumn id="15" xr3:uid="{BAFDD80F-5086-4923-ADFE-C73AC474EF1A}" name="Liczba pacjentów w wieku 0–18 lat 3)" dataDxfId="223"/>
    <tableColumn id="16" xr3:uid="{544443BD-42CD-46D2-9E76-4AFC3B097D53}" name="Liczba pacjentów w wieku &gt;18 lat 3)" dataDxfId="222"/>
    <tableColumn id="17" xr3:uid="{BB17895E-2C1E-412A-8971-1ECA9E138BA7}" name="Liczba pacjentów - razem" dataDxfId="221"/>
    <tableColumn id="18" xr3:uid="{F8EE748C-9C02-46F0-91C5-5B2C1F93D4F6}" name="Liczba pacjentów przekazanych przez zespoły ratownictwa medycznego 0-18 lat" dataDxfId="220"/>
    <tableColumn id="19" xr3:uid="{103692FB-F374-4CB1-A991-F323DBEFFD21}" name="Liczba pacjentów przekazanych przez zespoły ratownictwa medycznego &gt;18 lat" dataDxfId="219"/>
    <tableColumn id="20" xr3:uid="{BB6B6473-BD07-4C0F-A9FB-4537CA722DA3}" name="Liczba pacjentów przekazanych przez zespoły ratownictwa medycznego - razem" dataDxfId="218"/>
    <tableColumn id="21" xr3:uid="{523DB433-DA1B-4BDD-B227-F61B552DFE1B}" name="Liczba zgonów w szpitalnym oddziale ratunkowym 0-18 lat" dataDxfId="217"/>
    <tableColumn id="22" xr3:uid="{A67ADC49-A265-471E-BF93-D6A8EDD84FB8}" name="Liczba zgonów w szpitalnym oddziale ratunkowym &gt;18 lat" dataDxfId="216"/>
    <tableColumn id="23" xr3:uid="{2C44931D-FFC7-4A73-9EDE-FA735766224E}" name="Liczba zgonów w szpitalnym oddziale ratunkowym - razem" dataDxfId="215">
      <calculatedColumnFormula>szablon_wynik10[[#This Row],[Liczba zgonów w szpitalnym oddziale ratunkowym 0-18 lat]]+szablon_wynik10[[#This Row],[Liczba zgonów w szpitalnym oddziale ratunkowym &gt;18 lat]]</calculatedColumnFormula>
    </tableColumn>
  </tableColumns>
  <tableStyleInfo showFirstColumn="1" showLastColumn="1"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AA97E89-5992-4B32-A43D-813E8DC1FFCA}" name="szablon_wynik11" displayName="szablon_wynik11" ref="A2:W24" totalsRowShown="0" headerRowDxfId="214" dataDxfId="213">
  <autoFilter ref="A2:W24" xr:uid="{00000000-0009-0000-0100-000001000000}"/>
  <sortState xmlns:xlrd2="http://schemas.microsoft.com/office/spreadsheetml/2017/richdata2" ref="A3:W24">
    <sortCondition ref="D2:D24"/>
  </sortState>
  <tableColumns count="23">
    <tableColumn id="1" xr3:uid="{65C788B7-D260-4ACA-BFA1-6EB5AA124088}" name="Województwo zakładu leczniczego" dataDxfId="212"/>
    <tableColumn id="2" xr3:uid="{1B6DFD32-685D-4E07-8C07-9117E4FD9C83}" name="Nazwa zakładu leczniczego" dataDxfId="211"/>
    <tableColumn id="3" xr3:uid="{B36950CD-DBB5-4C7E-928D-A811CF8532D5}" name="Numer REGON zakładu leczniczego" dataDxfId="210"/>
    <tableColumn id="4" xr3:uid="{89457388-2F82-48B6-8BAC-21D71B3BBB71}" name="Adres zakładu leczniczego - powiat" dataDxfId="209"/>
    <tableColumn id="5" xr3:uid="{225E7E8A-2F56-4FFD-A9F4-89F297FCCB05}" name="Adres zakładu leczniczego - gmina" dataDxfId="208"/>
    <tableColumn id="6" xr3:uid="{EBA0295F-8B42-4384-B9B5-D8B01C48BEFA}" name="Adres zakładu leczniczego - miejscowość" dataDxfId="207"/>
    <tableColumn id="7" xr3:uid="{8E066CF9-C82B-4CD7-B0F3-800E63C84CB8}" name="Adres zakładu leczniczego - kod pocztowy" dataDxfId="206"/>
    <tableColumn id="8" xr3:uid="{77C245D7-B7BE-43DF-8D80-CA7B49CD7916}" name="Adres zakładu leczniczego - ulica" dataDxfId="205"/>
    <tableColumn id="9" xr3:uid="{7B8C7CDF-81A2-4CF4-8309-F2D6E4C55076}" name="Adres zakładu leczniczego - budynek" dataDxfId="204"/>
    <tableColumn id="10" xr3:uid="{EFF4C30E-D248-464B-A2F5-A489EAED5B37}" name="Kod TERYT zakładu leczniczego" dataDxfId="203"/>
    <tableColumn id="11" xr3:uid="{A0715131-2A27-4ABC-94DF-DC7606AD2CE5}" name="Nazwa podmiotu leczniczego" dataDxfId="202"/>
    <tableColumn id="12" xr3:uid="{29BFCB48-2779-428C-B8E6-34528281C38D}" name="Adres siedziby podmiotu leczniczego" dataDxfId="201"/>
    <tableColumn id="13" xr3:uid="{4B35C042-4942-4806-B8A1-A73254094BDB}" name="Numer księgi rejestrowej podmiotu leczniczego" dataDxfId="200"/>
    <tableColumn id="14" xr3:uid="{2FF37D0B-C1D1-400E-87F1-9DE40127D278}" name="Numer REGON podmiotu leczniczego" dataDxfId="199"/>
    <tableColumn id="15" xr3:uid="{F3525FB1-CC6E-4C22-B2B2-7F3661C7EF72}" name="Liczba pacjentów 0-18 lat" dataDxfId="198"/>
    <tableColumn id="16" xr3:uid="{05CEEB1E-452E-4926-AC59-584721C51485}" name="Liczba pacjentów &gt;18 lat" dataDxfId="197"/>
    <tableColumn id="17" xr3:uid="{CEA465EA-4E36-4A01-AE3D-78BD086D4E39}" name="Liczba pacjentów - razem" dataDxfId="196"/>
    <tableColumn id="18" xr3:uid="{B6ECF847-123E-4D6D-A78A-6E90027BE956}" name="Liczba pacjentów przekazanych przez zespoły ratownictwa medycznego 0-18 lat" dataDxfId="195"/>
    <tableColumn id="19" xr3:uid="{40A88815-48E4-4AF5-82AE-5BC7AFFF5B00}" name="Liczba pacjentów przekazanych przez zespoły ratownictwa medycznego &gt;18 lat" dataDxfId="194"/>
    <tableColumn id="20" xr3:uid="{166DB32D-F8A3-45B1-B9EF-9E62A5D1DA74}" name="Liczba pacjentów przekazanych przez zespoły ratownictwa medycznego - razem" dataDxfId="193"/>
    <tableColumn id="21" xr3:uid="{2269FDEC-7991-4E7D-810C-7D6E9C45653B}" name="Liczba zgonów w izbie przyjęć 0-18 lat" dataDxfId="192"/>
    <tableColumn id="22" xr3:uid="{B5811E3C-D43E-41F5-9626-566531C39504}" name="Liczba zgonów w izbie przyjęć &gt;18 lat" dataDxfId="191"/>
    <tableColumn id="23" xr3:uid="{D6CC204D-6760-4A53-B023-3BA4BE73D1F3}" name="Liczba zgonów w izbie przyjęć - razem" dataDxfId="190">
      <calculatedColumnFormula>szablon_wynik11[[#This Row],[Liczba zgonów w izbie przyjęć 0-18 lat]]+szablon_wynik11[[#This Row],[Liczba zgonów w izbie przyjęć &gt;18 lat]]</calculatedColumnFormula>
    </tableColumn>
  </tableColumns>
  <tableStyleInfo showFirstColumn="1" showLastColumn="1"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2C19AD8-3B23-4B94-8212-8E7AAD22104E}" name="szablon_wynik12" displayName="szablon_wynik12" ref="A2:S3" totalsRowShown="0" headerRowDxfId="189" dataDxfId="188">
  <autoFilter ref="A2:S3" xr:uid="{00000000-0009-0000-0100-000001000000}"/>
  <tableColumns count="19">
    <tableColumn id="1" xr3:uid="{00000000-0010-0000-0000-000001000000}" name="Województwo zakładu leczniczego" dataDxfId="187"/>
    <tableColumn id="2" xr3:uid="{00000000-0010-0000-0000-000002000000}" name="Nazwa zakładu leczniczego" dataDxfId="186"/>
    <tableColumn id="3" xr3:uid="{00000000-0010-0000-0000-000003000000}" name="Numer REGON zakładu leczniczego" dataDxfId="185"/>
    <tableColumn id="4" xr3:uid="{00000000-0010-0000-0000-000004000000}" name="Adres zakładu leczniczego - powiat" dataDxfId="184"/>
    <tableColumn id="5" xr3:uid="{00000000-0010-0000-0000-000005000000}" name="Adres zakładu leczniczego - gmina" dataDxfId="183"/>
    <tableColumn id="6" xr3:uid="{00000000-0010-0000-0000-000006000000}" name="Adres zakładu leczniczego - miejscowość" dataDxfId="182"/>
    <tableColumn id="7" xr3:uid="{00000000-0010-0000-0000-000007000000}" name="Adres zakładu leczniczego - kod pocztowy" dataDxfId="181"/>
    <tableColumn id="8" xr3:uid="{00000000-0010-0000-0000-000008000000}" name="Adres zakładu leczniczego - ulica" dataDxfId="180"/>
    <tableColumn id="9" xr3:uid="{00000000-0010-0000-0000-000009000000}" name="Adres zakładu leczniczego - budynek" dataDxfId="179"/>
    <tableColumn id="10" xr3:uid="{00000000-0010-0000-0000-00000A000000}" name="Kod TERYT zakładu leczniczego" dataDxfId="178"/>
    <tableColumn id="11" xr3:uid="{00000000-0010-0000-0000-00000B000000}" name="Nazwa podmiotu leczniczego" dataDxfId="177"/>
    <tableColumn id="12" xr3:uid="{00000000-0010-0000-0000-00000C000000}" name="Adres siedziby podmiotu leczniczego" dataDxfId="176"/>
    <tableColumn id="13" xr3:uid="{00000000-0010-0000-0000-00000D000000}" name="Numer księgi rejestrowej podmiotu leczniczego" dataDxfId="175"/>
    <tableColumn id="14" xr3:uid="{00000000-0010-0000-0000-00000E000000}" name="Numer REGON podmiotu leczniczego" dataDxfId="174"/>
    <tableColumn id="15" xr3:uid="{00000000-0010-0000-0000-00000F000000}" name="Liczba pacjentów zakwalifikowanych jako pacjent urazowy przez kierownika zespołu ratownictwa medycznego" dataDxfId="173"/>
    <tableColumn id="16" xr3:uid="{00000000-0010-0000-0000-000010000000}" name="Liczba pacjentów zakwalifikowanych jako pacjent urazowy przez kierownika zespołu razowego" dataDxfId="172"/>
    <tableColumn id="17" xr3:uid="{00000000-0010-0000-0000-000011000000}" name="Średni czas pobytu pacjenta urazowego w centrum urazowym" dataDxfId="171"/>
    <tableColumn id="18" xr3:uid="{00000000-0010-0000-0000-000012000000}" name="Maksymalny czas pobytu pacjenta urazowego w centrum urazowym (dni)" dataDxfId="170"/>
    <tableColumn id="19" xr3:uid="{00000000-0010-0000-0000-000013000000}" name="Liczba zgonów pacjentów urazowych" dataDxfId="169"/>
  </tableColumns>
  <tableStyleInfo showFirstColumn="1" showLastColumn="1"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 dT="2025-10-21T03:18:28.28" personId="{C0BB7B74-F5FC-402D-9437-4D6121AEFF61}" id="{565C4DA3-367E-4308-8832-79C3DD3F8AF2}">
    <text>Liczba ludności wg. GUS stan na dzień 30.06.2025 - 1 617 418</text>
  </threadedComment>
</ThreadedComments>
</file>

<file path=xl/threadedComments/threadedComment2.xml><?xml version="1.0" encoding="utf-8"?>
<ThreadedComments xmlns="http://schemas.microsoft.com/office/spreadsheetml/2018/threadedcomments" xmlns:x="http://schemas.openxmlformats.org/spreadsheetml/2006/main">
  <threadedComment ref="F3" dT="2025-10-21T03:14:05.69" personId="{C0BB7B74-F5FC-402D-9437-4D6121AEFF61}" id="{AE87FF0A-7FBF-4308-81EB-1D6155EA6872}">
    <text>Liczba ludności wg. GUS stan na dzień 30.06.2025 - 1 617 418</text>
  </threadedComment>
  <threadedComment ref="F4" dT="2025-10-21T03:14:20.33" personId="{C0BB7B74-F5FC-402D-9437-4D6121AEFF61}" id="{82FCE1F2-EBF8-4697-80E2-5CAA073780FE}">
    <text>Liczba ludności wg. GUS stan na dzień 30.06.2025 - 548 652</text>
  </threadedComment>
  <threadedComment ref="F5" dT="2025-10-21T03:14:35.22" personId="{C0BB7B74-F5FC-402D-9437-4D6121AEFF61}" id="{24A48015-A61B-4C04-BD69-70595B1C8B00}">
    <text>Liczba ludności wg. GUS stan na dzień 30.06.2025 - 511 401</text>
  </threadedComment>
  <threadedComment ref="F6" dT="2025-10-21T03:15:22.88" personId="{C0BB7B74-F5FC-402D-9437-4D6121AEFF61}" id="{A006D8A0-B392-4D32-9871-D1F3F693E051}">
    <text>Liczba ludności wg. GUS stan na dzień 30.06.2025 - 557 365</text>
  </threadedComment>
</ThreadedComments>
</file>

<file path=xl/threadedComments/threadedComment3.xml><?xml version="1.0" encoding="utf-8"?>
<ThreadedComments xmlns="http://schemas.microsoft.com/office/spreadsheetml/2018/threadedcomments" xmlns:x="http://schemas.openxmlformats.org/spreadsheetml/2006/main">
  <threadedComment ref="C4" dT="2025-10-21T03:33:31.05" personId="{C0BB7B74-F5FC-402D-9437-4D6121AEFF61}" id="{0F8B7E34-1578-4D08-A4D9-56DF5A895001}">
    <text>Prośba o dostosowanie względem całego dokumentu do nazewnictwa DMW A, DMW B, DMW C</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21.bin"/><Relationship Id="rId5" Type="http://schemas.microsoft.com/office/2017/10/relationships/threadedComment" Target="../threadedComments/threadedComment1.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vmlDrawing" Target="../drawings/vmlDrawing1.vml"/><Relationship Id="rId1" Type="http://schemas.openxmlformats.org/officeDocument/2006/relationships/printerSettings" Target="../printerSettings/printerSettings22.bin"/><Relationship Id="rId5" Type="http://schemas.microsoft.com/office/2017/10/relationships/threadedComment" Target="../threadedComments/threadedComment2.xml"/><Relationship Id="rId4" Type="http://schemas.openxmlformats.org/officeDocument/2006/relationships/comments" Target="../comments1.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vmlDrawing" Target="../drawings/vmlDrawing2.vml"/><Relationship Id="rId1" Type="http://schemas.openxmlformats.org/officeDocument/2006/relationships/printerSettings" Target="../printerSettings/printerSettings23.bin"/><Relationship Id="rId5" Type="http://schemas.microsoft.com/office/2017/10/relationships/threadedComment" Target="../threadedComments/threadedComment3.xml"/><Relationship Id="rId4" Type="http://schemas.openxmlformats.org/officeDocument/2006/relationships/comments" Target="../comments2.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B259A-E8D0-40B5-9A8B-4D103234F385}">
  <sheetPr>
    <tabColor theme="0" tint="-0.14999847407452621"/>
    <pageSetUpPr fitToPage="1"/>
  </sheetPr>
  <dimension ref="A1:P108"/>
  <sheetViews>
    <sheetView tabSelected="1" topLeftCell="D72" zoomScale="70" zoomScaleNormal="70" workbookViewId="0">
      <selection activeCell="P73" sqref="P73"/>
    </sheetView>
  </sheetViews>
  <sheetFormatPr defaultColWidth="8.85546875" defaultRowHeight="12.75"/>
  <cols>
    <col min="1" max="1" width="22" style="91" customWidth="1"/>
    <col min="2" max="2" width="19.5703125" style="91" customWidth="1"/>
    <col min="3" max="3" width="67.7109375" style="91" customWidth="1"/>
    <col min="4" max="4" width="18" style="91" bestFit="1" customWidth="1"/>
    <col min="5" max="5" width="51.5703125" style="91" customWidth="1"/>
    <col min="6" max="7" width="26.28515625" style="93" customWidth="1"/>
    <col min="8" max="8" width="24" style="93" customWidth="1"/>
    <col min="9" max="9" width="28.140625" style="93" customWidth="1"/>
    <col min="10" max="16" width="26.28515625" style="93" customWidth="1"/>
    <col min="17" max="16384" width="8.85546875" style="91"/>
  </cols>
  <sheetData>
    <row r="1" spans="1:16" ht="34.5" customHeight="1">
      <c r="A1" s="126" t="s">
        <v>1618</v>
      </c>
      <c r="B1" s="126"/>
      <c r="C1" s="126"/>
      <c r="D1" s="126"/>
      <c r="E1" s="126"/>
      <c r="F1" s="126"/>
      <c r="G1" s="126"/>
      <c r="H1" s="126"/>
      <c r="I1" s="126"/>
      <c r="J1" s="126"/>
      <c r="K1" s="126"/>
      <c r="L1" s="126"/>
      <c r="M1" s="126"/>
      <c r="N1" s="126"/>
      <c r="O1" s="126"/>
      <c r="P1" s="126"/>
    </row>
    <row r="2" spans="1:16" s="93" customFormat="1" ht="85.5" customHeight="1">
      <c r="A2" s="92" t="s">
        <v>0</v>
      </c>
      <c r="B2" s="92" t="s">
        <v>1631</v>
      </c>
      <c r="C2" s="92" t="s">
        <v>1632</v>
      </c>
      <c r="D2" s="92" t="s">
        <v>1633</v>
      </c>
      <c r="E2" s="92" t="s">
        <v>1634</v>
      </c>
      <c r="F2" s="92" t="s">
        <v>1635</v>
      </c>
      <c r="G2" s="92" t="s">
        <v>1636</v>
      </c>
      <c r="H2" s="92" t="s">
        <v>1637</v>
      </c>
      <c r="I2" s="92" t="s">
        <v>1638</v>
      </c>
      <c r="J2" s="92" t="s">
        <v>1639</v>
      </c>
      <c r="K2" s="92" t="s">
        <v>2</v>
      </c>
      <c r="L2" s="92" t="s">
        <v>3</v>
      </c>
      <c r="M2" s="92" t="s">
        <v>4</v>
      </c>
      <c r="N2" s="92" t="s">
        <v>5</v>
      </c>
      <c r="O2" s="92" t="s">
        <v>6</v>
      </c>
      <c r="P2" s="92" t="s">
        <v>7</v>
      </c>
    </row>
    <row r="3" spans="1:16" s="104" customFormat="1" ht="346.5">
      <c r="A3" s="108" t="s">
        <v>8</v>
      </c>
      <c r="B3" s="108" t="s">
        <v>9</v>
      </c>
      <c r="C3" s="105" t="s">
        <v>2054</v>
      </c>
      <c r="D3" s="108" t="s">
        <v>1641</v>
      </c>
      <c r="E3" s="112" t="s">
        <v>1893</v>
      </c>
      <c r="F3" s="108" t="s">
        <v>26</v>
      </c>
      <c r="G3" s="117" t="s">
        <v>27</v>
      </c>
      <c r="H3" s="118" t="s">
        <v>12</v>
      </c>
      <c r="I3" s="108" t="s">
        <v>13</v>
      </c>
      <c r="J3" s="116" t="s">
        <v>1642</v>
      </c>
      <c r="K3" s="108" t="s">
        <v>15</v>
      </c>
      <c r="L3" s="108">
        <v>24</v>
      </c>
      <c r="M3" s="108" t="s">
        <v>1640</v>
      </c>
      <c r="N3" s="108" t="s">
        <v>17</v>
      </c>
      <c r="O3" s="108" t="s">
        <v>18</v>
      </c>
      <c r="P3" s="108" t="s">
        <v>19</v>
      </c>
    </row>
    <row r="4" spans="1:16" s="104" customFormat="1" ht="346.5">
      <c r="A4" s="108" t="s">
        <v>8</v>
      </c>
      <c r="B4" s="108" t="s">
        <v>9</v>
      </c>
      <c r="C4" s="105" t="s">
        <v>2054</v>
      </c>
      <c r="D4" s="108" t="s">
        <v>1641</v>
      </c>
      <c r="E4" s="112" t="s">
        <v>1893</v>
      </c>
      <c r="F4" s="108" t="s">
        <v>28</v>
      </c>
      <c r="G4" s="117" t="s">
        <v>29</v>
      </c>
      <c r="H4" s="119" t="s">
        <v>1651</v>
      </c>
      <c r="I4" s="108" t="s">
        <v>13</v>
      </c>
      <c r="J4" s="116" t="s">
        <v>1642</v>
      </c>
      <c r="K4" s="108" t="s">
        <v>15</v>
      </c>
      <c r="L4" s="108">
        <v>24</v>
      </c>
      <c r="M4" s="108" t="s">
        <v>1640</v>
      </c>
      <c r="N4" s="108" t="s">
        <v>17</v>
      </c>
      <c r="O4" s="108" t="s">
        <v>18</v>
      </c>
      <c r="P4" s="108" t="s">
        <v>19</v>
      </c>
    </row>
    <row r="5" spans="1:16" s="104" customFormat="1" ht="346.5">
      <c r="A5" s="108" t="s">
        <v>8</v>
      </c>
      <c r="B5" s="108" t="s">
        <v>9</v>
      </c>
      <c r="C5" s="105" t="s">
        <v>2054</v>
      </c>
      <c r="D5" s="108" t="s">
        <v>1583</v>
      </c>
      <c r="E5" s="112" t="s">
        <v>1893</v>
      </c>
      <c r="F5" s="108" t="s">
        <v>20</v>
      </c>
      <c r="G5" s="117" t="s">
        <v>21</v>
      </c>
      <c r="H5" s="119" t="s">
        <v>1651</v>
      </c>
      <c r="I5" s="108" t="s">
        <v>13</v>
      </c>
      <c r="J5" s="116" t="s">
        <v>1642</v>
      </c>
      <c r="K5" s="108" t="s">
        <v>15</v>
      </c>
      <c r="L5" s="108">
        <v>24</v>
      </c>
      <c r="M5" s="108" t="s">
        <v>1640</v>
      </c>
      <c r="N5" s="108" t="s">
        <v>17</v>
      </c>
      <c r="O5" s="108" t="s">
        <v>18</v>
      </c>
      <c r="P5" s="108" t="s">
        <v>19</v>
      </c>
    </row>
    <row r="6" spans="1:16" s="104" customFormat="1" ht="346.5">
      <c r="A6" s="108" t="s">
        <v>8</v>
      </c>
      <c r="B6" s="108" t="s">
        <v>9</v>
      </c>
      <c r="C6" s="105" t="s">
        <v>2054</v>
      </c>
      <c r="D6" s="108" t="s">
        <v>1583</v>
      </c>
      <c r="E6" s="112" t="s">
        <v>1893</v>
      </c>
      <c r="F6" s="108" t="s">
        <v>48</v>
      </c>
      <c r="G6" s="117" t="s">
        <v>49</v>
      </c>
      <c r="H6" s="119" t="s">
        <v>1651</v>
      </c>
      <c r="I6" s="108" t="s">
        <v>13</v>
      </c>
      <c r="J6" s="116" t="s">
        <v>1642</v>
      </c>
      <c r="K6" s="108" t="s">
        <v>15</v>
      </c>
      <c r="L6" s="108">
        <v>24</v>
      </c>
      <c r="M6" s="108" t="s">
        <v>1640</v>
      </c>
      <c r="N6" s="108" t="s">
        <v>17</v>
      </c>
      <c r="O6" s="108" t="s">
        <v>18</v>
      </c>
      <c r="P6" s="108" t="s">
        <v>19</v>
      </c>
    </row>
    <row r="7" spans="1:16" s="104" customFormat="1" ht="346.5">
      <c r="A7" s="108" t="s">
        <v>8</v>
      </c>
      <c r="B7" s="108" t="s">
        <v>9</v>
      </c>
      <c r="C7" s="105" t="s">
        <v>2054</v>
      </c>
      <c r="D7" s="108" t="s">
        <v>1583</v>
      </c>
      <c r="E7" s="112" t="s">
        <v>1893</v>
      </c>
      <c r="F7" s="108" t="s">
        <v>30</v>
      </c>
      <c r="G7" s="117" t="s">
        <v>31</v>
      </c>
      <c r="H7" s="119" t="s">
        <v>1651</v>
      </c>
      <c r="I7" s="108" t="s">
        <v>13</v>
      </c>
      <c r="J7" s="116" t="s">
        <v>1642</v>
      </c>
      <c r="K7" s="108" t="s">
        <v>15</v>
      </c>
      <c r="L7" s="108">
        <v>24</v>
      </c>
      <c r="M7" s="108" t="s">
        <v>1640</v>
      </c>
      <c r="N7" s="108" t="s">
        <v>17</v>
      </c>
      <c r="O7" s="108" t="s">
        <v>18</v>
      </c>
      <c r="P7" s="108" t="s">
        <v>19</v>
      </c>
    </row>
    <row r="8" spans="1:16" s="104" customFormat="1" ht="346.5">
      <c r="A8" s="108" t="s">
        <v>8</v>
      </c>
      <c r="B8" s="108" t="s">
        <v>9</v>
      </c>
      <c r="C8" s="105" t="s">
        <v>2054</v>
      </c>
      <c r="D8" s="108" t="s">
        <v>1583</v>
      </c>
      <c r="E8" s="112" t="s">
        <v>1893</v>
      </c>
      <c r="F8" s="108" t="s">
        <v>32</v>
      </c>
      <c r="G8" s="117" t="s">
        <v>33</v>
      </c>
      <c r="H8" s="119" t="s">
        <v>1651</v>
      </c>
      <c r="I8" s="108" t="s">
        <v>13</v>
      </c>
      <c r="J8" s="116" t="s">
        <v>1642</v>
      </c>
      <c r="K8" s="108" t="s">
        <v>15</v>
      </c>
      <c r="L8" s="108">
        <v>24</v>
      </c>
      <c r="M8" s="108" t="s">
        <v>1640</v>
      </c>
      <c r="N8" s="108" t="s">
        <v>17</v>
      </c>
      <c r="O8" s="108" t="s">
        <v>18</v>
      </c>
      <c r="P8" s="108" t="s">
        <v>19</v>
      </c>
    </row>
    <row r="9" spans="1:16" s="104" customFormat="1" ht="346.5">
      <c r="A9" s="108" t="s">
        <v>8</v>
      </c>
      <c r="B9" s="108" t="s">
        <v>9</v>
      </c>
      <c r="C9" s="105" t="s">
        <v>2054</v>
      </c>
      <c r="D9" s="108" t="s">
        <v>1583</v>
      </c>
      <c r="E9" s="112" t="s">
        <v>1893</v>
      </c>
      <c r="F9" s="108" t="s">
        <v>34</v>
      </c>
      <c r="G9" s="117" t="s">
        <v>35</v>
      </c>
      <c r="H9" s="119" t="s">
        <v>1651</v>
      </c>
      <c r="I9" s="108" t="s">
        <v>13</v>
      </c>
      <c r="J9" s="116" t="s">
        <v>1642</v>
      </c>
      <c r="K9" s="108" t="s">
        <v>15</v>
      </c>
      <c r="L9" s="108">
        <v>24</v>
      </c>
      <c r="M9" s="108" t="s">
        <v>1640</v>
      </c>
      <c r="N9" s="108" t="s">
        <v>17</v>
      </c>
      <c r="O9" s="108" t="s">
        <v>18</v>
      </c>
      <c r="P9" s="108" t="s">
        <v>19</v>
      </c>
    </row>
    <row r="10" spans="1:16" s="104" customFormat="1" ht="346.5">
      <c r="A10" s="108" t="s">
        <v>8</v>
      </c>
      <c r="B10" s="108" t="s">
        <v>9</v>
      </c>
      <c r="C10" s="105" t="s">
        <v>2054</v>
      </c>
      <c r="D10" s="108" t="s">
        <v>1583</v>
      </c>
      <c r="E10" s="112" t="s">
        <v>1893</v>
      </c>
      <c r="F10" s="108" t="s">
        <v>66</v>
      </c>
      <c r="G10" s="117" t="s">
        <v>67</v>
      </c>
      <c r="H10" s="119" t="s">
        <v>1651</v>
      </c>
      <c r="I10" s="108" t="s">
        <v>13</v>
      </c>
      <c r="J10" s="116" t="s">
        <v>1642</v>
      </c>
      <c r="K10" s="108" t="s">
        <v>15</v>
      </c>
      <c r="L10" s="108">
        <v>24</v>
      </c>
      <c r="M10" s="108" t="s">
        <v>1640</v>
      </c>
      <c r="N10" s="108" t="s">
        <v>17</v>
      </c>
      <c r="O10" s="108" t="s">
        <v>18</v>
      </c>
      <c r="P10" s="108" t="s">
        <v>19</v>
      </c>
    </row>
    <row r="11" spans="1:16" s="104" customFormat="1" ht="346.5">
      <c r="A11" s="108" t="s">
        <v>8</v>
      </c>
      <c r="B11" s="108" t="s">
        <v>9</v>
      </c>
      <c r="C11" s="105" t="s">
        <v>2054</v>
      </c>
      <c r="D11" s="108" t="s">
        <v>1583</v>
      </c>
      <c r="E11" s="112" t="s">
        <v>1893</v>
      </c>
      <c r="F11" s="108" t="s">
        <v>72</v>
      </c>
      <c r="G11" s="117" t="s">
        <v>73</v>
      </c>
      <c r="H11" s="119" t="s">
        <v>1651</v>
      </c>
      <c r="I11" s="108" t="s">
        <v>13</v>
      </c>
      <c r="J11" s="116" t="s">
        <v>1643</v>
      </c>
      <c r="K11" s="108" t="s">
        <v>15</v>
      </c>
      <c r="L11" s="108">
        <v>24</v>
      </c>
      <c r="M11" s="108" t="s">
        <v>1640</v>
      </c>
      <c r="N11" s="108" t="s">
        <v>17</v>
      </c>
      <c r="O11" s="108" t="s">
        <v>18</v>
      </c>
      <c r="P11" s="108" t="s">
        <v>19</v>
      </c>
    </row>
    <row r="12" spans="1:16" s="104" customFormat="1" ht="346.5">
      <c r="A12" s="108" t="s">
        <v>8</v>
      </c>
      <c r="B12" s="108" t="s">
        <v>9</v>
      </c>
      <c r="C12" s="105" t="s">
        <v>2054</v>
      </c>
      <c r="D12" s="108" t="s">
        <v>1583</v>
      </c>
      <c r="E12" s="112" t="s">
        <v>1893</v>
      </c>
      <c r="F12" s="108" t="s">
        <v>64</v>
      </c>
      <c r="G12" s="117" t="s">
        <v>65</v>
      </c>
      <c r="H12" s="119" t="s">
        <v>1651</v>
      </c>
      <c r="I12" s="108" t="s">
        <v>13</v>
      </c>
      <c r="J12" s="116" t="s">
        <v>1643</v>
      </c>
      <c r="K12" s="108" t="s">
        <v>15</v>
      </c>
      <c r="L12" s="108">
        <v>24</v>
      </c>
      <c r="M12" s="108" t="s">
        <v>1640</v>
      </c>
      <c r="N12" s="108" t="s">
        <v>17</v>
      </c>
      <c r="O12" s="108" t="s">
        <v>18</v>
      </c>
      <c r="P12" s="108" t="s">
        <v>19</v>
      </c>
    </row>
    <row r="13" spans="1:16" s="104" customFormat="1" ht="346.5">
      <c r="A13" s="108" t="s">
        <v>8</v>
      </c>
      <c r="B13" s="108" t="s">
        <v>9</v>
      </c>
      <c r="C13" s="105" t="s">
        <v>2054</v>
      </c>
      <c r="D13" s="108" t="s">
        <v>1583</v>
      </c>
      <c r="E13" s="112" t="s">
        <v>1893</v>
      </c>
      <c r="F13" s="108" t="s">
        <v>62</v>
      </c>
      <c r="G13" s="117" t="s">
        <v>63</v>
      </c>
      <c r="H13" s="119" t="s">
        <v>1651</v>
      </c>
      <c r="I13" s="108" t="s">
        <v>13</v>
      </c>
      <c r="J13" s="116" t="s">
        <v>1643</v>
      </c>
      <c r="K13" s="108" t="s">
        <v>15</v>
      </c>
      <c r="L13" s="108">
        <v>24</v>
      </c>
      <c r="M13" s="108" t="s">
        <v>1640</v>
      </c>
      <c r="N13" s="108" t="s">
        <v>17</v>
      </c>
      <c r="O13" s="108" t="s">
        <v>18</v>
      </c>
      <c r="P13" s="108" t="s">
        <v>19</v>
      </c>
    </row>
    <row r="14" spans="1:16" s="104" customFormat="1" ht="346.5">
      <c r="A14" s="108" t="s">
        <v>8</v>
      </c>
      <c r="B14" s="108" t="s">
        <v>9</v>
      </c>
      <c r="C14" s="105" t="s">
        <v>2054</v>
      </c>
      <c r="D14" s="108" t="s">
        <v>1583</v>
      </c>
      <c r="E14" s="113" t="s">
        <v>1894</v>
      </c>
      <c r="F14" s="108" t="s">
        <v>98</v>
      </c>
      <c r="G14" s="117" t="s">
        <v>99</v>
      </c>
      <c r="H14" s="119" t="s">
        <v>1651</v>
      </c>
      <c r="I14" s="108" t="s">
        <v>13</v>
      </c>
      <c r="J14" s="116" t="s">
        <v>1650</v>
      </c>
      <c r="K14" s="108" t="s">
        <v>15</v>
      </c>
      <c r="L14" s="108">
        <v>24</v>
      </c>
      <c r="M14" s="108" t="s">
        <v>1640</v>
      </c>
      <c r="N14" s="108" t="s">
        <v>17</v>
      </c>
      <c r="O14" s="108" t="s">
        <v>18</v>
      </c>
      <c r="P14" s="108" t="s">
        <v>19</v>
      </c>
    </row>
    <row r="15" spans="1:16" s="104" customFormat="1" ht="346.5">
      <c r="A15" s="108" t="s">
        <v>8</v>
      </c>
      <c r="B15" s="108" t="s">
        <v>9</v>
      </c>
      <c r="C15" s="105" t="s">
        <v>2054</v>
      </c>
      <c r="D15" s="108" t="s">
        <v>1583</v>
      </c>
      <c r="E15" s="113" t="s">
        <v>1894</v>
      </c>
      <c r="F15" s="108" t="s">
        <v>92</v>
      </c>
      <c r="G15" s="117" t="s">
        <v>93</v>
      </c>
      <c r="H15" s="119" t="s">
        <v>1651</v>
      </c>
      <c r="I15" s="108" t="s">
        <v>13</v>
      </c>
      <c r="J15" s="116" t="s">
        <v>1650</v>
      </c>
      <c r="K15" s="108" t="s">
        <v>15</v>
      </c>
      <c r="L15" s="108">
        <v>24</v>
      </c>
      <c r="M15" s="108" t="s">
        <v>1640</v>
      </c>
      <c r="N15" s="108" t="s">
        <v>17</v>
      </c>
      <c r="O15" s="108" t="s">
        <v>18</v>
      </c>
      <c r="P15" s="108" t="s">
        <v>19</v>
      </c>
    </row>
    <row r="16" spans="1:16" s="104" customFormat="1" ht="346.5">
      <c r="A16" s="108" t="s">
        <v>8</v>
      </c>
      <c r="B16" s="108" t="s">
        <v>9</v>
      </c>
      <c r="C16" s="105" t="s">
        <v>2054</v>
      </c>
      <c r="D16" s="108" t="s">
        <v>1583</v>
      </c>
      <c r="E16" s="113" t="s">
        <v>1894</v>
      </c>
      <c r="F16" s="108">
        <v>3262011213</v>
      </c>
      <c r="G16" s="117" t="s">
        <v>1644</v>
      </c>
      <c r="H16" s="119" t="s">
        <v>1651</v>
      </c>
      <c r="I16" s="108" t="s">
        <v>13</v>
      </c>
      <c r="J16" s="116" t="s">
        <v>1650</v>
      </c>
      <c r="K16" s="108" t="s">
        <v>15</v>
      </c>
      <c r="L16" s="108">
        <v>24</v>
      </c>
      <c r="M16" s="108" t="s">
        <v>1640</v>
      </c>
      <c r="N16" s="108" t="s">
        <v>17</v>
      </c>
      <c r="O16" s="108" t="s">
        <v>18</v>
      </c>
      <c r="P16" s="108" t="s">
        <v>19</v>
      </c>
    </row>
    <row r="17" spans="1:16" s="104" customFormat="1" ht="346.5">
      <c r="A17" s="108" t="s">
        <v>8</v>
      </c>
      <c r="B17" s="108" t="s">
        <v>9</v>
      </c>
      <c r="C17" s="105" t="s">
        <v>2054</v>
      </c>
      <c r="D17" s="108" t="s">
        <v>1583</v>
      </c>
      <c r="E17" s="113" t="s">
        <v>1894</v>
      </c>
      <c r="F17" s="108">
        <v>3262011214</v>
      </c>
      <c r="G17" s="117" t="s">
        <v>1645</v>
      </c>
      <c r="H17" s="119" t="s">
        <v>1651</v>
      </c>
      <c r="I17" s="108" t="s">
        <v>13</v>
      </c>
      <c r="J17" s="116" t="s">
        <v>1650</v>
      </c>
      <c r="K17" s="108" t="s">
        <v>15</v>
      </c>
      <c r="L17" s="108">
        <v>24</v>
      </c>
      <c r="M17" s="108" t="s">
        <v>1640</v>
      </c>
      <c r="N17" s="108" t="s">
        <v>17</v>
      </c>
      <c r="O17" s="108" t="s">
        <v>18</v>
      </c>
      <c r="P17" s="108" t="s">
        <v>19</v>
      </c>
    </row>
    <row r="18" spans="1:16" s="104" customFormat="1" ht="346.5">
      <c r="A18" s="108" t="s">
        <v>8</v>
      </c>
      <c r="B18" s="108" t="s">
        <v>9</v>
      </c>
      <c r="C18" s="105" t="s">
        <v>2054</v>
      </c>
      <c r="D18" s="108" t="s">
        <v>1583</v>
      </c>
      <c r="E18" s="113" t="s">
        <v>1895</v>
      </c>
      <c r="F18" s="108" t="s">
        <v>90</v>
      </c>
      <c r="G18" s="117" t="s">
        <v>91</v>
      </c>
      <c r="H18" s="119" t="s">
        <v>1651</v>
      </c>
      <c r="I18" s="108" t="s">
        <v>88</v>
      </c>
      <c r="J18" s="116" t="s">
        <v>89</v>
      </c>
      <c r="K18" s="108" t="s">
        <v>15</v>
      </c>
      <c r="L18" s="108">
        <v>24</v>
      </c>
      <c r="M18" s="108" t="s">
        <v>1640</v>
      </c>
      <c r="N18" s="108" t="s">
        <v>17</v>
      </c>
      <c r="O18" s="108" t="s">
        <v>18</v>
      </c>
      <c r="P18" s="108" t="s">
        <v>19</v>
      </c>
    </row>
    <row r="19" spans="1:16" s="104" customFormat="1" ht="346.5">
      <c r="A19" s="108" t="s">
        <v>8</v>
      </c>
      <c r="B19" s="108" t="s">
        <v>9</v>
      </c>
      <c r="C19" s="105" t="s">
        <v>2054</v>
      </c>
      <c r="D19" s="108" t="s">
        <v>1583</v>
      </c>
      <c r="E19" s="113" t="s">
        <v>1895</v>
      </c>
      <c r="F19" s="108" t="s">
        <v>86</v>
      </c>
      <c r="G19" s="117" t="s">
        <v>87</v>
      </c>
      <c r="H19" s="119" t="s">
        <v>1651</v>
      </c>
      <c r="I19" s="108" t="s">
        <v>88</v>
      </c>
      <c r="J19" s="116" t="s">
        <v>89</v>
      </c>
      <c r="K19" s="108" t="s">
        <v>15</v>
      </c>
      <c r="L19" s="108">
        <v>24</v>
      </c>
      <c r="M19" s="108" t="s">
        <v>1640</v>
      </c>
      <c r="N19" s="108" t="s">
        <v>17</v>
      </c>
      <c r="O19" s="108" t="s">
        <v>18</v>
      </c>
      <c r="P19" s="108" t="s">
        <v>19</v>
      </c>
    </row>
    <row r="20" spans="1:16" s="104" customFormat="1" ht="346.5">
      <c r="A20" s="108" t="s">
        <v>8</v>
      </c>
      <c r="B20" s="108" t="s">
        <v>9</v>
      </c>
      <c r="C20" s="105" t="s">
        <v>2054</v>
      </c>
      <c r="D20" s="108" t="s">
        <v>1583</v>
      </c>
      <c r="E20" s="113" t="s">
        <v>1896</v>
      </c>
      <c r="F20" s="108" t="s">
        <v>22</v>
      </c>
      <c r="G20" s="117" t="s">
        <v>23</v>
      </c>
      <c r="H20" s="118" t="s">
        <v>12</v>
      </c>
      <c r="I20" s="108" t="s">
        <v>24</v>
      </c>
      <c r="J20" s="116" t="s">
        <v>25</v>
      </c>
      <c r="K20" s="108" t="s">
        <v>15</v>
      </c>
      <c r="L20" s="108">
        <v>24</v>
      </c>
      <c r="M20" s="108" t="s">
        <v>1640</v>
      </c>
      <c r="N20" s="108" t="s">
        <v>17</v>
      </c>
      <c r="O20" s="108" t="s">
        <v>18</v>
      </c>
      <c r="P20" s="108" t="s">
        <v>19</v>
      </c>
    </row>
    <row r="21" spans="1:16" s="104" customFormat="1" ht="346.5">
      <c r="A21" s="108" t="s">
        <v>8</v>
      </c>
      <c r="B21" s="108" t="s">
        <v>9</v>
      </c>
      <c r="C21" s="105" t="s">
        <v>2054</v>
      </c>
      <c r="D21" s="108" t="s">
        <v>1583</v>
      </c>
      <c r="E21" s="113" t="s">
        <v>1896</v>
      </c>
      <c r="F21" s="108" t="s">
        <v>116</v>
      </c>
      <c r="G21" s="117" t="s">
        <v>117</v>
      </c>
      <c r="H21" s="119" t="s">
        <v>1651</v>
      </c>
      <c r="I21" s="108" t="s">
        <v>24</v>
      </c>
      <c r="J21" s="116" t="s">
        <v>25</v>
      </c>
      <c r="K21" s="108" t="s">
        <v>15</v>
      </c>
      <c r="L21" s="108">
        <v>24</v>
      </c>
      <c r="M21" s="108" t="s">
        <v>1640</v>
      </c>
      <c r="N21" s="108" t="s">
        <v>17</v>
      </c>
      <c r="O21" s="108" t="s">
        <v>18</v>
      </c>
      <c r="P21" s="108" t="s">
        <v>19</v>
      </c>
    </row>
    <row r="22" spans="1:16" s="104" customFormat="1" ht="346.5">
      <c r="A22" s="108" t="s">
        <v>8</v>
      </c>
      <c r="B22" s="108" t="s">
        <v>9</v>
      </c>
      <c r="C22" s="105" t="s">
        <v>2054</v>
      </c>
      <c r="D22" s="108" t="s">
        <v>1583</v>
      </c>
      <c r="E22" s="113" t="s">
        <v>1897</v>
      </c>
      <c r="F22" s="108" t="s">
        <v>118</v>
      </c>
      <c r="G22" s="117" t="s">
        <v>119</v>
      </c>
      <c r="H22" s="119" t="s">
        <v>1651</v>
      </c>
      <c r="I22" s="108" t="s">
        <v>102</v>
      </c>
      <c r="J22" s="116" t="s">
        <v>103</v>
      </c>
      <c r="K22" s="108" t="s">
        <v>15</v>
      </c>
      <c r="L22" s="108">
        <v>24</v>
      </c>
      <c r="M22" s="108" t="s">
        <v>1640</v>
      </c>
      <c r="N22" s="108" t="s">
        <v>17</v>
      </c>
      <c r="O22" s="108" t="s">
        <v>18</v>
      </c>
      <c r="P22" s="108" t="s">
        <v>19</v>
      </c>
    </row>
    <row r="23" spans="1:16" s="104" customFormat="1" ht="346.5">
      <c r="A23" s="108" t="s">
        <v>8</v>
      </c>
      <c r="B23" s="108" t="s">
        <v>9</v>
      </c>
      <c r="C23" s="105" t="s">
        <v>2054</v>
      </c>
      <c r="D23" s="108" t="s">
        <v>1583</v>
      </c>
      <c r="E23" s="113" t="s">
        <v>1897</v>
      </c>
      <c r="F23" s="108" t="s">
        <v>100</v>
      </c>
      <c r="G23" s="117" t="s">
        <v>101</v>
      </c>
      <c r="H23" s="119" t="s">
        <v>1651</v>
      </c>
      <c r="I23" s="108" t="s">
        <v>102</v>
      </c>
      <c r="J23" s="116" t="s">
        <v>103</v>
      </c>
      <c r="K23" s="108">
        <v>365</v>
      </c>
      <c r="L23" s="108">
        <v>24</v>
      </c>
      <c r="M23" s="108" t="s">
        <v>1640</v>
      </c>
      <c r="N23" s="108" t="s">
        <v>17</v>
      </c>
      <c r="O23" s="108" t="s">
        <v>18</v>
      </c>
      <c r="P23" s="108" t="s">
        <v>19</v>
      </c>
    </row>
    <row r="24" spans="1:16" s="104" customFormat="1" ht="346.5">
      <c r="A24" s="108" t="s">
        <v>8</v>
      </c>
      <c r="B24" s="108" t="s">
        <v>9</v>
      </c>
      <c r="C24" s="105" t="s">
        <v>2054</v>
      </c>
      <c r="D24" s="108" t="s">
        <v>1583</v>
      </c>
      <c r="E24" s="113" t="s">
        <v>1898</v>
      </c>
      <c r="F24" s="108" t="s">
        <v>108</v>
      </c>
      <c r="G24" s="117" t="s">
        <v>109</v>
      </c>
      <c r="H24" s="119" t="s">
        <v>1651</v>
      </c>
      <c r="I24" s="108" t="s">
        <v>110</v>
      </c>
      <c r="J24" s="116" t="s">
        <v>111</v>
      </c>
      <c r="K24" s="108" t="s">
        <v>15</v>
      </c>
      <c r="L24" s="108">
        <v>24</v>
      </c>
      <c r="M24" s="108" t="s">
        <v>1640</v>
      </c>
      <c r="N24" s="108" t="s">
        <v>17</v>
      </c>
      <c r="O24" s="108" t="s">
        <v>18</v>
      </c>
      <c r="P24" s="108" t="s">
        <v>19</v>
      </c>
    </row>
    <row r="25" spans="1:16" s="104" customFormat="1" ht="346.5">
      <c r="A25" s="108" t="s">
        <v>8</v>
      </c>
      <c r="B25" s="108" t="s">
        <v>9</v>
      </c>
      <c r="C25" s="105" t="s">
        <v>2054</v>
      </c>
      <c r="D25" s="108" t="s">
        <v>1583</v>
      </c>
      <c r="E25" s="113" t="s">
        <v>1899</v>
      </c>
      <c r="F25" s="108" t="s">
        <v>50</v>
      </c>
      <c r="G25" s="117" t="s">
        <v>51</v>
      </c>
      <c r="H25" s="118" t="s">
        <v>12</v>
      </c>
      <c r="I25" s="108" t="s">
        <v>52</v>
      </c>
      <c r="J25" s="116" t="s">
        <v>53</v>
      </c>
      <c r="K25" s="108" t="s">
        <v>15</v>
      </c>
      <c r="L25" s="108">
        <v>24</v>
      </c>
      <c r="M25" s="108" t="s">
        <v>1640</v>
      </c>
      <c r="N25" s="108" t="s">
        <v>17</v>
      </c>
      <c r="O25" s="108" t="s">
        <v>18</v>
      </c>
      <c r="P25" s="108" t="s">
        <v>19</v>
      </c>
    </row>
    <row r="26" spans="1:16" s="104" customFormat="1" ht="346.5">
      <c r="A26" s="108" t="s">
        <v>8</v>
      </c>
      <c r="B26" s="108" t="s">
        <v>9</v>
      </c>
      <c r="C26" s="105" t="s">
        <v>2054</v>
      </c>
      <c r="D26" s="108" t="s">
        <v>1583</v>
      </c>
      <c r="E26" s="113" t="s">
        <v>1899</v>
      </c>
      <c r="F26" s="108" t="s">
        <v>104</v>
      </c>
      <c r="G26" s="117" t="s">
        <v>105</v>
      </c>
      <c r="H26" s="119" t="s">
        <v>1651</v>
      </c>
      <c r="I26" s="108" t="s">
        <v>52</v>
      </c>
      <c r="J26" s="116" t="s">
        <v>53</v>
      </c>
      <c r="K26" s="108" t="s">
        <v>15</v>
      </c>
      <c r="L26" s="108">
        <v>24</v>
      </c>
      <c r="M26" s="108" t="s">
        <v>1640</v>
      </c>
      <c r="N26" s="108" t="s">
        <v>17</v>
      </c>
      <c r="O26" s="108" t="s">
        <v>18</v>
      </c>
      <c r="P26" s="108" t="s">
        <v>19</v>
      </c>
    </row>
    <row r="27" spans="1:16" s="104" customFormat="1" ht="346.5">
      <c r="A27" s="108" t="s">
        <v>8</v>
      </c>
      <c r="B27" s="108" t="s">
        <v>9</v>
      </c>
      <c r="C27" s="105" t="s">
        <v>2054</v>
      </c>
      <c r="D27" s="108" t="s">
        <v>1583</v>
      </c>
      <c r="E27" s="113" t="s">
        <v>1899</v>
      </c>
      <c r="F27" s="108" t="s">
        <v>106</v>
      </c>
      <c r="G27" s="117" t="s">
        <v>107</v>
      </c>
      <c r="H27" s="119" t="s">
        <v>1651</v>
      </c>
      <c r="I27" s="108" t="s">
        <v>52</v>
      </c>
      <c r="J27" s="116" t="s">
        <v>53</v>
      </c>
      <c r="K27" s="108" t="s">
        <v>15</v>
      </c>
      <c r="L27" s="108">
        <v>24</v>
      </c>
      <c r="M27" s="108" t="s">
        <v>1640</v>
      </c>
      <c r="N27" s="108" t="s">
        <v>17</v>
      </c>
      <c r="O27" s="108" t="s">
        <v>18</v>
      </c>
      <c r="P27" s="108" t="s">
        <v>19</v>
      </c>
    </row>
    <row r="28" spans="1:16" s="104" customFormat="1" ht="346.5">
      <c r="A28" s="108" t="s">
        <v>8</v>
      </c>
      <c r="B28" s="108" t="s">
        <v>9</v>
      </c>
      <c r="C28" s="105" t="s">
        <v>2054</v>
      </c>
      <c r="D28" s="108" t="s">
        <v>1583</v>
      </c>
      <c r="E28" s="113" t="s">
        <v>1900</v>
      </c>
      <c r="F28" s="108" t="s">
        <v>143</v>
      </c>
      <c r="G28" s="117" t="s">
        <v>144</v>
      </c>
      <c r="H28" s="119" t="s">
        <v>1651</v>
      </c>
      <c r="I28" s="108" t="s">
        <v>122</v>
      </c>
      <c r="J28" s="116" t="s">
        <v>123</v>
      </c>
      <c r="K28" s="108" t="s">
        <v>15</v>
      </c>
      <c r="L28" s="108">
        <v>24</v>
      </c>
      <c r="M28" s="108" t="s">
        <v>1640</v>
      </c>
      <c r="N28" s="108" t="s">
        <v>17</v>
      </c>
      <c r="O28" s="108" t="s">
        <v>18</v>
      </c>
      <c r="P28" s="108" t="s">
        <v>19</v>
      </c>
    </row>
    <row r="29" spans="1:16" s="104" customFormat="1" ht="346.5">
      <c r="A29" s="108" t="s">
        <v>8</v>
      </c>
      <c r="B29" s="108" t="s">
        <v>9</v>
      </c>
      <c r="C29" s="105" t="s">
        <v>2054</v>
      </c>
      <c r="D29" s="108" t="s">
        <v>1583</v>
      </c>
      <c r="E29" s="113" t="s">
        <v>1900</v>
      </c>
      <c r="F29" s="108" t="s">
        <v>145</v>
      </c>
      <c r="G29" s="117" t="s">
        <v>146</v>
      </c>
      <c r="H29" s="119" t="s">
        <v>1651</v>
      </c>
      <c r="I29" s="108" t="s">
        <v>122</v>
      </c>
      <c r="J29" s="116" t="s">
        <v>123</v>
      </c>
      <c r="K29" s="108" t="s">
        <v>15</v>
      </c>
      <c r="L29" s="108">
        <v>24</v>
      </c>
      <c r="M29" s="108" t="s">
        <v>1640</v>
      </c>
      <c r="N29" s="108" t="s">
        <v>17</v>
      </c>
      <c r="O29" s="108" t="s">
        <v>18</v>
      </c>
      <c r="P29" s="108" t="s">
        <v>19</v>
      </c>
    </row>
    <row r="30" spans="1:16" s="104" customFormat="1" ht="346.5">
      <c r="A30" s="108" t="s">
        <v>8</v>
      </c>
      <c r="B30" s="108" t="s">
        <v>9</v>
      </c>
      <c r="C30" s="105" t="s">
        <v>2054</v>
      </c>
      <c r="D30" s="108" t="s">
        <v>1583</v>
      </c>
      <c r="E30" s="113" t="s">
        <v>1900</v>
      </c>
      <c r="F30" s="108" t="s">
        <v>120</v>
      </c>
      <c r="G30" s="117" t="s">
        <v>121</v>
      </c>
      <c r="H30" s="119" t="s">
        <v>1651</v>
      </c>
      <c r="I30" s="108" t="s">
        <v>122</v>
      </c>
      <c r="J30" s="116" t="s">
        <v>123</v>
      </c>
      <c r="K30" s="120" t="s">
        <v>124</v>
      </c>
      <c r="L30" s="108">
        <v>24</v>
      </c>
      <c r="M30" s="108" t="s">
        <v>1640</v>
      </c>
      <c r="N30" s="108" t="s">
        <v>17</v>
      </c>
      <c r="O30" s="108" t="s">
        <v>125</v>
      </c>
      <c r="P30" s="108" t="s">
        <v>126</v>
      </c>
    </row>
    <row r="31" spans="1:16" s="104" customFormat="1" ht="346.5">
      <c r="A31" s="108" t="s">
        <v>8</v>
      </c>
      <c r="B31" s="108" t="s">
        <v>9</v>
      </c>
      <c r="C31" s="105" t="s">
        <v>2054</v>
      </c>
      <c r="D31" s="108" t="s">
        <v>1583</v>
      </c>
      <c r="E31" s="114" t="s">
        <v>1901</v>
      </c>
      <c r="F31" s="108" t="s">
        <v>44</v>
      </c>
      <c r="G31" s="117" t="s">
        <v>45</v>
      </c>
      <c r="H31" s="118" t="s">
        <v>12</v>
      </c>
      <c r="I31" s="108" t="s">
        <v>46</v>
      </c>
      <c r="J31" s="116" t="s">
        <v>47</v>
      </c>
      <c r="K31" s="108" t="s">
        <v>15</v>
      </c>
      <c r="L31" s="108">
        <v>24</v>
      </c>
      <c r="M31" s="108" t="s">
        <v>1640</v>
      </c>
      <c r="N31" s="108" t="s">
        <v>17</v>
      </c>
      <c r="O31" s="108" t="s">
        <v>18</v>
      </c>
      <c r="P31" s="108" t="s">
        <v>19</v>
      </c>
    </row>
    <row r="32" spans="1:16" s="104" customFormat="1" ht="346.5">
      <c r="A32" s="108" t="s">
        <v>8</v>
      </c>
      <c r="B32" s="108" t="s">
        <v>9</v>
      </c>
      <c r="C32" s="105" t="s">
        <v>2054</v>
      </c>
      <c r="D32" s="108" t="s">
        <v>1583</v>
      </c>
      <c r="E32" s="114" t="s">
        <v>1901</v>
      </c>
      <c r="F32" s="108" t="s">
        <v>141</v>
      </c>
      <c r="G32" s="117" t="s">
        <v>142</v>
      </c>
      <c r="H32" s="119" t="s">
        <v>1651</v>
      </c>
      <c r="I32" s="108" t="s">
        <v>46</v>
      </c>
      <c r="J32" s="116" t="s">
        <v>47</v>
      </c>
      <c r="K32" s="108" t="s">
        <v>15</v>
      </c>
      <c r="L32" s="108">
        <v>24</v>
      </c>
      <c r="M32" s="108" t="s">
        <v>1640</v>
      </c>
      <c r="N32" s="108" t="s">
        <v>17</v>
      </c>
      <c r="O32" s="108" t="s">
        <v>18</v>
      </c>
      <c r="P32" s="108" t="s">
        <v>19</v>
      </c>
    </row>
    <row r="33" spans="1:16" s="104" customFormat="1" ht="346.5">
      <c r="A33" s="108" t="s">
        <v>8</v>
      </c>
      <c r="B33" s="108" t="s">
        <v>9</v>
      </c>
      <c r="C33" s="105" t="s">
        <v>2054</v>
      </c>
      <c r="D33" s="108" t="s">
        <v>1583</v>
      </c>
      <c r="E33" s="113" t="s">
        <v>1902</v>
      </c>
      <c r="F33" s="108" t="s">
        <v>127</v>
      </c>
      <c r="G33" s="117" t="s">
        <v>128</v>
      </c>
      <c r="H33" s="119" t="s">
        <v>1651</v>
      </c>
      <c r="I33" s="108" t="s">
        <v>129</v>
      </c>
      <c r="J33" s="116" t="s">
        <v>130</v>
      </c>
      <c r="K33" s="120" t="s">
        <v>124</v>
      </c>
      <c r="L33" s="108">
        <v>24</v>
      </c>
      <c r="M33" s="108" t="s">
        <v>1640</v>
      </c>
      <c r="N33" s="108" t="s">
        <v>17</v>
      </c>
      <c r="O33" s="108" t="s">
        <v>125</v>
      </c>
      <c r="P33" s="108" t="s">
        <v>126</v>
      </c>
    </row>
    <row r="34" spans="1:16" s="104" customFormat="1" ht="346.5">
      <c r="A34" s="108" t="s">
        <v>8</v>
      </c>
      <c r="B34" s="108" t="s">
        <v>9</v>
      </c>
      <c r="C34" s="105" t="s">
        <v>2054</v>
      </c>
      <c r="D34" s="108" t="s">
        <v>1583</v>
      </c>
      <c r="E34" s="113" t="s">
        <v>1903</v>
      </c>
      <c r="F34" s="108" t="s">
        <v>139</v>
      </c>
      <c r="G34" s="117" t="s">
        <v>140</v>
      </c>
      <c r="H34" s="119" t="s">
        <v>1651</v>
      </c>
      <c r="I34" s="108" t="s">
        <v>133</v>
      </c>
      <c r="J34" s="116" t="s">
        <v>134</v>
      </c>
      <c r="K34" s="108" t="s">
        <v>15</v>
      </c>
      <c r="L34" s="108">
        <v>24</v>
      </c>
      <c r="M34" s="108" t="s">
        <v>1640</v>
      </c>
      <c r="N34" s="108" t="s">
        <v>17</v>
      </c>
      <c r="O34" s="108" t="s">
        <v>18</v>
      </c>
      <c r="P34" s="108" t="s">
        <v>19</v>
      </c>
    </row>
    <row r="35" spans="1:16" s="104" customFormat="1" ht="346.5">
      <c r="A35" s="108" t="s">
        <v>8</v>
      </c>
      <c r="B35" s="108" t="s">
        <v>9</v>
      </c>
      <c r="C35" s="105" t="s">
        <v>2054</v>
      </c>
      <c r="D35" s="108" t="s">
        <v>1583</v>
      </c>
      <c r="E35" s="113" t="s">
        <v>1903</v>
      </c>
      <c r="F35" s="108" t="s">
        <v>131</v>
      </c>
      <c r="G35" s="117" t="s">
        <v>132</v>
      </c>
      <c r="H35" s="119" t="s">
        <v>1651</v>
      </c>
      <c r="I35" s="108" t="s">
        <v>133</v>
      </c>
      <c r="J35" s="116" t="s">
        <v>134</v>
      </c>
      <c r="K35" s="108">
        <v>365</v>
      </c>
      <c r="L35" s="108">
        <v>24</v>
      </c>
      <c r="M35" s="108" t="s">
        <v>1640</v>
      </c>
      <c r="N35" s="108" t="s">
        <v>17</v>
      </c>
      <c r="O35" s="108" t="s">
        <v>18</v>
      </c>
      <c r="P35" s="108" t="s">
        <v>19</v>
      </c>
    </row>
    <row r="36" spans="1:16" s="104" customFormat="1" ht="346.5">
      <c r="A36" s="108" t="s">
        <v>8</v>
      </c>
      <c r="B36" s="108" t="s">
        <v>9</v>
      </c>
      <c r="C36" s="105" t="s">
        <v>2054</v>
      </c>
      <c r="D36" s="108" t="s">
        <v>1583</v>
      </c>
      <c r="E36" s="113" t="s">
        <v>1904</v>
      </c>
      <c r="F36" s="108" t="s">
        <v>135</v>
      </c>
      <c r="G36" s="117" t="s">
        <v>136</v>
      </c>
      <c r="H36" s="119" t="s">
        <v>1651</v>
      </c>
      <c r="I36" s="108" t="s">
        <v>137</v>
      </c>
      <c r="J36" s="116" t="s">
        <v>138</v>
      </c>
      <c r="K36" s="108" t="s">
        <v>15</v>
      </c>
      <c r="L36" s="108">
        <v>24</v>
      </c>
      <c r="M36" s="108" t="s">
        <v>1640</v>
      </c>
      <c r="N36" s="108" t="s">
        <v>17</v>
      </c>
      <c r="O36" s="108" t="s">
        <v>18</v>
      </c>
      <c r="P36" s="108" t="s">
        <v>19</v>
      </c>
    </row>
    <row r="37" spans="1:16" s="104" customFormat="1" ht="346.5">
      <c r="A37" s="108" t="s">
        <v>8</v>
      </c>
      <c r="B37" s="108" t="s">
        <v>9</v>
      </c>
      <c r="C37" s="105" t="s">
        <v>2054</v>
      </c>
      <c r="D37" s="108" t="s">
        <v>1583</v>
      </c>
      <c r="E37" s="113" t="s">
        <v>1904</v>
      </c>
      <c r="F37" s="108" t="s">
        <v>161</v>
      </c>
      <c r="G37" s="117" t="s">
        <v>162</v>
      </c>
      <c r="H37" s="119" t="s">
        <v>1651</v>
      </c>
      <c r="I37" s="108" t="s">
        <v>137</v>
      </c>
      <c r="J37" s="116" t="s">
        <v>138</v>
      </c>
      <c r="K37" s="108" t="s">
        <v>15</v>
      </c>
      <c r="L37" s="108">
        <v>24</v>
      </c>
      <c r="M37" s="108" t="s">
        <v>1640</v>
      </c>
      <c r="N37" s="108" t="s">
        <v>17</v>
      </c>
      <c r="O37" s="108" t="s">
        <v>18</v>
      </c>
      <c r="P37" s="108" t="s">
        <v>19</v>
      </c>
    </row>
    <row r="38" spans="1:16" s="104" customFormat="1" ht="346.5">
      <c r="A38" s="108" t="s">
        <v>8</v>
      </c>
      <c r="B38" s="108" t="s">
        <v>9</v>
      </c>
      <c r="C38" s="105" t="s">
        <v>2054</v>
      </c>
      <c r="D38" s="108" t="s">
        <v>1583</v>
      </c>
      <c r="E38" s="113" t="s">
        <v>1905</v>
      </c>
      <c r="F38" s="108" t="s">
        <v>163</v>
      </c>
      <c r="G38" s="117" t="s">
        <v>164</v>
      </c>
      <c r="H38" s="119" t="s">
        <v>1651</v>
      </c>
      <c r="I38" s="108" t="s">
        <v>165</v>
      </c>
      <c r="J38" s="116" t="s">
        <v>166</v>
      </c>
      <c r="K38" s="108" t="s">
        <v>15</v>
      </c>
      <c r="L38" s="108">
        <v>24</v>
      </c>
      <c r="M38" s="108" t="s">
        <v>1640</v>
      </c>
      <c r="N38" s="108" t="s">
        <v>17</v>
      </c>
      <c r="O38" s="108" t="s">
        <v>18</v>
      </c>
      <c r="P38" s="108" t="s">
        <v>19</v>
      </c>
    </row>
    <row r="39" spans="1:16" s="104" customFormat="1" ht="346.5">
      <c r="A39" s="108" t="s">
        <v>8</v>
      </c>
      <c r="B39" s="108" t="s">
        <v>9</v>
      </c>
      <c r="C39" s="105" t="s">
        <v>2054</v>
      </c>
      <c r="D39" s="108" t="s">
        <v>1583</v>
      </c>
      <c r="E39" s="113" t="s">
        <v>1906</v>
      </c>
      <c r="F39" s="108" t="s">
        <v>40</v>
      </c>
      <c r="G39" s="117" t="s">
        <v>41</v>
      </c>
      <c r="H39" s="118" t="s">
        <v>12</v>
      </c>
      <c r="I39" s="108" t="s">
        <v>42</v>
      </c>
      <c r="J39" s="116" t="s">
        <v>43</v>
      </c>
      <c r="K39" s="108" t="s">
        <v>15</v>
      </c>
      <c r="L39" s="108">
        <v>24</v>
      </c>
      <c r="M39" s="108" t="s">
        <v>1640</v>
      </c>
      <c r="N39" s="108" t="s">
        <v>17</v>
      </c>
      <c r="O39" s="108" t="s">
        <v>18</v>
      </c>
      <c r="P39" s="108" t="s">
        <v>19</v>
      </c>
    </row>
    <row r="40" spans="1:16" s="104" customFormat="1" ht="346.5">
      <c r="A40" s="108" t="s">
        <v>8</v>
      </c>
      <c r="B40" s="108" t="s">
        <v>9</v>
      </c>
      <c r="C40" s="105" t="s">
        <v>2054</v>
      </c>
      <c r="D40" s="108" t="s">
        <v>1583</v>
      </c>
      <c r="E40" s="113" t="s">
        <v>1906</v>
      </c>
      <c r="F40" s="108" t="s">
        <v>167</v>
      </c>
      <c r="G40" s="117" t="s">
        <v>168</v>
      </c>
      <c r="H40" s="119" t="s">
        <v>1651</v>
      </c>
      <c r="I40" s="108" t="s">
        <v>42</v>
      </c>
      <c r="J40" s="116" t="s">
        <v>43</v>
      </c>
      <c r="K40" s="108" t="s">
        <v>15</v>
      </c>
      <c r="L40" s="108">
        <v>24</v>
      </c>
      <c r="M40" s="108" t="s">
        <v>1640</v>
      </c>
      <c r="N40" s="108" t="s">
        <v>17</v>
      </c>
      <c r="O40" s="108" t="s">
        <v>18</v>
      </c>
      <c r="P40" s="108" t="s">
        <v>19</v>
      </c>
    </row>
    <row r="41" spans="1:16" s="104" customFormat="1" ht="346.5">
      <c r="A41" s="108" t="s">
        <v>8</v>
      </c>
      <c r="B41" s="108" t="s">
        <v>9</v>
      </c>
      <c r="C41" s="105" t="s">
        <v>2054</v>
      </c>
      <c r="D41" s="108" t="s">
        <v>1583</v>
      </c>
      <c r="E41" s="113" t="s">
        <v>1907</v>
      </c>
      <c r="F41" s="108" t="s">
        <v>147</v>
      </c>
      <c r="G41" s="117" t="s">
        <v>148</v>
      </c>
      <c r="H41" s="119" t="s">
        <v>1651</v>
      </c>
      <c r="I41" s="108" t="s">
        <v>149</v>
      </c>
      <c r="J41" s="116" t="s">
        <v>150</v>
      </c>
      <c r="K41" s="108" t="s">
        <v>15</v>
      </c>
      <c r="L41" s="108">
        <v>24</v>
      </c>
      <c r="M41" s="108" t="s">
        <v>1640</v>
      </c>
      <c r="N41" s="108" t="s">
        <v>17</v>
      </c>
      <c r="O41" s="108" t="s">
        <v>18</v>
      </c>
      <c r="P41" s="108" t="s">
        <v>19</v>
      </c>
    </row>
    <row r="42" spans="1:16" s="104" customFormat="1" ht="346.5">
      <c r="A42" s="108" t="s">
        <v>8</v>
      </c>
      <c r="B42" s="108" t="s">
        <v>9</v>
      </c>
      <c r="C42" s="105" t="s">
        <v>2054</v>
      </c>
      <c r="D42" s="108" t="s">
        <v>1583</v>
      </c>
      <c r="E42" s="113" t="s">
        <v>1908</v>
      </c>
      <c r="F42" s="108" t="s">
        <v>157</v>
      </c>
      <c r="G42" s="117" t="s">
        <v>158</v>
      </c>
      <c r="H42" s="119" t="s">
        <v>1651</v>
      </c>
      <c r="I42" s="108" t="s">
        <v>159</v>
      </c>
      <c r="J42" s="116" t="s">
        <v>160</v>
      </c>
      <c r="K42" s="108" t="s">
        <v>15</v>
      </c>
      <c r="L42" s="108">
        <v>24</v>
      </c>
      <c r="M42" s="108" t="s">
        <v>1640</v>
      </c>
      <c r="N42" s="108" t="s">
        <v>17</v>
      </c>
      <c r="O42" s="108" t="s">
        <v>18</v>
      </c>
      <c r="P42" s="108" t="s">
        <v>19</v>
      </c>
    </row>
    <row r="43" spans="1:16" s="104" customFormat="1" ht="346.5">
      <c r="A43" s="108" t="s">
        <v>8</v>
      </c>
      <c r="B43" s="108" t="s">
        <v>9</v>
      </c>
      <c r="C43" s="105" t="s">
        <v>2054</v>
      </c>
      <c r="D43" s="108" t="s">
        <v>1583</v>
      </c>
      <c r="E43" s="113" t="s">
        <v>1909</v>
      </c>
      <c r="F43" s="108" t="s">
        <v>151</v>
      </c>
      <c r="G43" s="117" t="s">
        <v>152</v>
      </c>
      <c r="H43" s="119" t="s">
        <v>1651</v>
      </c>
      <c r="I43" s="108" t="s">
        <v>153</v>
      </c>
      <c r="J43" s="116" t="s">
        <v>154</v>
      </c>
      <c r="K43" s="108" t="s">
        <v>15</v>
      </c>
      <c r="L43" s="108">
        <v>24</v>
      </c>
      <c r="M43" s="108" t="s">
        <v>1640</v>
      </c>
      <c r="N43" s="108" t="s">
        <v>17</v>
      </c>
      <c r="O43" s="108" t="s">
        <v>18</v>
      </c>
      <c r="P43" s="108" t="s">
        <v>19</v>
      </c>
    </row>
    <row r="44" spans="1:16" s="104" customFormat="1" ht="346.5">
      <c r="A44" s="108" t="s">
        <v>8</v>
      </c>
      <c r="B44" s="108" t="s">
        <v>9</v>
      </c>
      <c r="C44" s="105" t="s">
        <v>2054</v>
      </c>
      <c r="D44" s="108" t="s">
        <v>1583</v>
      </c>
      <c r="E44" s="113" t="s">
        <v>1909</v>
      </c>
      <c r="F44" s="108" t="s">
        <v>155</v>
      </c>
      <c r="G44" s="117" t="s">
        <v>156</v>
      </c>
      <c r="H44" s="119" t="s">
        <v>1651</v>
      </c>
      <c r="I44" s="108" t="s">
        <v>153</v>
      </c>
      <c r="J44" s="116" t="s">
        <v>154</v>
      </c>
      <c r="K44" s="108" t="s">
        <v>15</v>
      </c>
      <c r="L44" s="108">
        <v>24</v>
      </c>
      <c r="M44" s="108" t="s">
        <v>1640</v>
      </c>
      <c r="N44" s="108" t="s">
        <v>17</v>
      </c>
      <c r="O44" s="108" t="s">
        <v>18</v>
      </c>
      <c r="P44" s="108" t="s">
        <v>19</v>
      </c>
    </row>
    <row r="45" spans="1:16" s="104" customFormat="1" ht="346.5">
      <c r="A45" s="108" t="s">
        <v>8</v>
      </c>
      <c r="B45" s="108" t="s">
        <v>9</v>
      </c>
      <c r="C45" s="105" t="s">
        <v>2054</v>
      </c>
      <c r="D45" s="108" t="s">
        <v>1583</v>
      </c>
      <c r="E45" s="113" t="s">
        <v>1910</v>
      </c>
      <c r="F45" s="108" t="s">
        <v>183</v>
      </c>
      <c r="G45" s="117" t="s">
        <v>184</v>
      </c>
      <c r="H45" s="119" t="s">
        <v>1651</v>
      </c>
      <c r="I45" s="108" t="s">
        <v>185</v>
      </c>
      <c r="J45" s="116" t="s">
        <v>186</v>
      </c>
      <c r="K45" s="108" t="s">
        <v>15</v>
      </c>
      <c r="L45" s="108">
        <v>24</v>
      </c>
      <c r="M45" s="108" t="s">
        <v>1640</v>
      </c>
      <c r="N45" s="108" t="s">
        <v>17</v>
      </c>
      <c r="O45" s="108" t="s">
        <v>18</v>
      </c>
      <c r="P45" s="108" t="s">
        <v>19</v>
      </c>
    </row>
    <row r="46" spans="1:16" s="104" customFormat="1" ht="346.5">
      <c r="A46" s="108" t="s">
        <v>8</v>
      </c>
      <c r="B46" s="108" t="s">
        <v>9</v>
      </c>
      <c r="C46" s="105" t="s">
        <v>2054</v>
      </c>
      <c r="D46" s="108" t="s">
        <v>1583</v>
      </c>
      <c r="E46" s="113" t="s">
        <v>1911</v>
      </c>
      <c r="F46" s="108" t="s">
        <v>187</v>
      </c>
      <c r="G46" s="117" t="s">
        <v>188</v>
      </c>
      <c r="H46" s="119" t="s">
        <v>1651</v>
      </c>
      <c r="I46" s="108" t="s">
        <v>189</v>
      </c>
      <c r="J46" s="116" t="s">
        <v>190</v>
      </c>
      <c r="K46" s="108" t="s">
        <v>15</v>
      </c>
      <c r="L46" s="108">
        <v>24</v>
      </c>
      <c r="M46" s="108" t="s">
        <v>1640</v>
      </c>
      <c r="N46" s="108" t="s">
        <v>17</v>
      </c>
      <c r="O46" s="108" t="s">
        <v>18</v>
      </c>
      <c r="P46" s="108" t="s">
        <v>19</v>
      </c>
    </row>
    <row r="47" spans="1:16" s="104" customFormat="1" ht="346.5">
      <c r="A47" s="108" t="s">
        <v>8</v>
      </c>
      <c r="B47" s="108" t="s">
        <v>9</v>
      </c>
      <c r="C47" s="105" t="s">
        <v>2054</v>
      </c>
      <c r="D47" s="108" t="s">
        <v>1583</v>
      </c>
      <c r="E47" s="113" t="s">
        <v>1912</v>
      </c>
      <c r="F47" s="108" t="s">
        <v>169</v>
      </c>
      <c r="G47" s="117" t="s">
        <v>170</v>
      </c>
      <c r="H47" s="119" t="s">
        <v>1651</v>
      </c>
      <c r="I47" s="108" t="s">
        <v>38</v>
      </c>
      <c r="J47" s="116" t="s">
        <v>39</v>
      </c>
      <c r="K47" s="108" t="s">
        <v>15</v>
      </c>
      <c r="L47" s="108">
        <v>24</v>
      </c>
      <c r="M47" s="108" t="s">
        <v>1640</v>
      </c>
      <c r="N47" s="108" t="s">
        <v>17</v>
      </c>
      <c r="O47" s="108" t="s">
        <v>18</v>
      </c>
      <c r="P47" s="108" t="s">
        <v>19</v>
      </c>
    </row>
    <row r="48" spans="1:16" s="104" customFormat="1" ht="346.5">
      <c r="A48" s="108" t="s">
        <v>8</v>
      </c>
      <c r="B48" s="108" t="s">
        <v>9</v>
      </c>
      <c r="C48" s="105" t="s">
        <v>2054</v>
      </c>
      <c r="D48" s="108" t="s">
        <v>1583</v>
      </c>
      <c r="E48" s="113" t="s">
        <v>1912</v>
      </c>
      <c r="F48" s="108" t="s">
        <v>181</v>
      </c>
      <c r="G48" s="117" t="s">
        <v>182</v>
      </c>
      <c r="H48" s="119" t="s">
        <v>1651</v>
      </c>
      <c r="I48" s="108" t="s">
        <v>38</v>
      </c>
      <c r="J48" s="116" t="s">
        <v>39</v>
      </c>
      <c r="K48" s="108" t="s">
        <v>15</v>
      </c>
      <c r="L48" s="108">
        <v>24</v>
      </c>
      <c r="M48" s="108" t="s">
        <v>1640</v>
      </c>
      <c r="N48" s="108" t="s">
        <v>17</v>
      </c>
      <c r="O48" s="108" t="s">
        <v>18</v>
      </c>
      <c r="P48" s="108" t="s">
        <v>19</v>
      </c>
    </row>
    <row r="49" spans="1:16" s="104" customFormat="1" ht="346.5">
      <c r="A49" s="108" t="s">
        <v>8</v>
      </c>
      <c r="B49" s="108" t="s">
        <v>9</v>
      </c>
      <c r="C49" s="105" t="s">
        <v>2054</v>
      </c>
      <c r="D49" s="108" t="s">
        <v>1583</v>
      </c>
      <c r="E49" s="113" t="s">
        <v>1912</v>
      </c>
      <c r="F49" s="108" t="s">
        <v>171</v>
      </c>
      <c r="G49" s="117" t="s">
        <v>172</v>
      </c>
      <c r="H49" s="119" t="s">
        <v>1651</v>
      </c>
      <c r="I49" s="108" t="s">
        <v>38</v>
      </c>
      <c r="J49" s="116" t="s">
        <v>39</v>
      </c>
      <c r="K49" s="108" t="s">
        <v>15</v>
      </c>
      <c r="L49" s="108">
        <v>24</v>
      </c>
      <c r="M49" s="108" t="s">
        <v>1640</v>
      </c>
      <c r="N49" s="108" t="s">
        <v>17</v>
      </c>
      <c r="O49" s="108" t="s">
        <v>18</v>
      </c>
      <c r="P49" s="108" t="s">
        <v>19</v>
      </c>
    </row>
    <row r="50" spans="1:16" s="104" customFormat="1" ht="346.5">
      <c r="A50" s="108" t="s">
        <v>8</v>
      </c>
      <c r="B50" s="108" t="s">
        <v>9</v>
      </c>
      <c r="C50" s="105" t="s">
        <v>2054</v>
      </c>
      <c r="D50" s="108" t="s">
        <v>1583</v>
      </c>
      <c r="E50" s="113" t="s">
        <v>1912</v>
      </c>
      <c r="F50" s="108">
        <v>3214011601</v>
      </c>
      <c r="G50" s="117" t="s">
        <v>1646</v>
      </c>
      <c r="H50" s="121" t="s">
        <v>1652</v>
      </c>
      <c r="I50" s="108" t="s">
        <v>38</v>
      </c>
      <c r="J50" s="116" t="s">
        <v>39</v>
      </c>
      <c r="K50" s="108" t="s">
        <v>15</v>
      </c>
      <c r="L50" s="108">
        <v>24</v>
      </c>
      <c r="M50" s="108" t="s">
        <v>1640</v>
      </c>
      <c r="N50" s="108" t="s">
        <v>17</v>
      </c>
      <c r="O50" s="108" t="s">
        <v>18</v>
      </c>
      <c r="P50" s="108" t="s">
        <v>19</v>
      </c>
    </row>
    <row r="51" spans="1:16" s="104" customFormat="1" ht="346.5">
      <c r="A51" s="108" t="s">
        <v>8</v>
      </c>
      <c r="B51" s="108" t="s">
        <v>9</v>
      </c>
      <c r="C51" s="105" t="s">
        <v>2054</v>
      </c>
      <c r="D51" s="108" t="s">
        <v>1583</v>
      </c>
      <c r="E51" s="113" t="s">
        <v>1913</v>
      </c>
      <c r="F51" s="108" t="s">
        <v>179</v>
      </c>
      <c r="G51" s="117" t="s">
        <v>180</v>
      </c>
      <c r="H51" s="119" t="s">
        <v>1651</v>
      </c>
      <c r="I51" s="108" t="s">
        <v>175</v>
      </c>
      <c r="J51" s="116" t="s">
        <v>176</v>
      </c>
      <c r="K51" s="108" t="s">
        <v>15</v>
      </c>
      <c r="L51" s="108">
        <v>24</v>
      </c>
      <c r="M51" s="108" t="s">
        <v>1640</v>
      </c>
      <c r="N51" s="108" t="s">
        <v>17</v>
      </c>
      <c r="O51" s="108" t="s">
        <v>18</v>
      </c>
      <c r="P51" s="108" t="s">
        <v>19</v>
      </c>
    </row>
    <row r="52" spans="1:16" s="104" customFormat="1" ht="346.5">
      <c r="A52" s="108" t="s">
        <v>8</v>
      </c>
      <c r="B52" s="108" t="s">
        <v>9</v>
      </c>
      <c r="C52" s="105" t="s">
        <v>2054</v>
      </c>
      <c r="D52" s="108" t="s">
        <v>1583</v>
      </c>
      <c r="E52" s="113" t="s">
        <v>1913</v>
      </c>
      <c r="F52" s="108" t="s">
        <v>173</v>
      </c>
      <c r="G52" s="117" t="s">
        <v>174</v>
      </c>
      <c r="H52" s="119" t="s">
        <v>1651</v>
      </c>
      <c r="I52" s="108" t="s">
        <v>175</v>
      </c>
      <c r="J52" s="116" t="s">
        <v>176</v>
      </c>
      <c r="K52" s="108" t="s">
        <v>15</v>
      </c>
      <c r="L52" s="108">
        <v>24</v>
      </c>
      <c r="M52" s="108" t="s">
        <v>1640</v>
      </c>
      <c r="N52" s="108" t="s">
        <v>17</v>
      </c>
      <c r="O52" s="108" t="s">
        <v>18</v>
      </c>
      <c r="P52" s="108" t="s">
        <v>19</v>
      </c>
    </row>
    <row r="53" spans="1:16" s="104" customFormat="1" ht="346.5">
      <c r="A53" s="108" t="s">
        <v>8</v>
      </c>
      <c r="B53" s="108" t="s">
        <v>9</v>
      </c>
      <c r="C53" s="105" t="s">
        <v>2054</v>
      </c>
      <c r="D53" s="108" t="s">
        <v>1583</v>
      </c>
      <c r="E53" s="113" t="s">
        <v>1914</v>
      </c>
      <c r="F53" s="108" t="s">
        <v>68</v>
      </c>
      <c r="G53" s="117" t="s">
        <v>69</v>
      </c>
      <c r="H53" s="118" t="s">
        <v>12</v>
      </c>
      <c r="I53" s="108" t="s">
        <v>70</v>
      </c>
      <c r="J53" s="116" t="s">
        <v>71</v>
      </c>
      <c r="K53" s="108" t="s">
        <v>15</v>
      </c>
      <c r="L53" s="108">
        <v>24</v>
      </c>
      <c r="M53" s="108" t="s">
        <v>1640</v>
      </c>
      <c r="N53" s="108" t="s">
        <v>17</v>
      </c>
      <c r="O53" s="108" t="s">
        <v>18</v>
      </c>
      <c r="P53" s="108" t="s">
        <v>19</v>
      </c>
    </row>
    <row r="54" spans="1:16" s="104" customFormat="1" ht="346.5">
      <c r="A54" s="108" t="s">
        <v>8</v>
      </c>
      <c r="B54" s="108" t="s">
        <v>9</v>
      </c>
      <c r="C54" s="105" t="s">
        <v>2054</v>
      </c>
      <c r="D54" s="108" t="s">
        <v>1583</v>
      </c>
      <c r="E54" s="113" t="s">
        <v>1914</v>
      </c>
      <c r="F54" s="108" t="s">
        <v>177</v>
      </c>
      <c r="G54" s="117" t="s">
        <v>178</v>
      </c>
      <c r="H54" s="119" t="s">
        <v>1651</v>
      </c>
      <c r="I54" s="108" t="s">
        <v>70</v>
      </c>
      <c r="J54" s="116" t="s">
        <v>71</v>
      </c>
      <c r="K54" s="108" t="s">
        <v>15</v>
      </c>
      <c r="L54" s="108">
        <v>24</v>
      </c>
      <c r="M54" s="108" t="s">
        <v>1640</v>
      </c>
      <c r="N54" s="108" t="s">
        <v>17</v>
      </c>
      <c r="O54" s="108" t="s">
        <v>18</v>
      </c>
      <c r="P54" s="108" t="s">
        <v>19</v>
      </c>
    </row>
    <row r="55" spans="1:16" s="104" customFormat="1" ht="346.5">
      <c r="A55" s="108" t="s">
        <v>8</v>
      </c>
      <c r="B55" s="108" t="s">
        <v>9</v>
      </c>
      <c r="C55" s="105" t="s">
        <v>2054</v>
      </c>
      <c r="D55" s="108" t="s">
        <v>1583</v>
      </c>
      <c r="E55" s="113" t="s">
        <v>1915</v>
      </c>
      <c r="F55" s="108" t="s">
        <v>205</v>
      </c>
      <c r="G55" s="117" t="s">
        <v>206</v>
      </c>
      <c r="H55" s="119" t="s">
        <v>1651</v>
      </c>
      <c r="I55" s="108" t="s">
        <v>207</v>
      </c>
      <c r="J55" s="116" t="s">
        <v>208</v>
      </c>
      <c r="K55" s="108" t="s">
        <v>15</v>
      </c>
      <c r="L55" s="108">
        <v>24</v>
      </c>
      <c r="M55" s="108" t="s">
        <v>1640</v>
      </c>
      <c r="N55" s="108" t="s">
        <v>17</v>
      </c>
      <c r="O55" s="108" t="s">
        <v>18</v>
      </c>
      <c r="P55" s="108" t="s">
        <v>19</v>
      </c>
    </row>
    <row r="56" spans="1:16" s="104" customFormat="1" ht="346.5">
      <c r="A56" s="108" t="s">
        <v>8</v>
      </c>
      <c r="B56" s="108" t="s">
        <v>9</v>
      </c>
      <c r="C56" s="105" t="s">
        <v>2054</v>
      </c>
      <c r="D56" s="108" t="s">
        <v>1583</v>
      </c>
      <c r="E56" s="113" t="s">
        <v>1916</v>
      </c>
      <c r="F56" s="108" t="s">
        <v>54</v>
      </c>
      <c r="G56" s="117" t="s">
        <v>55</v>
      </c>
      <c r="H56" s="118" t="s">
        <v>12</v>
      </c>
      <c r="I56" s="108" t="s">
        <v>56</v>
      </c>
      <c r="J56" s="116" t="s">
        <v>57</v>
      </c>
      <c r="K56" s="108" t="s">
        <v>15</v>
      </c>
      <c r="L56" s="108">
        <v>24</v>
      </c>
      <c r="M56" s="108" t="s">
        <v>1640</v>
      </c>
      <c r="N56" s="108" t="s">
        <v>17</v>
      </c>
      <c r="O56" s="108" t="s">
        <v>18</v>
      </c>
      <c r="P56" s="108" t="s">
        <v>19</v>
      </c>
    </row>
    <row r="57" spans="1:16" s="104" customFormat="1" ht="346.5">
      <c r="A57" s="108" t="s">
        <v>8</v>
      </c>
      <c r="B57" s="108" t="s">
        <v>9</v>
      </c>
      <c r="C57" s="105" t="s">
        <v>2054</v>
      </c>
      <c r="D57" s="108" t="s">
        <v>1583</v>
      </c>
      <c r="E57" s="113" t="s">
        <v>1916</v>
      </c>
      <c r="F57" s="108" t="s">
        <v>209</v>
      </c>
      <c r="G57" s="117" t="s">
        <v>210</v>
      </c>
      <c r="H57" s="119" t="s">
        <v>1651</v>
      </c>
      <c r="I57" s="108" t="s">
        <v>56</v>
      </c>
      <c r="J57" s="116" t="s">
        <v>57</v>
      </c>
      <c r="K57" s="108" t="s">
        <v>15</v>
      </c>
      <c r="L57" s="108">
        <v>24</v>
      </c>
      <c r="M57" s="108" t="s">
        <v>1640</v>
      </c>
      <c r="N57" s="108" t="s">
        <v>17</v>
      </c>
      <c r="O57" s="108" t="s">
        <v>18</v>
      </c>
      <c r="P57" s="108" t="s">
        <v>19</v>
      </c>
    </row>
    <row r="58" spans="1:16" s="104" customFormat="1" ht="346.5">
      <c r="A58" s="108" t="s">
        <v>8</v>
      </c>
      <c r="B58" s="108" t="s">
        <v>9</v>
      </c>
      <c r="C58" s="105" t="s">
        <v>2054</v>
      </c>
      <c r="D58" s="108" t="s">
        <v>1583</v>
      </c>
      <c r="E58" s="113" t="s">
        <v>1917</v>
      </c>
      <c r="F58" s="108" t="s">
        <v>211</v>
      </c>
      <c r="G58" s="117" t="s">
        <v>212</v>
      </c>
      <c r="H58" s="119" t="s">
        <v>1651</v>
      </c>
      <c r="I58" s="108" t="s">
        <v>193</v>
      </c>
      <c r="J58" s="116" t="s">
        <v>213</v>
      </c>
      <c r="K58" s="108" t="s">
        <v>15</v>
      </c>
      <c r="L58" s="108">
        <v>24</v>
      </c>
      <c r="M58" s="108" t="s">
        <v>1640</v>
      </c>
      <c r="N58" s="108" t="s">
        <v>17</v>
      </c>
      <c r="O58" s="108" t="s">
        <v>18</v>
      </c>
      <c r="P58" s="108" t="s">
        <v>19</v>
      </c>
    </row>
    <row r="59" spans="1:16" s="104" customFormat="1" ht="346.5">
      <c r="A59" s="108" t="s">
        <v>8</v>
      </c>
      <c r="B59" s="108" t="s">
        <v>9</v>
      </c>
      <c r="C59" s="105" t="s">
        <v>2054</v>
      </c>
      <c r="D59" s="108" t="s">
        <v>1583</v>
      </c>
      <c r="E59" s="113" t="s">
        <v>1918</v>
      </c>
      <c r="F59" s="108" t="s">
        <v>191</v>
      </c>
      <c r="G59" s="117" t="s">
        <v>192</v>
      </c>
      <c r="H59" s="119" t="s">
        <v>1651</v>
      </c>
      <c r="I59" s="108" t="s">
        <v>193</v>
      </c>
      <c r="J59" s="116" t="s">
        <v>194</v>
      </c>
      <c r="K59" s="120" t="s">
        <v>124</v>
      </c>
      <c r="L59" s="108">
        <v>24</v>
      </c>
      <c r="M59" s="108" t="s">
        <v>1640</v>
      </c>
      <c r="N59" s="108" t="s">
        <v>17</v>
      </c>
      <c r="O59" s="108" t="s">
        <v>125</v>
      </c>
      <c r="P59" s="108" t="s">
        <v>126</v>
      </c>
    </row>
    <row r="60" spans="1:16" s="104" customFormat="1" ht="346.5">
      <c r="A60" s="108" t="s">
        <v>8</v>
      </c>
      <c r="B60" s="108" t="s">
        <v>9</v>
      </c>
      <c r="C60" s="105" t="s">
        <v>2054</v>
      </c>
      <c r="D60" s="108" t="s">
        <v>1583</v>
      </c>
      <c r="E60" s="113" t="s">
        <v>1919</v>
      </c>
      <c r="F60" s="108" t="s">
        <v>201</v>
      </c>
      <c r="G60" s="117" t="s">
        <v>202</v>
      </c>
      <c r="H60" s="119" t="s">
        <v>1651</v>
      </c>
      <c r="I60" s="108" t="s">
        <v>203</v>
      </c>
      <c r="J60" s="116" t="s">
        <v>204</v>
      </c>
      <c r="K60" s="108" t="s">
        <v>15</v>
      </c>
      <c r="L60" s="108">
        <v>24</v>
      </c>
      <c r="M60" s="108" t="s">
        <v>1640</v>
      </c>
      <c r="N60" s="108" t="s">
        <v>17</v>
      </c>
      <c r="O60" s="108" t="s">
        <v>18</v>
      </c>
      <c r="P60" s="108" t="s">
        <v>19</v>
      </c>
    </row>
    <row r="61" spans="1:16" s="104" customFormat="1" ht="346.5">
      <c r="A61" s="108" t="s">
        <v>8</v>
      </c>
      <c r="B61" s="108" t="s">
        <v>9</v>
      </c>
      <c r="C61" s="105" t="s">
        <v>2054</v>
      </c>
      <c r="D61" s="108" t="s">
        <v>1583</v>
      </c>
      <c r="E61" s="113" t="s">
        <v>1920</v>
      </c>
      <c r="F61" s="108" t="s">
        <v>195</v>
      </c>
      <c r="G61" s="117" t="s">
        <v>196</v>
      </c>
      <c r="H61" s="119" t="s">
        <v>1651</v>
      </c>
      <c r="I61" s="108" t="s">
        <v>197</v>
      </c>
      <c r="J61" s="116" t="s">
        <v>198</v>
      </c>
      <c r="K61" s="108" t="s">
        <v>15</v>
      </c>
      <c r="L61" s="108">
        <v>24</v>
      </c>
      <c r="M61" s="108" t="s">
        <v>1640</v>
      </c>
      <c r="N61" s="108" t="s">
        <v>17</v>
      </c>
      <c r="O61" s="108" t="s">
        <v>18</v>
      </c>
      <c r="P61" s="108" t="s">
        <v>19</v>
      </c>
    </row>
    <row r="62" spans="1:16" s="104" customFormat="1" ht="346.5">
      <c r="A62" s="108" t="s">
        <v>8</v>
      </c>
      <c r="B62" s="108" t="s">
        <v>9</v>
      </c>
      <c r="C62" s="105" t="s">
        <v>2054</v>
      </c>
      <c r="D62" s="108" t="s">
        <v>1583</v>
      </c>
      <c r="E62" s="113" t="s">
        <v>1921</v>
      </c>
      <c r="F62" s="108" t="s">
        <v>199</v>
      </c>
      <c r="G62" s="117" t="s">
        <v>200</v>
      </c>
      <c r="H62" s="119" t="s">
        <v>1651</v>
      </c>
      <c r="I62" s="108" t="s">
        <v>60</v>
      </c>
      <c r="J62" s="116" t="s">
        <v>61</v>
      </c>
      <c r="K62" s="108" t="s">
        <v>15</v>
      </c>
      <c r="L62" s="108">
        <v>24</v>
      </c>
      <c r="M62" s="108" t="s">
        <v>1640</v>
      </c>
      <c r="N62" s="108" t="s">
        <v>17</v>
      </c>
      <c r="O62" s="108" t="s">
        <v>18</v>
      </c>
      <c r="P62" s="108" t="s">
        <v>19</v>
      </c>
    </row>
    <row r="63" spans="1:16" s="104" customFormat="1" ht="346.5">
      <c r="A63" s="108" t="s">
        <v>8</v>
      </c>
      <c r="B63" s="108" t="s">
        <v>9</v>
      </c>
      <c r="C63" s="105" t="s">
        <v>2054</v>
      </c>
      <c r="D63" s="108" t="s">
        <v>1583</v>
      </c>
      <c r="E63" s="113" t="s">
        <v>1921</v>
      </c>
      <c r="F63" s="108" t="s">
        <v>230</v>
      </c>
      <c r="G63" s="117" t="s">
        <v>231</v>
      </c>
      <c r="H63" s="119" t="s">
        <v>1651</v>
      </c>
      <c r="I63" s="108" t="s">
        <v>60</v>
      </c>
      <c r="J63" s="116" t="s">
        <v>61</v>
      </c>
      <c r="K63" s="108" t="s">
        <v>15</v>
      </c>
      <c r="L63" s="108">
        <v>24</v>
      </c>
      <c r="M63" s="108" t="s">
        <v>1640</v>
      </c>
      <c r="N63" s="108" t="s">
        <v>17</v>
      </c>
      <c r="O63" s="108" t="s">
        <v>18</v>
      </c>
      <c r="P63" s="108" t="s">
        <v>19</v>
      </c>
    </row>
    <row r="64" spans="1:16" s="104" customFormat="1" ht="346.5">
      <c r="A64" s="108" t="s">
        <v>8</v>
      </c>
      <c r="B64" s="108" t="s">
        <v>9</v>
      </c>
      <c r="C64" s="105" t="s">
        <v>2054</v>
      </c>
      <c r="D64" s="108" t="s">
        <v>1583</v>
      </c>
      <c r="E64" s="113" t="s">
        <v>1921</v>
      </c>
      <c r="F64" s="108">
        <v>3208011601</v>
      </c>
      <c r="G64" s="117" t="s">
        <v>1647</v>
      </c>
      <c r="H64" s="121" t="s">
        <v>1652</v>
      </c>
      <c r="I64" s="108" t="s">
        <v>60</v>
      </c>
      <c r="J64" s="116" t="s">
        <v>61</v>
      </c>
      <c r="K64" s="108" t="s">
        <v>15</v>
      </c>
      <c r="L64" s="108">
        <v>24</v>
      </c>
      <c r="M64" s="108" t="s">
        <v>1640</v>
      </c>
      <c r="N64" s="108" t="s">
        <v>17</v>
      </c>
      <c r="O64" s="108" t="s">
        <v>18</v>
      </c>
      <c r="P64" s="108" t="s">
        <v>19</v>
      </c>
    </row>
    <row r="65" spans="1:16" s="104" customFormat="1" ht="346.5">
      <c r="A65" s="108" t="s">
        <v>8</v>
      </c>
      <c r="B65" s="108" t="s">
        <v>9</v>
      </c>
      <c r="C65" s="105" t="s">
        <v>2054</v>
      </c>
      <c r="D65" s="108" t="s">
        <v>1583</v>
      </c>
      <c r="E65" s="113" t="s">
        <v>1921</v>
      </c>
      <c r="F65" s="108">
        <v>3208011203</v>
      </c>
      <c r="G65" s="117" t="s">
        <v>1648</v>
      </c>
      <c r="H65" s="119" t="s">
        <v>1651</v>
      </c>
      <c r="I65" s="108" t="s">
        <v>60</v>
      </c>
      <c r="J65" s="116" t="s">
        <v>61</v>
      </c>
      <c r="K65" s="120" t="s">
        <v>124</v>
      </c>
      <c r="L65" s="108">
        <v>24</v>
      </c>
      <c r="M65" s="108" t="s">
        <v>1640</v>
      </c>
      <c r="N65" s="108" t="s">
        <v>17</v>
      </c>
      <c r="O65" s="108" t="s">
        <v>125</v>
      </c>
      <c r="P65" s="108" t="s">
        <v>126</v>
      </c>
    </row>
    <row r="66" spans="1:16" s="104" customFormat="1" ht="346.5">
      <c r="A66" s="108" t="s">
        <v>8</v>
      </c>
      <c r="B66" s="108" t="s">
        <v>9</v>
      </c>
      <c r="C66" s="105" t="s">
        <v>2054</v>
      </c>
      <c r="D66" s="108" t="s">
        <v>1583</v>
      </c>
      <c r="E66" s="113" t="s">
        <v>1922</v>
      </c>
      <c r="F66" s="108" t="s">
        <v>232</v>
      </c>
      <c r="G66" s="117" t="s">
        <v>233</v>
      </c>
      <c r="H66" s="119" t="s">
        <v>1651</v>
      </c>
      <c r="I66" s="108" t="s">
        <v>234</v>
      </c>
      <c r="J66" s="116" t="s">
        <v>235</v>
      </c>
      <c r="K66" s="120" t="s">
        <v>124</v>
      </c>
      <c r="L66" s="108">
        <v>24</v>
      </c>
      <c r="M66" s="108" t="s">
        <v>1640</v>
      </c>
      <c r="N66" s="108" t="s">
        <v>17</v>
      </c>
      <c r="O66" s="108" t="s">
        <v>125</v>
      </c>
      <c r="P66" s="108" t="s">
        <v>126</v>
      </c>
    </row>
    <row r="67" spans="1:16" s="104" customFormat="1" ht="346.5">
      <c r="A67" s="108" t="s">
        <v>8</v>
      </c>
      <c r="B67" s="108" t="s">
        <v>9</v>
      </c>
      <c r="C67" s="105" t="s">
        <v>2054</v>
      </c>
      <c r="D67" s="108" t="s">
        <v>1583</v>
      </c>
      <c r="E67" s="113" t="s">
        <v>1923</v>
      </c>
      <c r="F67" s="108" t="s">
        <v>94</v>
      </c>
      <c r="G67" s="117" t="s">
        <v>95</v>
      </c>
      <c r="H67" s="118" t="s">
        <v>12</v>
      </c>
      <c r="I67" s="108" t="s">
        <v>96</v>
      </c>
      <c r="J67" s="116" t="s">
        <v>97</v>
      </c>
      <c r="K67" s="108" t="s">
        <v>15</v>
      </c>
      <c r="L67" s="108">
        <v>24</v>
      </c>
      <c r="M67" s="108" t="s">
        <v>1640</v>
      </c>
      <c r="N67" s="108" t="s">
        <v>17</v>
      </c>
      <c r="O67" s="108" t="s">
        <v>18</v>
      </c>
      <c r="P67" s="108" t="s">
        <v>19</v>
      </c>
    </row>
    <row r="68" spans="1:16" s="104" customFormat="1" ht="346.5">
      <c r="A68" s="108" t="s">
        <v>8</v>
      </c>
      <c r="B68" s="108" t="s">
        <v>9</v>
      </c>
      <c r="C68" s="105" t="s">
        <v>2054</v>
      </c>
      <c r="D68" s="108" t="s">
        <v>1583</v>
      </c>
      <c r="E68" s="113" t="s">
        <v>1923</v>
      </c>
      <c r="F68" s="108" t="s">
        <v>214</v>
      </c>
      <c r="G68" s="117" t="s">
        <v>215</v>
      </c>
      <c r="H68" s="119" t="s">
        <v>1651</v>
      </c>
      <c r="I68" s="108" t="s">
        <v>96</v>
      </c>
      <c r="J68" s="116" t="s">
        <v>97</v>
      </c>
      <c r="K68" s="108" t="s">
        <v>15</v>
      </c>
      <c r="L68" s="108">
        <v>24</v>
      </c>
      <c r="M68" s="108" t="s">
        <v>1640</v>
      </c>
      <c r="N68" s="108" t="s">
        <v>17</v>
      </c>
      <c r="O68" s="108" t="s">
        <v>18</v>
      </c>
      <c r="P68" s="108" t="s">
        <v>19</v>
      </c>
    </row>
    <row r="69" spans="1:16" s="104" customFormat="1" ht="346.5">
      <c r="A69" s="108" t="s">
        <v>8</v>
      </c>
      <c r="B69" s="108" t="s">
        <v>9</v>
      </c>
      <c r="C69" s="105" t="s">
        <v>2054</v>
      </c>
      <c r="D69" s="108" t="s">
        <v>1583</v>
      </c>
      <c r="E69" s="113" t="s">
        <v>1923</v>
      </c>
      <c r="F69" s="108" t="s">
        <v>228</v>
      </c>
      <c r="G69" s="117" t="s">
        <v>229</v>
      </c>
      <c r="H69" s="119" t="s">
        <v>1651</v>
      </c>
      <c r="I69" s="108" t="s">
        <v>96</v>
      </c>
      <c r="J69" s="116" t="s">
        <v>97</v>
      </c>
      <c r="K69" s="108" t="s">
        <v>15</v>
      </c>
      <c r="L69" s="108">
        <v>24</v>
      </c>
      <c r="M69" s="108" t="s">
        <v>1640</v>
      </c>
      <c r="N69" s="108" t="s">
        <v>17</v>
      </c>
      <c r="O69" s="108" t="s">
        <v>18</v>
      </c>
      <c r="P69" s="108" t="s">
        <v>19</v>
      </c>
    </row>
    <row r="70" spans="1:16" s="104" customFormat="1" ht="346.5">
      <c r="A70" s="108" t="s">
        <v>8</v>
      </c>
      <c r="B70" s="108" t="s">
        <v>9</v>
      </c>
      <c r="C70" s="105" t="s">
        <v>2054</v>
      </c>
      <c r="D70" s="108" t="s">
        <v>1583</v>
      </c>
      <c r="E70" s="113" t="s">
        <v>1923</v>
      </c>
      <c r="F70" s="108" t="s">
        <v>216</v>
      </c>
      <c r="G70" s="117" t="s">
        <v>217</v>
      </c>
      <c r="H70" s="119" t="s">
        <v>1651</v>
      </c>
      <c r="I70" s="108" t="s">
        <v>96</v>
      </c>
      <c r="J70" s="116" t="s">
        <v>97</v>
      </c>
      <c r="K70" s="108" t="s">
        <v>15</v>
      </c>
      <c r="L70" s="108">
        <v>24</v>
      </c>
      <c r="M70" s="108" t="s">
        <v>1640</v>
      </c>
      <c r="N70" s="108" t="s">
        <v>17</v>
      </c>
      <c r="O70" s="108" t="s">
        <v>18</v>
      </c>
      <c r="P70" s="108" t="s">
        <v>19</v>
      </c>
    </row>
    <row r="71" spans="1:16" s="104" customFormat="1" ht="346.5">
      <c r="A71" s="108" t="s">
        <v>8</v>
      </c>
      <c r="B71" s="108" t="s">
        <v>9</v>
      </c>
      <c r="C71" s="105" t="s">
        <v>2054</v>
      </c>
      <c r="D71" s="108" t="s">
        <v>1583</v>
      </c>
      <c r="E71" s="113" t="s">
        <v>1923</v>
      </c>
      <c r="F71" s="108" t="s">
        <v>226</v>
      </c>
      <c r="G71" s="117" t="s">
        <v>227</v>
      </c>
      <c r="H71" s="119" t="s">
        <v>1651</v>
      </c>
      <c r="I71" s="108" t="s">
        <v>96</v>
      </c>
      <c r="J71" s="116" t="s">
        <v>97</v>
      </c>
      <c r="K71" s="108" t="s">
        <v>15</v>
      </c>
      <c r="L71" s="108">
        <v>24</v>
      </c>
      <c r="M71" s="108" t="s">
        <v>1640</v>
      </c>
      <c r="N71" s="108" t="s">
        <v>17</v>
      </c>
      <c r="O71" s="108" t="s">
        <v>18</v>
      </c>
      <c r="P71" s="108" t="s">
        <v>19</v>
      </c>
    </row>
    <row r="72" spans="1:16" s="104" customFormat="1" ht="346.5">
      <c r="A72" s="108" t="s">
        <v>8</v>
      </c>
      <c r="B72" s="108" t="s">
        <v>9</v>
      </c>
      <c r="C72" s="105" t="s">
        <v>2054</v>
      </c>
      <c r="D72" s="108" t="s">
        <v>1583</v>
      </c>
      <c r="E72" s="113" t="s">
        <v>1924</v>
      </c>
      <c r="F72" s="108" t="s">
        <v>218</v>
      </c>
      <c r="G72" s="117" t="s">
        <v>219</v>
      </c>
      <c r="H72" s="119" t="s">
        <v>1651</v>
      </c>
      <c r="I72" s="108">
        <v>3209055</v>
      </c>
      <c r="J72" s="116" t="s">
        <v>221</v>
      </c>
      <c r="K72" s="120">
        <v>69</v>
      </c>
      <c r="L72" s="108">
        <v>24</v>
      </c>
      <c r="M72" s="108" t="s">
        <v>1640</v>
      </c>
      <c r="N72" s="108" t="s">
        <v>17</v>
      </c>
      <c r="O72" s="108" t="s">
        <v>125</v>
      </c>
      <c r="P72" s="108" t="s">
        <v>126</v>
      </c>
    </row>
    <row r="73" spans="1:16" s="104" customFormat="1" ht="346.5">
      <c r="A73" s="108" t="s">
        <v>8</v>
      </c>
      <c r="B73" s="108" t="s">
        <v>9</v>
      </c>
      <c r="C73" s="105" t="s">
        <v>2054</v>
      </c>
      <c r="D73" s="108" t="s">
        <v>1583</v>
      </c>
      <c r="E73" s="113" t="s">
        <v>1941</v>
      </c>
      <c r="F73" s="108" t="s">
        <v>222</v>
      </c>
      <c r="G73" s="117" t="s">
        <v>223</v>
      </c>
      <c r="H73" s="119" t="s">
        <v>1651</v>
      </c>
      <c r="I73" s="108" t="s">
        <v>224</v>
      </c>
      <c r="J73" s="116" t="s">
        <v>225</v>
      </c>
      <c r="K73" s="108" t="s">
        <v>15</v>
      </c>
      <c r="L73" s="108">
        <v>24</v>
      </c>
      <c r="M73" s="108" t="s">
        <v>1640</v>
      </c>
      <c r="N73" s="108" t="s">
        <v>17</v>
      </c>
      <c r="O73" s="108" t="s">
        <v>18</v>
      </c>
      <c r="P73" s="108" t="s">
        <v>19</v>
      </c>
    </row>
    <row r="74" spans="1:16" s="104" customFormat="1" ht="346.5">
      <c r="A74" s="108" t="s">
        <v>8</v>
      </c>
      <c r="B74" s="108" t="s">
        <v>9</v>
      </c>
      <c r="C74" s="105" t="s">
        <v>2054</v>
      </c>
      <c r="D74" s="108" t="s">
        <v>1583</v>
      </c>
      <c r="E74" s="113" t="s">
        <v>1925</v>
      </c>
      <c r="F74" s="108" t="s">
        <v>250</v>
      </c>
      <c r="G74" s="117" t="s">
        <v>251</v>
      </c>
      <c r="H74" s="119" t="s">
        <v>1651</v>
      </c>
      <c r="I74" s="108" t="s">
        <v>252</v>
      </c>
      <c r="J74" s="116" t="s">
        <v>253</v>
      </c>
      <c r="K74" s="108" t="s">
        <v>15</v>
      </c>
      <c r="L74" s="108">
        <v>24</v>
      </c>
      <c r="M74" s="108" t="s">
        <v>1640</v>
      </c>
      <c r="N74" s="108" t="s">
        <v>17</v>
      </c>
      <c r="O74" s="108" t="s">
        <v>18</v>
      </c>
      <c r="P74" s="108" t="s">
        <v>19</v>
      </c>
    </row>
    <row r="75" spans="1:16" s="104" customFormat="1" ht="346.5">
      <c r="A75" s="108" t="s">
        <v>8</v>
      </c>
      <c r="B75" s="108" t="s">
        <v>9</v>
      </c>
      <c r="C75" s="105" t="s">
        <v>2054</v>
      </c>
      <c r="D75" s="108" t="s">
        <v>1583</v>
      </c>
      <c r="E75" s="113" t="s">
        <v>1926</v>
      </c>
      <c r="F75" s="108" t="s">
        <v>254</v>
      </c>
      <c r="G75" s="117" t="s">
        <v>255</v>
      </c>
      <c r="H75" s="119" t="s">
        <v>1651</v>
      </c>
      <c r="I75" s="108" t="s">
        <v>256</v>
      </c>
      <c r="J75" s="116" t="s">
        <v>257</v>
      </c>
      <c r="K75" s="108" t="s">
        <v>15</v>
      </c>
      <c r="L75" s="108">
        <v>24</v>
      </c>
      <c r="M75" s="108" t="s">
        <v>1640</v>
      </c>
      <c r="N75" s="108" t="s">
        <v>17</v>
      </c>
      <c r="O75" s="108" t="s">
        <v>18</v>
      </c>
      <c r="P75" s="108" t="s">
        <v>19</v>
      </c>
    </row>
    <row r="76" spans="1:16" s="104" customFormat="1" ht="346.5">
      <c r="A76" s="108" t="s">
        <v>8</v>
      </c>
      <c r="B76" s="108" t="s">
        <v>9</v>
      </c>
      <c r="C76" s="105" t="s">
        <v>2054</v>
      </c>
      <c r="D76" s="108" t="s">
        <v>1583</v>
      </c>
      <c r="E76" s="113" t="s">
        <v>1927</v>
      </c>
      <c r="F76" s="108" t="s">
        <v>258</v>
      </c>
      <c r="G76" s="117" t="s">
        <v>259</v>
      </c>
      <c r="H76" s="119" t="s">
        <v>1651</v>
      </c>
      <c r="I76" s="108" t="s">
        <v>260</v>
      </c>
      <c r="J76" s="116" t="s">
        <v>261</v>
      </c>
      <c r="K76" s="108" t="s">
        <v>15</v>
      </c>
      <c r="L76" s="108">
        <v>24</v>
      </c>
      <c r="M76" s="108" t="s">
        <v>1640</v>
      </c>
      <c r="N76" s="108" t="s">
        <v>17</v>
      </c>
      <c r="O76" s="108" t="s">
        <v>18</v>
      </c>
      <c r="P76" s="108" t="s">
        <v>19</v>
      </c>
    </row>
    <row r="77" spans="1:16" s="104" customFormat="1" ht="346.5">
      <c r="A77" s="108" t="s">
        <v>8</v>
      </c>
      <c r="B77" s="108" t="s">
        <v>9</v>
      </c>
      <c r="C77" s="105" t="s">
        <v>2054</v>
      </c>
      <c r="D77" s="108" t="s">
        <v>1583</v>
      </c>
      <c r="E77" s="113" t="s">
        <v>1928</v>
      </c>
      <c r="F77" s="108" t="s">
        <v>236</v>
      </c>
      <c r="G77" s="117" t="s">
        <v>237</v>
      </c>
      <c r="H77" s="119" t="s">
        <v>1651</v>
      </c>
      <c r="I77" s="108" t="s">
        <v>238</v>
      </c>
      <c r="J77" s="116" t="s">
        <v>239</v>
      </c>
      <c r="K77" s="108" t="s">
        <v>15</v>
      </c>
      <c r="L77" s="108">
        <v>24</v>
      </c>
      <c r="M77" s="108" t="s">
        <v>1640</v>
      </c>
      <c r="N77" s="108" t="s">
        <v>17</v>
      </c>
      <c r="O77" s="108" t="s">
        <v>18</v>
      </c>
      <c r="P77" s="108" t="s">
        <v>19</v>
      </c>
    </row>
    <row r="78" spans="1:16" s="104" customFormat="1" ht="346.5">
      <c r="A78" s="108" t="s">
        <v>8</v>
      </c>
      <c r="B78" s="108" t="s">
        <v>9</v>
      </c>
      <c r="C78" s="105" t="s">
        <v>2054</v>
      </c>
      <c r="D78" s="108" t="s">
        <v>1583</v>
      </c>
      <c r="E78" s="113" t="s">
        <v>1929</v>
      </c>
      <c r="F78" s="108" t="s">
        <v>74</v>
      </c>
      <c r="G78" s="117" t="s">
        <v>75</v>
      </c>
      <c r="H78" s="118" t="s">
        <v>12</v>
      </c>
      <c r="I78" s="108" t="s">
        <v>76</v>
      </c>
      <c r="J78" s="116" t="s">
        <v>77</v>
      </c>
      <c r="K78" s="108" t="s">
        <v>15</v>
      </c>
      <c r="L78" s="108">
        <v>24</v>
      </c>
      <c r="M78" s="108" t="s">
        <v>1640</v>
      </c>
      <c r="N78" s="108" t="s">
        <v>17</v>
      </c>
      <c r="O78" s="108" t="s">
        <v>18</v>
      </c>
      <c r="P78" s="108" t="s">
        <v>19</v>
      </c>
    </row>
    <row r="79" spans="1:16" s="104" customFormat="1" ht="346.5">
      <c r="A79" s="108" t="s">
        <v>8</v>
      </c>
      <c r="B79" s="108" t="s">
        <v>9</v>
      </c>
      <c r="C79" s="105" t="s">
        <v>2054</v>
      </c>
      <c r="D79" s="108" t="s">
        <v>1583</v>
      </c>
      <c r="E79" s="113" t="s">
        <v>1929</v>
      </c>
      <c r="F79" s="108" t="s">
        <v>248</v>
      </c>
      <c r="G79" s="117" t="s">
        <v>249</v>
      </c>
      <c r="H79" s="119" t="s">
        <v>1651</v>
      </c>
      <c r="I79" s="108" t="s">
        <v>76</v>
      </c>
      <c r="J79" s="116" t="s">
        <v>77</v>
      </c>
      <c r="K79" s="108" t="s">
        <v>15</v>
      </c>
      <c r="L79" s="108">
        <v>24</v>
      </c>
      <c r="M79" s="108" t="s">
        <v>1640</v>
      </c>
      <c r="N79" s="108" t="s">
        <v>17</v>
      </c>
      <c r="O79" s="108" t="s">
        <v>18</v>
      </c>
      <c r="P79" s="108" t="s">
        <v>19</v>
      </c>
    </row>
    <row r="80" spans="1:16" s="104" customFormat="1" ht="346.5">
      <c r="A80" s="108" t="s">
        <v>8</v>
      </c>
      <c r="B80" s="108" t="s">
        <v>9</v>
      </c>
      <c r="C80" s="105" t="s">
        <v>2054</v>
      </c>
      <c r="D80" s="108" t="s">
        <v>1583</v>
      </c>
      <c r="E80" s="113" t="s">
        <v>1930</v>
      </c>
      <c r="F80" s="108" t="s">
        <v>240</v>
      </c>
      <c r="G80" s="117" t="s">
        <v>241</v>
      </c>
      <c r="H80" s="119" t="s">
        <v>1651</v>
      </c>
      <c r="I80" s="108" t="s">
        <v>242</v>
      </c>
      <c r="J80" s="116" t="s">
        <v>243</v>
      </c>
      <c r="K80" s="108" t="s">
        <v>15</v>
      </c>
      <c r="L80" s="108">
        <v>24</v>
      </c>
      <c r="M80" s="108" t="s">
        <v>1640</v>
      </c>
      <c r="N80" s="108" t="s">
        <v>17</v>
      </c>
      <c r="O80" s="108" t="s">
        <v>18</v>
      </c>
      <c r="P80" s="108" t="s">
        <v>19</v>
      </c>
    </row>
    <row r="81" spans="1:16" s="104" customFormat="1" ht="346.5">
      <c r="A81" s="108" t="s">
        <v>8</v>
      </c>
      <c r="B81" s="108" t="s">
        <v>9</v>
      </c>
      <c r="C81" s="105" t="s">
        <v>2054</v>
      </c>
      <c r="D81" s="108" t="s">
        <v>1583</v>
      </c>
      <c r="E81" s="113" t="s">
        <v>1931</v>
      </c>
      <c r="F81" s="108" t="s">
        <v>244</v>
      </c>
      <c r="G81" s="117" t="s">
        <v>245</v>
      </c>
      <c r="H81" s="119" t="s">
        <v>1651</v>
      </c>
      <c r="I81" s="108" t="s">
        <v>246</v>
      </c>
      <c r="J81" s="116" t="s">
        <v>1499</v>
      </c>
      <c r="K81" s="108" t="s">
        <v>15</v>
      </c>
      <c r="L81" s="108">
        <v>24</v>
      </c>
      <c r="M81" s="108" t="s">
        <v>1640</v>
      </c>
      <c r="N81" s="108" t="s">
        <v>17</v>
      </c>
      <c r="O81" s="108" t="s">
        <v>18</v>
      </c>
      <c r="P81" s="108" t="s">
        <v>19</v>
      </c>
    </row>
    <row r="82" spans="1:16" s="104" customFormat="1" ht="346.5">
      <c r="A82" s="108" t="s">
        <v>8</v>
      </c>
      <c r="B82" s="108" t="s">
        <v>9</v>
      </c>
      <c r="C82" s="105" t="s">
        <v>2054</v>
      </c>
      <c r="D82" s="108" t="s">
        <v>1583</v>
      </c>
      <c r="E82" s="113" t="s">
        <v>1932</v>
      </c>
      <c r="F82" s="108" t="s">
        <v>282</v>
      </c>
      <c r="G82" s="117" t="s">
        <v>283</v>
      </c>
      <c r="H82" s="119" t="s">
        <v>1651</v>
      </c>
      <c r="I82" s="108" t="s">
        <v>80</v>
      </c>
      <c r="J82" s="116" t="s">
        <v>81</v>
      </c>
      <c r="K82" s="108">
        <v>365</v>
      </c>
      <c r="L82" s="108">
        <v>24</v>
      </c>
      <c r="M82" s="108" t="s">
        <v>1640</v>
      </c>
      <c r="N82" s="108" t="s">
        <v>17</v>
      </c>
      <c r="O82" s="108" t="s">
        <v>18</v>
      </c>
      <c r="P82" s="108" t="s">
        <v>19</v>
      </c>
    </row>
    <row r="83" spans="1:16" s="104" customFormat="1" ht="346.5">
      <c r="A83" s="108" t="s">
        <v>8</v>
      </c>
      <c r="B83" s="108" t="s">
        <v>9</v>
      </c>
      <c r="C83" s="105" t="s">
        <v>2054</v>
      </c>
      <c r="D83" s="108" t="s">
        <v>1583</v>
      </c>
      <c r="E83" s="113" t="s">
        <v>1932</v>
      </c>
      <c r="F83" s="108">
        <v>3201011601</v>
      </c>
      <c r="G83" s="117" t="s">
        <v>1649</v>
      </c>
      <c r="H83" s="121" t="s">
        <v>1652</v>
      </c>
      <c r="I83" s="108" t="s">
        <v>80</v>
      </c>
      <c r="J83" s="116" t="s">
        <v>81</v>
      </c>
      <c r="K83" s="108">
        <v>365</v>
      </c>
      <c r="L83" s="108">
        <v>24</v>
      </c>
      <c r="M83" s="108" t="s">
        <v>1640</v>
      </c>
      <c r="N83" s="108" t="s">
        <v>17</v>
      </c>
      <c r="O83" s="108" t="s">
        <v>18</v>
      </c>
      <c r="P83" s="108" t="s">
        <v>19</v>
      </c>
    </row>
    <row r="84" spans="1:16" s="104" customFormat="1" ht="346.5">
      <c r="A84" s="108" t="s">
        <v>8</v>
      </c>
      <c r="B84" s="108" t="s">
        <v>9</v>
      </c>
      <c r="C84" s="105" t="s">
        <v>2054</v>
      </c>
      <c r="D84" s="108" t="s">
        <v>1583</v>
      </c>
      <c r="E84" s="113" t="s">
        <v>1933</v>
      </c>
      <c r="F84" s="108" t="s">
        <v>82</v>
      </c>
      <c r="G84" s="117" t="s">
        <v>83</v>
      </c>
      <c r="H84" s="118" t="s">
        <v>12</v>
      </c>
      <c r="I84" s="108" t="s">
        <v>84</v>
      </c>
      <c r="J84" s="116" t="s">
        <v>85</v>
      </c>
      <c r="K84" s="108" t="s">
        <v>15</v>
      </c>
      <c r="L84" s="108">
        <v>24</v>
      </c>
      <c r="M84" s="108" t="s">
        <v>1640</v>
      </c>
      <c r="N84" s="108" t="s">
        <v>17</v>
      </c>
      <c r="O84" s="108" t="s">
        <v>18</v>
      </c>
      <c r="P84" s="108" t="s">
        <v>19</v>
      </c>
    </row>
    <row r="85" spans="1:16" s="104" customFormat="1" ht="346.5">
      <c r="A85" s="108" t="s">
        <v>8</v>
      </c>
      <c r="B85" s="108" t="s">
        <v>9</v>
      </c>
      <c r="C85" s="105" t="s">
        <v>2054</v>
      </c>
      <c r="D85" s="108" t="s">
        <v>1583</v>
      </c>
      <c r="E85" s="113" t="s">
        <v>1933</v>
      </c>
      <c r="F85" s="108" t="s">
        <v>284</v>
      </c>
      <c r="G85" s="117" t="s">
        <v>285</v>
      </c>
      <c r="H85" s="119" t="s">
        <v>1651</v>
      </c>
      <c r="I85" s="108" t="s">
        <v>84</v>
      </c>
      <c r="J85" s="116" t="s">
        <v>85</v>
      </c>
      <c r="K85" s="108" t="s">
        <v>15</v>
      </c>
      <c r="L85" s="108">
        <v>24</v>
      </c>
      <c r="M85" s="108" t="s">
        <v>1640</v>
      </c>
      <c r="N85" s="108" t="s">
        <v>17</v>
      </c>
      <c r="O85" s="108" t="s">
        <v>18</v>
      </c>
      <c r="P85" s="108" t="s">
        <v>19</v>
      </c>
    </row>
    <row r="86" spans="1:16" s="104" customFormat="1" ht="346.5">
      <c r="A86" s="108" t="s">
        <v>8</v>
      </c>
      <c r="B86" s="108" t="s">
        <v>9</v>
      </c>
      <c r="C86" s="105" t="s">
        <v>2054</v>
      </c>
      <c r="D86" s="108" t="s">
        <v>1583</v>
      </c>
      <c r="E86" s="113" t="s">
        <v>1934</v>
      </c>
      <c r="F86" s="108" t="s">
        <v>262</v>
      </c>
      <c r="G86" s="117" t="s">
        <v>263</v>
      </c>
      <c r="H86" s="119" t="s">
        <v>1651</v>
      </c>
      <c r="I86" s="108">
        <v>3215024</v>
      </c>
      <c r="J86" s="116" t="s">
        <v>265</v>
      </c>
      <c r="K86" s="108" t="s">
        <v>15</v>
      </c>
      <c r="L86" s="108">
        <v>24</v>
      </c>
      <c r="M86" s="108" t="s">
        <v>1640</v>
      </c>
      <c r="N86" s="108" t="s">
        <v>17</v>
      </c>
      <c r="O86" s="108" t="s">
        <v>18</v>
      </c>
      <c r="P86" s="108" t="s">
        <v>19</v>
      </c>
    </row>
    <row r="87" spans="1:16" s="104" customFormat="1" ht="346.5">
      <c r="A87" s="108" t="s">
        <v>8</v>
      </c>
      <c r="B87" s="108" t="s">
        <v>9</v>
      </c>
      <c r="C87" s="105" t="s">
        <v>2054</v>
      </c>
      <c r="D87" s="108" t="s">
        <v>1583</v>
      </c>
      <c r="E87" s="113" t="s">
        <v>1935</v>
      </c>
      <c r="F87" s="108" t="s">
        <v>290</v>
      </c>
      <c r="G87" s="117" t="s">
        <v>291</v>
      </c>
      <c r="H87" s="119" t="s">
        <v>1651</v>
      </c>
      <c r="I87" s="108">
        <v>3215044</v>
      </c>
      <c r="J87" s="116" t="s">
        <v>293</v>
      </c>
      <c r="K87" s="108" t="s">
        <v>15</v>
      </c>
      <c r="L87" s="108">
        <v>24</v>
      </c>
      <c r="M87" s="108" t="s">
        <v>1640</v>
      </c>
      <c r="N87" s="108" t="s">
        <v>17</v>
      </c>
      <c r="O87" s="108" t="s">
        <v>18</v>
      </c>
      <c r="P87" s="108" t="s">
        <v>19</v>
      </c>
    </row>
    <row r="88" spans="1:16" s="104" customFormat="1" ht="346.5">
      <c r="A88" s="108" t="s">
        <v>8</v>
      </c>
      <c r="B88" s="108" t="s">
        <v>9</v>
      </c>
      <c r="C88" s="105" t="s">
        <v>2054</v>
      </c>
      <c r="D88" s="108" t="s">
        <v>1583</v>
      </c>
      <c r="E88" s="113" t="s">
        <v>1936</v>
      </c>
      <c r="F88" s="108" t="s">
        <v>278</v>
      </c>
      <c r="G88" s="117" t="s">
        <v>279</v>
      </c>
      <c r="H88" s="119" t="s">
        <v>1651</v>
      </c>
      <c r="I88" s="108" t="s">
        <v>280</v>
      </c>
      <c r="J88" s="116" t="s">
        <v>281</v>
      </c>
      <c r="K88" s="108" t="s">
        <v>15</v>
      </c>
      <c r="L88" s="108">
        <v>24</v>
      </c>
      <c r="M88" s="108" t="s">
        <v>1640</v>
      </c>
      <c r="N88" s="108" t="s">
        <v>17</v>
      </c>
      <c r="O88" s="108" t="s">
        <v>18</v>
      </c>
      <c r="P88" s="108" t="s">
        <v>19</v>
      </c>
    </row>
    <row r="89" spans="1:16" s="104" customFormat="1" ht="346.5">
      <c r="A89" s="108" t="s">
        <v>8</v>
      </c>
      <c r="B89" s="108" t="s">
        <v>9</v>
      </c>
      <c r="C89" s="105" t="s">
        <v>2054</v>
      </c>
      <c r="D89" s="108" t="s">
        <v>1583</v>
      </c>
      <c r="E89" s="113" t="s">
        <v>1937</v>
      </c>
      <c r="F89" s="108" t="s">
        <v>266</v>
      </c>
      <c r="G89" s="117" t="s">
        <v>267</v>
      </c>
      <c r="H89" s="119" t="s">
        <v>1651</v>
      </c>
      <c r="I89" s="108" t="s">
        <v>268</v>
      </c>
      <c r="J89" s="116" t="s">
        <v>269</v>
      </c>
      <c r="K89" s="108" t="s">
        <v>15</v>
      </c>
      <c r="L89" s="108">
        <v>24</v>
      </c>
      <c r="M89" s="108" t="s">
        <v>1640</v>
      </c>
      <c r="N89" s="108" t="s">
        <v>17</v>
      </c>
      <c r="O89" s="108" t="s">
        <v>18</v>
      </c>
      <c r="P89" s="108" t="s">
        <v>19</v>
      </c>
    </row>
    <row r="90" spans="1:16" s="104" customFormat="1" ht="346.5">
      <c r="A90" s="108" t="s">
        <v>8</v>
      </c>
      <c r="B90" s="108" t="s">
        <v>9</v>
      </c>
      <c r="C90" s="105" t="s">
        <v>2054</v>
      </c>
      <c r="D90" s="108" t="s">
        <v>1583</v>
      </c>
      <c r="E90" s="113" t="s">
        <v>1938</v>
      </c>
      <c r="F90" s="108" t="s">
        <v>112</v>
      </c>
      <c r="G90" s="117" t="s">
        <v>113</v>
      </c>
      <c r="H90" s="118" t="s">
        <v>12</v>
      </c>
      <c r="I90" s="108" t="s">
        <v>114</v>
      </c>
      <c r="J90" s="116" t="s">
        <v>115</v>
      </c>
      <c r="K90" s="108" t="s">
        <v>15</v>
      </c>
      <c r="L90" s="108">
        <v>24</v>
      </c>
      <c r="M90" s="108" t="s">
        <v>1640</v>
      </c>
      <c r="N90" s="108" t="s">
        <v>17</v>
      </c>
      <c r="O90" s="108" t="s">
        <v>18</v>
      </c>
      <c r="P90" s="108" t="s">
        <v>19</v>
      </c>
    </row>
    <row r="91" spans="1:16" s="104" customFormat="1" ht="346.5">
      <c r="A91" s="108" t="s">
        <v>8</v>
      </c>
      <c r="B91" s="108" t="s">
        <v>9</v>
      </c>
      <c r="C91" s="105" t="s">
        <v>2054</v>
      </c>
      <c r="D91" s="108" t="s">
        <v>1583</v>
      </c>
      <c r="E91" s="113" t="s">
        <v>1938</v>
      </c>
      <c r="F91" s="108" t="s">
        <v>276</v>
      </c>
      <c r="G91" s="117" t="s">
        <v>277</v>
      </c>
      <c r="H91" s="119" t="s">
        <v>1651</v>
      </c>
      <c r="I91" s="108" t="s">
        <v>114</v>
      </c>
      <c r="J91" s="116" t="s">
        <v>115</v>
      </c>
      <c r="K91" s="108" t="s">
        <v>15</v>
      </c>
      <c r="L91" s="108">
        <v>24</v>
      </c>
      <c r="M91" s="108" t="s">
        <v>1640</v>
      </c>
      <c r="N91" s="108" t="s">
        <v>17</v>
      </c>
      <c r="O91" s="108" t="s">
        <v>18</v>
      </c>
      <c r="P91" s="108" t="s">
        <v>19</v>
      </c>
    </row>
    <row r="92" spans="1:16" s="104" customFormat="1" ht="346.5">
      <c r="A92" s="108" t="s">
        <v>8</v>
      </c>
      <c r="B92" s="108" t="s">
        <v>9</v>
      </c>
      <c r="C92" s="105" t="s">
        <v>2054</v>
      </c>
      <c r="D92" s="108" t="s">
        <v>1583</v>
      </c>
      <c r="E92" s="113" t="s">
        <v>1939</v>
      </c>
      <c r="F92" s="108" t="s">
        <v>270</v>
      </c>
      <c r="G92" s="117" t="s">
        <v>271</v>
      </c>
      <c r="H92" s="119" t="s">
        <v>1651</v>
      </c>
      <c r="I92" s="108" t="s">
        <v>272</v>
      </c>
      <c r="J92" s="116" t="s">
        <v>273</v>
      </c>
      <c r="K92" s="108" t="s">
        <v>15</v>
      </c>
      <c r="L92" s="108">
        <v>24</v>
      </c>
      <c r="M92" s="108" t="s">
        <v>1640</v>
      </c>
      <c r="N92" s="108" t="s">
        <v>17</v>
      </c>
      <c r="O92" s="108" t="s">
        <v>18</v>
      </c>
      <c r="P92" s="108" t="s">
        <v>19</v>
      </c>
    </row>
    <row r="93" spans="1:16" s="104" customFormat="1" ht="346.5">
      <c r="A93" s="108" t="s">
        <v>8</v>
      </c>
      <c r="B93" s="108" t="s">
        <v>9</v>
      </c>
      <c r="C93" s="105" t="s">
        <v>2054</v>
      </c>
      <c r="D93" s="108" t="s">
        <v>1583</v>
      </c>
      <c r="E93" s="113" t="s">
        <v>1939</v>
      </c>
      <c r="F93" s="108" t="s">
        <v>274</v>
      </c>
      <c r="G93" s="117" t="s">
        <v>275</v>
      </c>
      <c r="H93" s="119" t="s">
        <v>1651</v>
      </c>
      <c r="I93" s="108" t="s">
        <v>272</v>
      </c>
      <c r="J93" s="116" t="s">
        <v>273</v>
      </c>
      <c r="K93" s="120" t="s">
        <v>124</v>
      </c>
      <c r="L93" s="108">
        <v>24</v>
      </c>
      <c r="M93" s="108" t="s">
        <v>1640</v>
      </c>
      <c r="N93" s="108" t="s">
        <v>17</v>
      </c>
      <c r="O93" s="108" t="s">
        <v>125</v>
      </c>
      <c r="P93" s="108" t="s">
        <v>126</v>
      </c>
    </row>
    <row r="94" spans="1:16" s="104" customFormat="1" ht="346.5">
      <c r="A94" s="108" t="s">
        <v>8</v>
      </c>
      <c r="B94" s="108" t="s">
        <v>9</v>
      </c>
      <c r="C94" s="106" t="s">
        <v>2054</v>
      </c>
      <c r="D94" s="108" t="s">
        <v>1583</v>
      </c>
      <c r="E94" s="113" t="s">
        <v>1940</v>
      </c>
      <c r="F94" s="108" t="s">
        <v>286</v>
      </c>
      <c r="G94" s="117" t="s">
        <v>287</v>
      </c>
      <c r="H94" s="119" t="s">
        <v>1651</v>
      </c>
      <c r="I94" s="108" t="s">
        <v>288</v>
      </c>
      <c r="J94" s="116" t="s">
        <v>289</v>
      </c>
      <c r="K94" s="108" t="s">
        <v>15</v>
      </c>
      <c r="L94" s="108">
        <v>24</v>
      </c>
      <c r="M94" s="108" t="s">
        <v>1640</v>
      </c>
      <c r="N94" s="108" t="s">
        <v>17</v>
      </c>
      <c r="O94" s="108" t="s">
        <v>18</v>
      </c>
      <c r="P94" s="108" t="s">
        <v>19</v>
      </c>
    </row>
    <row r="95" spans="1:16">
      <c r="A95" s="94"/>
      <c r="B95" s="94"/>
      <c r="C95" s="94"/>
      <c r="D95" s="94"/>
      <c r="E95" s="94"/>
      <c r="F95" s="95"/>
      <c r="G95" s="95" t="s">
        <v>1651</v>
      </c>
      <c r="H95" s="95">
        <f>COUNTIFS(H3:H94,"P2")</f>
        <v>78</v>
      </c>
      <c r="I95" s="95"/>
      <c r="J95" s="95"/>
      <c r="K95" s="95"/>
      <c r="L95" s="95"/>
      <c r="M95" s="95"/>
      <c r="N95" s="95"/>
      <c r="O95" s="95"/>
      <c r="P95" s="95"/>
    </row>
    <row r="96" spans="1:16">
      <c r="A96" s="94"/>
      <c r="B96" s="94"/>
      <c r="C96" s="94"/>
      <c r="D96" s="94"/>
      <c r="E96" s="94"/>
      <c r="F96" s="95"/>
      <c r="G96" s="95" t="s">
        <v>1652</v>
      </c>
      <c r="H96" s="95">
        <f>COUNTIFS(H3:H94,"P3")</f>
        <v>3</v>
      </c>
      <c r="I96" s="95"/>
      <c r="J96" s="95"/>
      <c r="K96" s="95"/>
      <c r="L96" s="95"/>
      <c r="M96" s="95"/>
      <c r="N96" s="95"/>
      <c r="O96" s="95"/>
      <c r="P96" s="95"/>
    </row>
    <row r="97" spans="1:16">
      <c r="A97" s="96" t="s">
        <v>382</v>
      </c>
      <c r="B97" s="94"/>
      <c r="C97" s="94"/>
      <c r="D97" s="94"/>
      <c r="E97" s="94"/>
      <c r="F97" s="95"/>
      <c r="G97" s="95" t="s">
        <v>12</v>
      </c>
      <c r="H97" s="95">
        <f>COUNTIFS(H3:H94,"S")</f>
        <v>11</v>
      </c>
      <c r="I97" s="95"/>
      <c r="J97" s="95"/>
      <c r="K97" s="95"/>
      <c r="L97" s="95"/>
      <c r="M97" s="95"/>
      <c r="N97" s="95"/>
      <c r="O97" s="95"/>
      <c r="P97" s="95"/>
    </row>
    <row r="98" spans="1:16">
      <c r="A98" s="125" t="s">
        <v>1620</v>
      </c>
      <c r="B98" s="125"/>
      <c r="C98" s="125"/>
      <c r="D98" s="125"/>
      <c r="E98" s="125"/>
      <c r="F98" s="125"/>
      <c r="G98" s="125"/>
      <c r="H98" s="125"/>
      <c r="I98" s="125"/>
      <c r="J98" s="125"/>
      <c r="K98" s="125"/>
      <c r="L98" s="125"/>
      <c r="M98" s="125"/>
      <c r="N98" s="125"/>
      <c r="O98" s="125"/>
      <c r="P98" s="125"/>
    </row>
    <row r="99" spans="1:16">
      <c r="A99" s="125" t="s">
        <v>1621</v>
      </c>
      <c r="B99" s="125"/>
      <c r="C99" s="125"/>
      <c r="D99" s="125"/>
      <c r="E99" s="125"/>
      <c r="F99" s="125"/>
      <c r="G99" s="125"/>
      <c r="H99" s="125"/>
      <c r="I99" s="125"/>
      <c r="J99" s="125"/>
      <c r="K99" s="125"/>
      <c r="L99" s="125"/>
      <c r="M99" s="125"/>
      <c r="N99" s="125"/>
      <c r="O99" s="125"/>
      <c r="P99" s="125"/>
    </row>
    <row r="100" spans="1:16">
      <c r="A100" s="125" t="s">
        <v>1622</v>
      </c>
      <c r="B100" s="125"/>
      <c r="C100" s="125"/>
      <c r="D100" s="125"/>
      <c r="E100" s="125"/>
      <c r="F100" s="125"/>
      <c r="G100" s="125"/>
      <c r="H100" s="125"/>
      <c r="I100" s="125"/>
      <c r="J100" s="125"/>
      <c r="K100" s="125"/>
      <c r="L100" s="125"/>
      <c r="M100" s="125"/>
      <c r="N100" s="125"/>
      <c r="O100" s="125"/>
      <c r="P100" s="125"/>
    </row>
    <row r="101" spans="1:16">
      <c r="A101" s="125" t="s">
        <v>1625</v>
      </c>
      <c r="B101" s="125"/>
      <c r="C101" s="125"/>
      <c r="D101" s="125"/>
      <c r="E101" s="125"/>
      <c r="F101" s="125"/>
      <c r="G101" s="125"/>
      <c r="H101" s="125"/>
      <c r="I101" s="125"/>
      <c r="J101" s="125"/>
      <c r="K101" s="125"/>
      <c r="L101" s="125"/>
      <c r="M101" s="125"/>
      <c r="N101" s="125"/>
      <c r="O101" s="125"/>
      <c r="P101" s="125"/>
    </row>
    <row r="102" spans="1:16">
      <c r="A102" s="125" t="s">
        <v>1626</v>
      </c>
      <c r="B102" s="125"/>
      <c r="C102" s="125"/>
      <c r="D102" s="125"/>
      <c r="E102" s="125"/>
      <c r="F102" s="125"/>
      <c r="G102" s="125"/>
      <c r="H102" s="125"/>
      <c r="I102" s="125"/>
      <c r="J102" s="125"/>
      <c r="K102" s="125"/>
      <c r="L102" s="125"/>
      <c r="M102" s="125"/>
      <c r="N102" s="125"/>
      <c r="O102" s="125"/>
      <c r="P102" s="125"/>
    </row>
    <row r="103" spans="1:16">
      <c r="A103" s="125" t="s">
        <v>1627</v>
      </c>
      <c r="B103" s="125"/>
      <c r="C103" s="125"/>
      <c r="D103" s="125"/>
      <c r="E103" s="125"/>
      <c r="F103" s="125"/>
      <c r="G103" s="125"/>
      <c r="H103" s="125"/>
      <c r="I103" s="125"/>
      <c r="J103" s="125"/>
      <c r="K103" s="125"/>
      <c r="L103" s="125"/>
      <c r="M103" s="125"/>
      <c r="N103" s="125"/>
      <c r="O103" s="125"/>
      <c r="P103" s="125"/>
    </row>
    <row r="104" spans="1:16">
      <c r="A104" s="125" t="s">
        <v>1628</v>
      </c>
      <c r="B104" s="125"/>
      <c r="C104" s="125"/>
      <c r="D104" s="125"/>
      <c r="E104" s="125"/>
      <c r="F104" s="125"/>
      <c r="G104" s="125"/>
      <c r="H104" s="125"/>
      <c r="I104" s="125"/>
      <c r="J104" s="125"/>
      <c r="K104" s="125"/>
      <c r="L104" s="125"/>
      <c r="M104" s="125"/>
      <c r="N104" s="125"/>
      <c r="O104" s="125"/>
      <c r="P104" s="125"/>
    </row>
    <row r="105" spans="1:16">
      <c r="A105" s="127" t="s">
        <v>1629</v>
      </c>
      <c r="B105" s="127"/>
      <c r="C105" s="127"/>
      <c r="D105" s="127"/>
      <c r="E105" s="127"/>
      <c r="F105" s="127"/>
      <c r="G105" s="127"/>
      <c r="H105" s="127"/>
      <c r="I105" s="127"/>
      <c r="J105" s="127"/>
      <c r="K105" s="127"/>
      <c r="L105" s="127"/>
      <c r="M105" s="127"/>
      <c r="N105" s="127"/>
      <c r="O105" s="127"/>
      <c r="P105" s="127"/>
    </row>
    <row r="106" spans="1:16">
      <c r="A106" s="127" t="s">
        <v>1630</v>
      </c>
      <c r="B106" s="127"/>
      <c r="C106" s="127"/>
      <c r="D106" s="127"/>
      <c r="E106" s="127"/>
      <c r="F106" s="127"/>
      <c r="G106" s="127"/>
      <c r="H106" s="127"/>
      <c r="I106" s="127"/>
      <c r="J106" s="127"/>
      <c r="K106" s="127"/>
      <c r="L106" s="127"/>
      <c r="M106" s="127"/>
      <c r="N106" s="127"/>
      <c r="O106" s="127"/>
      <c r="P106" s="127"/>
    </row>
    <row r="107" spans="1:16">
      <c r="A107" s="97"/>
      <c r="B107" s="97"/>
      <c r="C107" s="97"/>
      <c r="D107" s="97"/>
      <c r="E107" s="97"/>
      <c r="F107" s="98"/>
      <c r="G107" s="98"/>
      <c r="H107" s="98"/>
      <c r="I107" s="98"/>
      <c r="J107" s="98"/>
      <c r="K107" s="98"/>
      <c r="L107" s="98"/>
      <c r="M107" s="98"/>
      <c r="N107" s="98"/>
      <c r="O107" s="98"/>
      <c r="P107" s="98"/>
    </row>
    <row r="108" spans="1:16">
      <c r="A108" s="97"/>
      <c r="B108" s="97"/>
      <c r="C108" s="97"/>
      <c r="D108" s="97"/>
      <c r="E108" s="97"/>
      <c r="F108" s="98"/>
      <c r="G108" s="98"/>
      <c r="H108" s="98"/>
      <c r="I108" s="98"/>
      <c r="J108" s="98"/>
      <c r="K108" s="98"/>
      <c r="L108" s="98"/>
      <c r="M108" s="98"/>
      <c r="N108" s="98"/>
      <c r="O108" s="98"/>
      <c r="P108" s="98"/>
    </row>
  </sheetData>
  <mergeCells count="10">
    <mergeCell ref="A102:P102"/>
    <mergeCell ref="A103:P103"/>
    <mergeCell ref="A104:P104"/>
    <mergeCell ref="A105:P105"/>
    <mergeCell ref="A106:P106"/>
    <mergeCell ref="A101:P101"/>
    <mergeCell ref="A1:P1"/>
    <mergeCell ref="A98:P98"/>
    <mergeCell ref="A99:P99"/>
    <mergeCell ref="A100:P100"/>
  </mergeCells>
  <pageMargins left="0.31496062992125984" right="0.31496062992125984" top="0.74803149606299213" bottom="0.55118110236220474" header="0.31496062992125984" footer="0.31496062992125984"/>
  <pageSetup paperSize="8" scale="43" fitToHeight="0" orientation="landscape" r:id="rId1"/>
  <ignoredErrors>
    <ignoredError sqref="K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2B04F-8D2E-4784-A5F1-58DD86FF0A89}">
  <sheetPr>
    <pageSetUpPr fitToPage="1"/>
  </sheetPr>
  <dimension ref="A1:W18"/>
  <sheetViews>
    <sheetView workbookViewId="0">
      <pane ySplit="2" topLeftCell="A9" activePane="bottomLeft" state="frozen"/>
      <selection pane="bottomLeft" activeCell="Q13" sqref="Q13"/>
    </sheetView>
  </sheetViews>
  <sheetFormatPr defaultRowHeight="15"/>
  <cols>
    <col min="1" max="1" width="18.5703125" customWidth="1"/>
    <col min="2" max="2" width="30.7109375" customWidth="1"/>
    <col min="3" max="3" width="21.28515625" customWidth="1"/>
    <col min="4" max="4" width="16.140625" customWidth="1"/>
    <col min="5" max="5" width="17.28515625" customWidth="1"/>
    <col min="6" max="6" width="15.85546875" customWidth="1"/>
    <col min="7" max="7" width="15.140625" customWidth="1"/>
    <col min="8" max="8" width="19.85546875" customWidth="1"/>
    <col min="9" max="9" width="16.28515625" customWidth="1"/>
    <col min="10" max="10" width="17" customWidth="1"/>
    <col min="11" max="11" width="31.5703125" customWidth="1"/>
    <col min="12" max="12" width="27.7109375" customWidth="1"/>
    <col min="13" max="13" width="25" customWidth="1"/>
    <col min="14" max="14" width="20.28515625" customWidth="1"/>
    <col min="15" max="15" width="15.85546875" customWidth="1"/>
    <col min="16" max="16" width="17.28515625" customWidth="1"/>
    <col min="17" max="17" width="15" customWidth="1"/>
    <col min="18" max="18" width="23" customWidth="1"/>
    <col min="19" max="19" width="20.7109375" customWidth="1"/>
    <col min="20" max="20" width="25.140625" customWidth="1"/>
    <col min="21" max="21" width="18.5703125" customWidth="1"/>
    <col min="22" max="22" width="17.85546875" customWidth="1"/>
    <col min="23" max="23" width="20.140625" customWidth="1"/>
  </cols>
  <sheetData>
    <row r="1" spans="1:23" ht="45" customHeight="1">
      <c r="A1" s="138" t="s">
        <v>1946</v>
      </c>
      <c r="B1" s="138"/>
      <c r="C1" s="138"/>
      <c r="D1" s="138"/>
      <c r="E1" s="138"/>
      <c r="F1" s="138"/>
      <c r="G1" s="138"/>
      <c r="H1" s="138"/>
      <c r="I1" s="138"/>
      <c r="J1" s="138"/>
      <c r="K1" s="138"/>
      <c r="L1" s="138"/>
      <c r="M1" s="138"/>
      <c r="N1" s="138"/>
      <c r="O1" s="138"/>
      <c r="P1" s="138"/>
      <c r="Q1" s="138"/>
      <c r="R1" s="138"/>
      <c r="S1" s="138"/>
      <c r="T1" s="138"/>
      <c r="U1" s="138"/>
      <c r="V1" s="138"/>
      <c r="W1" s="138"/>
    </row>
    <row r="2" spans="1:23" s="5" customFormat="1" ht="84.75" customHeight="1">
      <c r="A2" s="28" t="s">
        <v>1383</v>
      </c>
      <c r="B2" s="28" t="s">
        <v>1384</v>
      </c>
      <c r="C2" s="28" t="s">
        <v>1385</v>
      </c>
      <c r="D2" s="28" t="s">
        <v>1386</v>
      </c>
      <c r="E2" s="28" t="s">
        <v>1387</v>
      </c>
      <c r="F2" s="28" t="s">
        <v>1388</v>
      </c>
      <c r="G2" s="28" t="s">
        <v>1389</v>
      </c>
      <c r="H2" s="28" t="s">
        <v>1390</v>
      </c>
      <c r="I2" s="28" t="s">
        <v>1391</v>
      </c>
      <c r="J2" s="28" t="s">
        <v>1679</v>
      </c>
      <c r="K2" s="28" t="s">
        <v>1393</v>
      </c>
      <c r="L2" s="28" t="s">
        <v>1394</v>
      </c>
      <c r="M2" s="28" t="s">
        <v>1680</v>
      </c>
      <c r="N2" s="28" t="s">
        <v>1396</v>
      </c>
      <c r="O2" s="28" t="s">
        <v>1681</v>
      </c>
      <c r="P2" s="28" t="s">
        <v>1682</v>
      </c>
      <c r="Q2" s="28" t="s">
        <v>1399</v>
      </c>
      <c r="R2" s="28" t="s">
        <v>1400</v>
      </c>
      <c r="S2" s="28" t="s">
        <v>1401</v>
      </c>
      <c r="T2" s="28" t="s">
        <v>1402</v>
      </c>
      <c r="U2" s="28" t="s">
        <v>1403</v>
      </c>
      <c r="V2" s="28" t="s">
        <v>1404</v>
      </c>
      <c r="W2" s="28" t="s">
        <v>1405</v>
      </c>
    </row>
    <row r="3" spans="1:23" ht="60" customHeight="1">
      <c r="A3" s="29" t="s">
        <v>8</v>
      </c>
      <c r="B3" s="29" t="s">
        <v>1798</v>
      </c>
      <c r="C3" s="34" t="s">
        <v>1697</v>
      </c>
      <c r="D3" s="29" t="s">
        <v>353</v>
      </c>
      <c r="E3" s="29" t="s">
        <v>176</v>
      </c>
      <c r="F3" s="29" t="s">
        <v>176</v>
      </c>
      <c r="G3" s="29" t="s">
        <v>1687</v>
      </c>
      <c r="H3" s="29" t="s">
        <v>1408</v>
      </c>
      <c r="I3" s="29" t="s">
        <v>1409</v>
      </c>
      <c r="J3" s="29" t="s">
        <v>1722</v>
      </c>
      <c r="K3" s="29" t="s">
        <v>1407</v>
      </c>
      <c r="L3" s="29" t="s">
        <v>1794</v>
      </c>
      <c r="M3" s="29" t="s">
        <v>1410</v>
      </c>
      <c r="N3" s="34" t="s">
        <v>1799</v>
      </c>
      <c r="O3" s="29">
        <v>470</v>
      </c>
      <c r="P3" s="29">
        <v>5424</v>
      </c>
      <c r="Q3" s="29">
        <v>5894</v>
      </c>
      <c r="R3" s="29">
        <v>99</v>
      </c>
      <c r="S3" s="29">
        <v>1608</v>
      </c>
      <c r="T3" s="29">
        <v>1707</v>
      </c>
      <c r="U3" s="29">
        <v>0</v>
      </c>
      <c r="V3" s="29">
        <v>21</v>
      </c>
      <c r="W3" s="29">
        <f>szablon_wynik10[[#This Row],[Liczba zgonów w szpitalnym oddziale ratunkowym 0-18 lat]]+szablon_wynik10[[#This Row],[Liczba zgonów w szpitalnym oddziale ratunkowym &gt;18 lat]]</f>
        <v>21</v>
      </c>
    </row>
    <row r="4" spans="1:23" ht="60" customHeight="1">
      <c r="A4" s="29" t="s">
        <v>8</v>
      </c>
      <c r="B4" s="29" t="s">
        <v>1411</v>
      </c>
      <c r="C4" s="34" t="s">
        <v>1800</v>
      </c>
      <c r="D4" s="29" t="s">
        <v>319</v>
      </c>
      <c r="E4" s="29" t="s">
        <v>225</v>
      </c>
      <c r="F4" s="29" t="s">
        <v>225</v>
      </c>
      <c r="G4" s="29" t="s">
        <v>1686</v>
      </c>
      <c r="H4" s="29" t="s">
        <v>1412</v>
      </c>
      <c r="I4" s="29" t="s">
        <v>1409</v>
      </c>
      <c r="J4" s="29" t="s">
        <v>1726</v>
      </c>
      <c r="K4" s="29" t="s">
        <v>1413</v>
      </c>
      <c r="L4" s="29" t="s">
        <v>1724</v>
      </c>
      <c r="M4" s="34" t="s">
        <v>1725</v>
      </c>
      <c r="N4" s="34" t="s">
        <v>1800</v>
      </c>
      <c r="O4" s="29">
        <v>1857</v>
      </c>
      <c r="P4" s="29">
        <v>11490</v>
      </c>
      <c r="Q4" s="29">
        <v>13347</v>
      </c>
      <c r="R4" s="29">
        <v>185</v>
      </c>
      <c r="S4" s="29">
        <v>3876</v>
      </c>
      <c r="T4" s="29">
        <v>4061</v>
      </c>
      <c r="U4" s="29">
        <v>1</v>
      </c>
      <c r="V4" s="29">
        <v>51</v>
      </c>
      <c r="W4" s="29">
        <f>szablon_wynik10[[#This Row],[Liczba zgonów w szpitalnym oddziale ratunkowym 0-18 lat]]+szablon_wynik10[[#This Row],[Liczba zgonów w szpitalnym oddziale ratunkowym &gt;18 lat]]</f>
        <v>52</v>
      </c>
    </row>
    <row r="5" spans="1:23" ht="60" customHeight="1">
      <c r="A5" s="29" t="s">
        <v>8</v>
      </c>
      <c r="B5" s="29" t="s">
        <v>1982</v>
      </c>
      <c r="C5" s="34" t="s">
        <v>1693</v>
      </c>
      <c r="D5" s="29" t="s">
        <v>313</v>
      </c>
      <c r="E5" s="29" t="s">
        <v>57</v>
      </c>
      <c r="F5" s="29" t="s">
        <v>57</v>
      </c>
      <c r="G5" s="29" t="s">
        <v>1685</v>
      </c>
      <c r="H5" s="29" t="s">
        <v>1415</v>
      </c>
      <c r="I5" s="29" t="s">
        <v>1416</v>
      </c>
      <c r="J5" s="29" t="s">
        <v>1790</v>
      </c>
      <c r="K5" s="29" t="s">
        <v>1414</v>
      </c>
      <c r="L5" s="29" t="s">
        <v>1727</v>
      </c>
      <c r="M5" s="29" t="s">
        <v>1417</v>
      </c>
      <c r="N5" s="34" t="s">
        <v>1693</v>
      </c>
      <c r="O5" s="29">
        <v>2772</v>
      </c>
      <c r="P5" s="29">
        <v>15349</v>
      </c>
      <c r="Q5" s="29">
        <v>18121</v>
      </c>
      <c r="R5" s="29">
        <v>127</v>
      </c>
      <c r="S5" s="29">
        <v>5079</v>
      </c>
      <c r="T5" s="29">
        <v>5206</v>
      </c>
      <c r="U5" s="29">
        <v>0</v>
      </c>
      <c r="V5" s="29">
        <v>19</v>
      </c>
      <c r="W5" s="29">
        <f>szablon_wynik10[[#This Row],[Liczba zgonów w szpitalnym oddziale ratunkowym 0-18 lat]]+szablon_wynik10[[#This Row],[Liczba zgonów w szpitalnym oddziale ratunkowym &gt;18 lat]]</f>
        <v>19</v>
      </c>
    </row>
    <row r="6" spans="1:23" ht="60" customHeight="1">
      <c r="A6" s="29" t="s">
        <v>8</v>
      </c>
      <c r="B6" s="29" t="s">
        <v>1418</v>
      </c>
      <c r="C6" s="34" t="s">
        <v>1696</v>
      </c>
      <c r="D6" s="29" t="s">
        <v>97</v>
      </c>
      <c r="E6" s="29" t="s">
        <v>97</v>
      </c>
      <c r="F6" s="29" t="s">
        <v>97</v>
      </c>
      <c r="G6" s="29" t="s">
        <v>1688</v>
      </c>
      <c r="H6" s="29" t="s">
        <v>1419</v>
      </c>
      <c r="I6" s="29" t="s">
        <v>16</v>
      </c>
      <c r="J6" s="29" t="s">
        <v>1791</v>
      </c>
      <c r="K6" s="29" t="s">
        <v>1418</v>
      </c>
      <c r="L6" s="29" t="s">
        <v>1795</v>
      </c>
      <c r="M6" s="29" t="s">
        <v>1420</v>
      </c>
      <c r="N6" s="34" t="s">
        <v>1696</v>
      </c>
      <c r="O6" s="29">
        <v>10189</v>
      </c>
      <c r="P6" s="29">
        <v>28984</v>
      </c>
      <c r="Q6" s="29">
        <v>39173</v>
      </c>
      <c r="R6" s="29">
        <f>32+1236</f>
        <v>1268</v>
      </c>
      <c r="S6" s="29">
        <v>10309</v>
      </c>
      <c r="T6" s="29">
        <f>10306+1266</f>
        <v>11572</v>
      </c>
      <c r="U6" s="29">
        <v>1</v>
      </c>
      <c r="V6" s="29">
        <v>152</v>
      </c>
      <c r="W6" s="29">
        <f>szablon_wynik10[[#This Row],[Liczba zgonów w szpitalnym oddziale ratunkowym 0-18 lat]]+szablon_wynik10[[#This Row],[Liczba zgonów w szpitalnym oddziale ratunkowym &gt;18 lat]]</f>
        <v>153</v>
      </c>
    </row>
    <row r="7" spans="1:23" ht="60" customHeight="1">
      <c r="A7" s="29" t="s">
        <v>8</v>
      </c>
      <c r="B7" s="29" t="s">
        <v>1888</v>
      </c>
      <c r="C7" s="34" t="s">
        <v>1695</v>
      </c>
      <c r="D7" s="29" t="s">
        <v>311</v>
      </c>
      <c r="E7" s="29" t="s">
        <v>1422</v>
      </c>
      <c r="F7" s="29" t="s">
        <v>1422</v>
      </c>
      <c r="G7" s="29" t="s">
        <v>1689</v>
      </c>
      <c r="H7" s="29" t="s">
        <v>1423</v>
      </c>
      <c r="I7" s="29" t="s">
        <v>1416</v>
      </c>
      <c r="J7" s="29" t="s">
        <v>1792</v>
      </c>
      <c r="K7" s="29" t="s">
        <v>1421</v>
      </c>
      <c r="L7" s="29" t="s">
        <v>1796</v>
      </c>
      <c r="M7" s="29" t="s">
        <v>1424</v>
      </c>
      <c r="N7" s="34" t="s">
        <v>1695</v>
      </c>
      <c r="O7" s="29">
        <v>2561</v>
      </c>
      <c r="P7" s="29">
        <v>12963</v>
      </c>
      <c r="Q7" s="29">
        <v>15524</v>
      </c>
      <c r="R7" s="29">
        <v>261</v>
      </c>
      <c r="S7" s="29">
        <v>5397</v>
      </c>
      <c r="T7" s="29">
        <v>5658</v>
      </c>
      <c r="U7" s="29">
        <v>0</v>
      </c>
      <c r="V7" s="29">
        <v>37</v>
      </c>
      <c r="W7" s="29">
        <f>szablon_wynik10[[#This Row],[Liczba zgonów w szpitalnym oddziale ratunkowym 0-18 lat]]+szablon_wynik10[[#This Row],[Liczba zgonów w szpitalnym oddziale ratunkowym &gt;18 lat]]</f>
        <v>37</v>
      </c>
    </row>
    <row r="8" spans="1:23" ht="60" customHeight="1">
      <c r="A8" s="29" t="s">
        <v>8</v>
      </c>
      <c r="B8" s="29" t="s">
        <v>1425</v>
      </c>
      <c r="C8" s="34" t="s">
        <v>1694</v>
      </c>
      <c r="D8" s="29" t="s">
        <v>14</v>
      </c>
      <c r="E8" s="29" t="s">
        <v>14</v>
      </c>
      <c r="F8" s="29" t="s">
        <v>14</v>
      </c>
      <c r="G8" s="29" t="s">
        <v>1692</v>
      </c>
      <c r="H8" s="29" t="s">
        <v>1426</v>
      </c>
      <c r="I8" s="29" t="s">
        <v>1409</v>
      </c>
      <c r="J8" s="29" t="s">
        <v>1793</v>
      </c>
      <c r="K8" s="29" t="s">
        <v>1427</v>
      </c>
      <c r="L8" s="29" t="s">
        <v>1714</v>
      </c>
      <c r="M8" s="29" t="s">
        <v>1428</v>
      </c>
      <c r="N8" s="34" t="s">
        <v>1694</v>
      </c>
      <c r="O8" s="29">
        <v>4110</v>
      </c>
      <c r="P8" s="29">
        <v>22791</v>
      </c>
      <c r="Q8" s="29">
        <v>26901</v>
      </c>
      <c r="R8" s="29">
        <v>210</v>
      </c>
      <c r="S8" s="29">
        <v>6325</v>
      </c>
      <c r="T8" s="29">
        <v>6535</v>
      </c>
      <c r="U8" s="29">
        <v>0</v>
      </c>
      <c r="V8" s="29">
        <v>57</v>
      </c>
      <c r="W8" s="29">
        <f>szablon_wynik10[[#This Row],[Liczba zgonów w szpitalnym oddziale ratunkowym 0-18 lat]]+szablon_wynik10[[#This Row],[Liczba zgonów w szpitalnym oddziale ratunkowym &gt;18 lat]]</f>
        <v>57</v>
      </c>
    </row>
    <row r="9" spans="1:23" ht="60" customHeight="1">
      <c r="A9" s="29" t="s">
        <v>8</v>
      </c>
      <c r="B9" s="29" t="s">
        <v>1429</v>
      </c>
      <c r="C9" s="34" t="s">
        <v>1889</v>
      </c>
      <c r="D9" s="29" t="s">
        <v>14</v>
      </c>
      <c r="E9" s="29" t="s">
        <v>14</v>
      </c>
      <c r="F9" s="29" t="s">
        <v>14</v>
      </c>
      <c r="G9" s="29" t="s">
        <v>1691</v>
      </c>
      <c r="H9" s="29" t="s">
        <v>1430</v>
      </c>
      <c r="I9" s="29" t="s">
        <v>1431</v>
      </c>
      <c r="J9" s="29" t="s">
        <v>1793</v>
      </c>
      <c r="K9" s="29" t="s">
        <v>1427</v>
      </c>
      <c r="L9" s="29" t="s">
        <v>1713</v>
      </c>
      <c r="M9" s="29" t="s">
        <v>1428</v>
      </c>
      <c r="N9" s="34" t="s">
        <v>1889</v>
      </c>
      <c r="O9" s="29">
        <v>0</v>
      </c>
      <c r="P9" s="29">
        <v>10299</v>
      </c>
      <c r="Q9" s="29">
        <v>10299</v>
      </c>
      <c r="R9" s="29">
        <v>8</v>
      </c>
      <c r="S9" s="29">
        <v>2613</v>
      </c>
      <c r="T9" s="29">
        <v>2621</v>
      </c>
      <c r="U9" s="29">
        <v>0</v>
      </c>
      <c r="V9" s="29">
        <v>14</v>
      </c>
      <c r="W9" s="29">
        <f>szablon_wynik10[[#This Row],[Liczba zgonów w szpitalnym oddziale ratunkowym 0-18 lat]]+szablon_wynik10[[#This Row],[Liczba zgonów w szpitalnym oddziale ratunkowym &gt;18 lat]]</f>
        <v>14</v>
      </c>
    </row>
    <row r="10" spans="1:23" ht="60" customHeight="1">
      <c r="A10" s="29" t="s">
        <v>8</v>
      </c>
      <c r="B10" s="29" t="s">
        <v>1983</v>
      </c>
      <c r="C10" s="34" t="s">
        <v>1700</v>
      </c>
      <c r="D10" s="29" t="s">
        <v>14</v>
      </c>
      <c r="E10" s="29" t="s">
        <v>14</v>
      </c>
      <c r="F10" s="29" t="s">
        <v>14</v>
      </c>
      <c r="G10" s="29" t="s">
        <v>1690</v>
      </c>
      <c r="H10" s="29" t="s">
        <v>1432</v>
      </c>
      <c r="I10" s="29" t="s">
        <v>1409</v>
      </c>
      <c r="J10" s="29" t="s">
        <v>1793</v>
      </c>
      <c r="K10" s="29" t="s">
        <v>1433</v>
      </c>
      <c r="L10" s="29" t="s">
        <v>1716</v>
      </c>
      <c r="M10" s="29" t="s">
        <v>1434</v>
      </c>
      <c r="N10" s="34" t="s">
        <v>1700</v>
      </c>
      <c r="O10" s="29">
        <v>24253</v>
      </c>
      <c r="P10" s="29">
        <v>12701</v>
      </c>
      <c r="Q10" s="29">
        <v>36954</v>
      </c>
      <c r="R10" s="29">
        <v>1986</v>
      </c>
      <c r="S10" s="29">
        <v>67</v>
      </c>
      <c r="T10" s="29">
        <v>2053</v>
      </c>
      <c r="U10" s="29">
        <v>0</v>
      </c>
      <c r="V10" s="29">
        <v>13</v>
      </c>
      <c r="W10" s="29">
        <f>szablon_wynik10[[#This Row],[Liczba zgonów w szpitalnym oddziale ratunkowym 0-18 lat]]+szablon_wynik10[[#This Row],[Liczba zgonów w szpitalnym oddziale ratunkowym &gt;18 lat]]</f>
        <v>13</v>
      </c>
    </row>
    <row r="11" spans="1:23" ht="60" customHeight="1">
      <c r="A11" s="29" t="s">
        <v>8</v>
      </c>
      <c r="B11" s="29" t="s">
        <v>1839</v>
      </c>
      <c r="C11" s="34" t="s">
        <v>1698</v>
      </c>
      <c r="D11" s="29" t="s">
        <v>14</v>
      </c>
      <c r="E11" s="29" t="s">
        <v>14</v>
      </c>
      <c r="F11" s="29" t="s">
        <v>14</v>
      </c>
      <c r="G11" s="29" t="s">
        <v>1683</v>
      </c>
      <c r="H11" s="29" t="s">
        <v>1436</v>
      </c>
      <c r="I11" s="29" t="s">
        <v>1437</v>
      </c>
      <c r="J11" s="29" t="s">
        <v>1793</v>
      </c>
      <c r="K11" s="29" t="s">
        <v>1435</v>
      </c>
      <c r="L11" s="29" t="s">
        <v>1797</v>
      </c>
      <c r="M11" s="29" t="s">
        <v>1438</v>
      </c>
      <c r="N11" s="34" t="s">
        <v>1698</v>
      </c>
      <c r="O11" s="29">
        <v>21124</v>
      </c>
      <c r="P11" s="29">
        <v>46298</v>
      </c>
      <c r="Q11" s="29">
        <v>67422</v>
      </c>
      <c r="R11" s="29">
        <v>1011</v>
      </c>
      <c r="S11" s="29">
        <v>5045</v>
      </c>
      <c r="T11" s="29">
        <v>6056</v>
      </c>
      <c r="U11" s="29">
        <v>0</v>
      </c>
      <c r="V11" s="29">
        <v>28</v>
      </c>
      <c r="W11" s="29">
        <f>szablon_wynik10[[#This Row],[Liczba zgonów w szpitalnym oddziale ratunkowym 0-18 lat]]+szablon_wynik10[[#This Row],[Liczba zgonów w szpitalnym oddziale ratunkowym &gt;18 lat]]</f>
        <v>28</v>
      </c>
    </row>
    <row r="12" spans="1:23" ht="60" customHeight="1">
      <c r="A12" s="29" t="s">
        <v>8</v>
      </c>
      <c r="B12" s="29" t="s">
        <v>1890</v>
      </c>
      <c r="C12" s="34" t="s">
        <v>1699</v>
      </c>
      <c r="D12" s="29" t="s">
        <v>1341</v>
      </c>
      <c r="E12" s="29" t="s">
        <v>85</v>
      </c>
      <c r="F12" s="29" t="s">
        <v>85</v>
      </c>
      <c r="G12" s="29" t="s">
        <v>1684</v>
      </c>
      <c r="H12" s="29" t="s">
        <v>1439</v>
      </c>
      <c r="I12" s="29" t="s">
        <v>1440</v>
      </c>
      <c r="J12" s="29" t="s">
        <v>1793</v>
      </c>
      <c r="K12" s="29" t="s">
        <v>299</v>
      </c>
      <c r="L12" s="29" t="s">
        <v>1732</v>
      </c>
      <c r="M12" s="29" t="s">
        <v>297</v>
      </c>
      <c r="N12" s="34" t="s">
        <v>1699</v>
      </c>
      <c r="O12" s="29">
        <v>3529</v>
      </c>
      <c r="P12" s="29">
        <v>20119</v>
      </c>
      <c r="Q12" s="29">
        <v>23648</v>
      </c>
      <c r="R12" s="29">
        <v>208</v>
      </c>
      <c r="S12" s="29">
        <v>3800</v>
      </c>
      <c r="T12" s="29">
        <v>4008</v>
      </c>
      <c r="U12" s="29">
        <v>0</v>
      </c>
      <c r="V12" s="29">
        <v>72</v>
      </c>
      <c r="W12" s="29">
        <f>szablon_wynik10[[#This Row],[Liczba zgonów w szpitalnym oddziale ratunkowym 0-18 lat]]+szablon_wynik10[[#This Row],[Liczba zgonów w szpitalnym oddziale ratunkowym &gt;18 lat]]</f>
        <v>72</v>
      </c>
    </row>
    <row r="13" spans="1:23">
      <c r="A13" s="15"/>
      <c r="B13" s="15"/>
      <c r="C13" s="15"/>
      <c r="D13" s="15"/>
      <c r="E13" s="15"/>
      <c r="F13" s="15"/>
      <c r="G13" s="15"/>
      <c r="H13" s="15"/>
      <c r="I13" s="15"/>
      <c r="J13" s="15"/>
      <c r="K13" s="15"/>
      <c r="L13" s="15"/>
      <c r="M13" s="15"/>
      <c r="N13" s="15"/>
      <c r="O13" s="15"/>
      <c r="P13" s="15"/>
      <c r="Q13" s="15"/>
      <c r="R13" s="15"/>
      <c r="S13" s="15"/>
      <c r="T13" s="15"/>
      <c r="U13" s="15"/>
      <c r="V13" s="15"/>
      <c r="W13" s="15"/>
    </row>
    <row r="14" spans="1:23" ht="110.25" customHeight="1">
      <c r="A14" s="139" t="s">
        <v>1678</v>
      </c>
      <c r="B14" s="139"/>
      <c r="C14" s="139"/>
      <c r="D14" s="139"/>
      <c r="E14" s="139"/>
      <c r="F14" s="139"/>
      <c r="G14" s="139"/>
      <c r="H14" s="139"/>
      <c r="I14" s="139"/>
      <c r="J14" s="139"/>
      <c r="K14" s="139"/>
      <c r="L14" s="139"/>
      <c r="M14" s="139"/>
      <c r="N14" s="139"/>
      <c r="O14" s="139"/>
      <c r="P14" s="139"/>
      <c r="Q14" s="139"/>
      <c r="R14" s="139"/>
      <c r="S14" s="139"/>
      <c r="T14" s="139"/>
      <c r="U14" s="139"/>
      <c r="V14" s="139"/>
      <c r="W14" s="139"/>
    </row>
    <row r="15" spans="1:23">
      <c r="A15" s="15"/>
      <c r="B15" s="15"/>
      <c r="C15" s="15"/>
      <c r="D15" s="15"/>
      <c r="E15" s="15"/>
      <c r="F15" s="15"/>
      <c r="G15" s="15"/>
      <c r="H15" s="15"/>
      <c r="I15" s="15"/>
      <c r="J15" s="15"/>
      <c r="K15" s="15"/>
      <c r="L15" s="15"/>
      <c r="M15" s="15"/>
      <c r="N15" s="15"/>
      <c r="O15" s="15"/>
      <c r="P15" s="15"/>
      <c r="Q15" s="15"/>
      <c r="R15" s="15"/>
      <c r="S15" s="15"/>
      <c r="T15" s="15"/>
      <c r="U15" s="15"/>
      <c r="V15" s="15"/>
      <c r="W15" s="15"/>
    </row>
    <row r="16" spans="1:23">
      <c r="A16" s="15"/>
      <c r="B16" s="15"/>
      <c r="C16" s="15"/>
      <c r="D16" s="15"/>
      <c r="E16" s="15"/>
      <c r="F16" s="15"/>
      <c r="G16" s="15"/>
      <c r="H16" s="15"/>
      <c r="I16" s="15"/>
      <c r="J16" s="15"/>
      <c r="K16" s="15"/>
      <c r="L16" s="15"/>
      <c r="M16" s="15"/>
      <c r="N16" s="15"/>
      <c r="O16" s="15"/>
      <c r="P16" s="15"/>
      <c r="Q16" s="15"/>
      <c r="R16" s="15"/>
      <c r="S16" s="15"/>
      <c r="T16" s="15"/>
      <c r="U16" s="15"/>
      <c r="V16" s="15"/>
      <c r="W16" s="15"/>
    </row>
    <row r="17" spans="1:23">
      <c r="A17" s="15"/>
      <c r="B17" s="15"/>
      <c r="C17" s="15"/>
      <c r="D17" s="15"/>
      <c r="E17" s="15"/>
      <c r="F17" s="15"/>
      <c r="G17" s="15"/>
      <c r="H17" s="15"/>
      <c r="I17" s="15"/>
      <c r="J17" s="15"/>
      <c r="K17" s="15"/>
      <c r="L17" s="15"/>
      <c r="M17" s="15"/>
      <c r="N17" s="15"/>
      <c r="O17" s="15"/>
      <c r="P17" s="15"/>
      <c r="Q17" s="15"/>
      <c r="R17" s="15"/>
      <c r="S17" s="15"/>
      <c r="T17" s="15"/>
      <c r="U17" s="15"/>
      <c r="V17" s="15"/>
      <c r="W17" s="15"/>
    </row>
    <row r="18" spans="1:23">
      <c r="A18" s="15"/>
      <c r="B18" s="15"/>
      <c r="C18" s="15"/>
      <c r="D18" s="15"/>
      <c r="E18" s="15"/>
      <c r="F18" s="15"/>
      <c r="G18" s="15"/>
      <c r="H18" s="15"/>
      <c r="I18" s="15"/>
      <c r="J18" s="15"/>
      <c r="K18" s="15"/>
      <c r="L18" s="15"/>
      <c r="M18" s="15"/>
      <c r="N18" s="15"/>
      <c r="O18" s="15"/>
      <c r="P18" s="15"/>
      <c r="Q18" s="15"/>
      <c r="R18" s="15"/>
      <c r="S18" s="15"/>
      <c r="T18" s="15"/>
      <c r="U18" s="15"/>
      <c r="V18" s="15"/>
      <c r="W18" s="15"/>
    </row>
  </sheetData>
  <mergeCells count="2">
    <mergeCell ref="A1:W1"/>
    <mergeCell ref="A14:W14"/>
  </mergeCells>
  <pageMargins left="0.7" right="0.7" top="0.75" bottom="0.75" header="0.3" footer="0.3"/>
  <pageSetup paperSize="8" scale="41"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BA8BA-BBAC-40D4-876C-BA8C615D3976}">
  <sheetPr>
    <pageSetUpPr fitToPage="1"/>
  </sheetPr>
  <dimension ref="A1:W40"/>
  <sheetViews>
    <sheetView workbookViewId="0">
      <pane ySplit="2" topLeftCell="A17" activePane="bottomLeft" state="frozen"/>
      <selection pane="bottomLeft" activeCell="B19" sqref="B19"/>
    </sheetView>
  </sheetViews>
  <sheetFormatPr defaultRowHeight="15"/>
  <cols>
    <col min="1" max="1" width="24.7109375" customWidth="1"/>
    <col min="2" max="2" width="39.7109375" customWidth="1"/>
    <col min="3" max="3" width="17.85546875" customWidth="1"/>
    <col min="4" max="4" width="15.42578125" customWidth="1"/>
    <col min="5" max="5" width="14.140625" customWidth="1"/>
    <col min="6" max="6" width="19.42578125" customWidth="1"/>
    <col min="7" max="7" width="13.42578125" customWidth="1"/>
    <col min="8" max="8" width="18.7109375" customWidth="1"/>
    <col min="9" max="9" width="13.28515625" customWidth="1"/>
    <col min="10" max="10" width="18.140625" customWidth="1"/>
    <col min="11" max="11" width="49.42578125" customWidth="1"/>
    <col min="12" max="12" width="32.5703125" customWidth="1"/>
    <col min="13" max="13" width="27.42578125" customWidth="1"/>
    <col min="14" max="14" width="18.140625" customWidth="1"/>
    <col min="15" max="15" width="17.5703125" customWidth="1"/>
    <col min="16" max="16" width="15.28515625" customWidth="1"/>
    <col min="17" max="17" width="18.28515625" customWidth="1"/>
    <col min="18" max="18" width="19.140625" customWidth="1"/>
    <col min="19" max="19" width="20" customWidth="1"/>
    <col min="20" max="20" width="20.5703125" customWidth="1"/>
    <col min="21" max="21" width="14.140625" customWidth="1"/>
    <col min="22" max="22" width="14.42578125" customWidth="1"/>
    <col min="23" max="23" width="14.5703125" customWidth="1"/>
  </cols>
  <sheetData>
    <row r="1" spans="1:23" ht="48" customHeight="1">
      <c r="A1" s="138" t="s">
        <v>1947</v>
      </c>
      <c r="B1" s="138"/>
      <c r="C1" s="138"/>
      <c r="D1" s="138"/>
      <c r="E1" s="138"/>
      <c r="F1" s="138"/>
      <c r="G1" s="138"/>
      <c r="H1" s="138"/>
      <c r="I1" s="138"/>
      <c r="J1" s="138"/>
      <c r="K1" s="138"/>
      <c r="L1" s="138"/>
      <c r="M1" s="138"/>
      <c r="N1" s="138"/>
      <c r="O1" s="138"/>
      <c r="P1" s="138"/>
      <c r="Q1" s="138"/>
      <c r="R1" s="138"/>
      <c r="S1" s="138"/>
      <c r="T1" s="138"/>
      <c r="U1" s="138"/>
      <c r="V1" s="138"/>
      <c r="W1" s="138"/>
    </row>
    <row r="2" spans="1:23" s="5" customFormat="1" ht="102" customHeight="1">
      <c r="A2" s="35" t="s">
        <v>1383</v>
      </c>
      <c r="B2" s="35" t="s">
        <v>1384</v>
      </c>
      <c r="C2" s="35" t="s">
        <v>1385</v>
      </c>
      <c r="D2" s="35" t="s">
        <v>1386</v>
      </c>
      <c r="E2" s="35" t="s">
        <v>1387</v>
      </c>
      <c r="F2" s="35" t="s">
        <v>1388</v>
      </c>
      <c r="G2" s="35" t="s">
        <v>1389</v>
      </c>
      <c r="H2" s="35" t="s">
        <v>1390</v>
      </c>
      <c r="I2" s="35" t="s">
        <v>1391</v>
      </c>
      <c r="J2" s="35" t="s">
        <v>1392</v>
      </c>
      <c r="K2" s="35" t="s">
        <v>1393</v>
      </c>
      <c r="L2" s="35" t="s">
        <v>1394</v>
      </c>
      <c r="M2" s="35" t="s">
        <v>1395</v>
      </c>
      <c r="N2" s="35" t="s">
        <v>1396</v>
      </c>
      <c r="O2" s="35" t="s">
        <v>1397</v>
      </c>
      <c r="P2" s="35" t="s">
        <v>1398</v>
      </c>
      <c r="Q2" s="35" t="s">
        <v>1399</v>
      </c>
      <c r="R2" s="35" t="s">
        <v>1400</v>
      </c>
      <c r="S2" s="35" t="s">
        <v>1401</v>
      </c>
      <c r="T2" s="35" t="s">
        <v>1402</v>
      </c>
      <c r="U2" s="35" t="s">
        <v>1441</v>
      </c>
      <c r="V2" s="35" t="s">
        <v>1442</v>
      </c>
      <c r="W2" s="35" t="s">
        <v>1443</v>
      </c>
    </row>
    <row r="3" spans="1:23" ht="26.25">
      <c r="A3" s="29" t="s">
        <v>8</v>
      </c>
      <c r="B3" s="29" t="s">
        <v>1812</v>
      </c>
      <c r="C3" s="34" t="s">
        <v>1809</v>
      </c>
      <c r="D3" s="29" t="s">
        <v>331</v>
      </c>
      <c r="E3" s="29" t="s">
        <v>81</v>
      </c>
      <c r="F3" s="29" t="s">
        <v>81</v>
      </c>
      <c r="G3" s="29" t="s">
        <v>1808</v>
      </c>
      <c r="H3" s="29" t="s">
        <v>1444</v>
      </c>
      <c r="I3" s="29" t="s">
        <v>1445</v>
      </c>
      <c r="J3" s="29">
        <v>3201011</v>
      </c>
      <c r="K3" s="29" t="s">
        <v>1997</v>
      </c>
      <c r="L3" s="29" t="s">
        <v>1869</v>
      </c>
      <c r="M3" s="29" t="s">
        <v>1446</v>
      </c>
      <c r="N3" s="34" t="s">
        <v>1809</v>
      </c>
      <c r="O3" s="29">
        <v>323</v>
      </c>
      <c r="P3" s="29">
        <v>5102</v>
      </c>
      <c r="Q3" s="29">
        <v>5425</v>
      </c>
      <c r="R3" s="29">
        <v>94</v>
      </c>
      <c r="S3" s="29">
        <v>2293</v>
      </c>
      <c r="T3" s="29">
        <v>2387</v>
      </c>
      <c r="U3" s="29">
        <v>0</v>
      </c>
      <c r="V3" s="29">
        <v>5</v>
      </c>
      <c r="W3" s="29">
        <f>szablon_wynik11[[#This Row],[Liczba zgonów w izbie przyjęć 0-18 lat]]+szablon_wynik11[[#This Row],[Liczba zgonów w izbie przyjęć &gt;18 lat]]</f>
        <v>5</v>
      </c>
    </row>
    <row r="4" spans="1:23" ht="26.25">
      <c r="A4" s="29" t="s">
        <v>8</v>
      </c>
      <c r="B4" s="29" t="s">
        <v>1811</v>
      </c>
      <c r="C4" s="34" t="s">
        <v>1810</v>
      </c>
      <c r="D4" s="29" t="s">
        <v>367</v>
      </c>
      <c r="E4" s="29" t="s">
        <v>25</v>
      </c>
      <c r="F4" s="29" t="s">
        <v>25</v>
      </c>
      <c r="G4" s="29" t="s">
        <v>1816</v>
      </c>
      <c r="H4" s="29" t="s">
        <v>1449</v>
      </c>
      <c r="I4" s="29" t="s">
        <v>1450</v>
      </c>
      <c r="J4" s="29">
        <v>3204024</v>
      </c>
      <c r="K4" s="29" t="s">
        <v>1448</v>
      </c>
      <c r="L4" s="29" t="s">
        <v>1874</v>
      </c>
      <c r="M4" s="29" t="s">
        <v>1451</v>
      </c>
      <c r="N4" s="34" t="s">
        <v>1810</v>
      </c>
      <c r="O4" s="29">
        <v>1316</v>
      </c>
      <c r="P4" s="29">
        <v>6519</v>
      </c>
      <c r="Q4" s="29">
        <v>7835</v>
      </c>
      <c r="R4" s="29">
        <v>108</v>
      </c>
      <c r="S4" s="29">
        <v>2069</v>
      </c>
      <c r="T4" s="29">
        <v>2177</v>
      </c>
      <c r="U4" s="29">
        <v>0</v>
      </c>
      <c r="V4" s="29">
        <v>10</v>
      </c>
      <c r="W4" s="29">
        <f>szablon_wynik11[[#This Row],[Liczba zgonów w izbie przyjęć 0-18 lat]]+szablon_wynik11[[#This Row],[Liczba zgonów w izbie przyjęć &gt;18 lat]]</f>
        <v>10</v>
      </c>
    </row>
    <row r="5" spans="1:23" ht="26.25">
      <c r="A5" s="29" t="s">
        <v>8</v>
      </c>
      <c r="B5" s="29" t="s">
        <v>1813</v>
      </c>
      <c r="C5" s="34" t="s">
        <v>1814</v>
      </c>
      <c r="D5" s="29" t="s">
        <v>367</v>
      </c>
      <c r="E5" s="29" t="s">
        <v>103</v>
      </c>
      <c r="F5" s="29" t="s">
        <v>103</v>
      </c>
      <c r="G5" s="29" t="s">
        <v>1815</v>
      </c>
      <c r="H5" s="29" t="s">
        <v>1423</v>
      </c>
      <c r="I5" s="29" t="s">
        <v>16</v>
      </c>
      <c r="J5" s="29">
        <v>3204044</v>
      </c>
      <c r="K5" s="29" t="s">
        <v>1452</v>
      </c>
      <c r="L5" s="29" t="s">
        <v>1870</v>
      </c>
      <c r="M5" s="29" t="s">
        <v>1453</v>
      </c>
      <c r="N5" s="34" t="s">
        <v>1986</v>
      </c>
      <c r="O5" s="29">
        <v>1454</v>
      </c>
      <c r="P5" s="29">
        <v>4465</v>
      </c>
      <c r="Q5" s="29">
        <v>5919</v>
      </c>
      <c r="R5" s="29">
        <v>56</v>
      </c>
      <c r="S5" s="29">
        <v>941</v>
      </c>
      <c r="T5" s="29">
        <v>997</v>
      </c>
      <c r="U5" s="29">
        <v>0</v>
      </c>
      <c r="V5" s="29">
        <v>3</v>
      </c>
      <c r="W5" s="29">
        <f>szablon_wynik11[[#This Row],[Liczba zgonów w izbie przyjęć 0-18 lat]]+szablon_wynik11[[#This Row],[Liczba zgonów w izbie przyjęć &gt;18 lat]]</f>
        <v>3</v>
      </c>
    </row>
    <row r="6" spans="1:23" ht="26.25">
      <c r="A6" s="29" t="s">
        <v>8</v>
      </c>
      <c r="B6" s="29" t="s">
        <v>1817</v>
      </c>
      <c r="C6" s="34" t="s">
        <v>1818</v>
      </c>
      <c r="D6" s="29" t="s">
        <v>360</v>
      </c>
      <c r="E6" s="29" t="s">
        <v>134</v>
      </c>
      <c r="F6" s="29" t="s">
        <v>134</v>
      </c>
      <c r="G6" s="29" t="s">
        <v>1819</v>
      </c>
      <c r="H6" s="29" t="s">
        <v>1455</v>
      </c>
      <c r="I6" s="29" t="s">
        <v>1456</v>
      </c>
      <c r="J6" s="29">
        <v>3206044</v>
      </c>
      <c r="K6" s="29" t="s">
        <v>1454</v>
      </c>
      <c r="L6" s="29" t="s">
        <v>1875</v>
      </c>
      <c r="M6" s="29" t="s">
        <v>1457</v>
      </c>
      <c r="N6" s="34" t="s">
        <v>1993</v>
      </c>
      <c r="O6" s="29">
        <v>7</v>
      </c>
      <c r="P6" s="29">
        <v>5789</v>
      </c>
      <c r="Q6" s="29">
        <v>5796</v>
      </c>
      <c r="R6" s="29">
        <v>0</v>
      </c>
      <c r="S6" s="29">
        <v>1820</v>
      </c>
      <c r="T6" s="29">
        <v>1820</v>
      </c>
      <c r="U6" s="29">
        <v>0</v>
      </c>
      <c r="V6" s="29">
        <v>9</v>
      </c>
      <c r="W6" s="29">
        <f>szablon_wynik11[[#This Row],[Liczba zgonów w izbie przyjęć 0-18 lat]]+szablon_wynik11[[#This Row],[Liczba zgonów w izbie przyjęć &gt;18 lat]]</f>
        <v>9</v>
      </c>
    </row>
    <row r="7" spans="1:23" ht="26.25">
      <c r="A7" s="29" t="s">
        <v>8</v>
      </c>
      <c r="B7" s="29" t="s">
        <v>1459</v>
      </c>
      <c r="C7" s="34" t="s">
        <v>1820</v>
      </c>
      <c r="D7" s="29" t="s">
        <v>317</v>
      </c>
      <c r="E7" s="29" t="s">
        <v>47</v>
      </c>
      <c r="F7" s="29" t="s">
        <v>47</v>
      </c>
      <c r="G7" s="29" t="s">
        <v>1821</v>
      </c>
      <c r="H7" s="29" t="s">
        <v>1447</v>
      </c>
      <c r="I7" s="29" t="s">
        <v>1458</v>
      </c>
      <c r="J7" s="29">
        <v>3207034</v>
      </c>
      <c r="K7" s="29" t="s">
        <v>1460</v>
      </c>
      <c r="L7" s="29" t="s">
        <v>1876</v>
      </c>
      <c r="M7" s="29" t="s">
        <v>1461</v>
      </c>
      <c r="N7" s="34" t="s">
        <v>1992</v>
      </c>
      <c r="O7" s="29">
        <v>0</v>
      </c>
      <c r="P7" s="29">
        <v>1847</v>
      </c>
      <c r="Q7" s="29">
        <v>1847</v>
      </c>
      <c r="R7" s="29">
        <v>1</v>
      </c>
      <c r="S7" s="29">
        <v>1055</v>
      </c>
      <c r="T7" s="29">
        <v>1056</v>
      </c>
      <c r="U7" s="29">
        <v>0</v>
      </c>
      <c r="V7" s="29">
        <v>1</v>
      </c>
      <c r="W7" s="29">
        <f>szablon_wynik11[[#This Row],[Liczba zgonów w izbie przyjęć 0-18 lat]]+szablon_wynik11[[#This Row],[Liczba zgonów w izbie przyjęć &gt;18 lat]]</f>
        <v>1</v>
      </c>
    </row>
    <row r="8" spans="1:23" ht="26.25">
      <c r="A8" s="29" t="s">
        <v>8</v>
      </c>
      <c r="B8" s="29" t="s">
        <v>1822</v>
      </c>
      <c r="C8" s="34" t="s">
        <v>1823</v>
      </c>
      <c r="D8" s="29" t="s">
        <v>315</v>
      </c>
      <c r="E8" s="29" t="s">
        <v>61</v>
      </c>
      <c r="F8" s="29" t="s">
        <v>61</v>
      </c>
      <c r="G8" s="29" t="s">
        <v>1824</v>
      </c>
      <c r="H8" s="29" t="s">
        <v>1463</v>
      </c>
      <c r="I8" s="29" t="s">
        <v>1464</v>
      </c>
      <c r="J8" s="29">
        <v>3208011</v>
      </c>
      <c r="K8" s="29" t="s">
        <v>1462</v>
      </c>
      <c r="L8" s="29" t="s">
        <v>1877</v>
      </c>
      <c r="M8" s="29" t="s">
        <v>1465</v>
      </c>
      <c r="N8" s="34" t="s">
        <v>1823</v>
      </c>
      <c r="O8" s="29">
        <v>2883</v>
      </c>
      <c r="P8" s="29">
        <v>15636</v>
      </c>
      <c r="Q8" s="29">
        <v>18519</v>
      </c>
      <c r="R8" s="29">
        <v>260</v>
      </c>
      <c r="S8" s="29">
        <v>6860</v>
      </c>
      <c r="T8" s="29">
        <v>7120</v>
      </c>
      <c r="U8" s="29">
        <v>0</v>
      </c>
      <c r="V8" s="29">
        <v>27</v>
      </c>
      <c r="W8" s="29">
        <f>szablon_wynik11[[#This Row],[Liczba zgonów w izbie przyjęć 0-18 lat]]+szablon_wynik11[[#This Row],[Liczba zgonów w izbie przyjęć &gt;18 lat]]</f>
        <v>27</v>
      </c>
    </row>
    <row r="9" spans="1:23" ht="39">
      <c r="A9" s="29" t="s">
        <v>8</v>
      </c>
      <c r="B9" s="29" t="s">
        <v>1862</v>
      </c>
      <c r="C9" s="34" t="s">
        <v>1863</v>
      </c>
      <c r="D9" s="29" t="s">
        <v>97</v>
      </c>
      <c r="E9" s="29" t="s">
        <v>97</v>
      </c>
      <c r="F9" s="29" t="s">
        <v>97</v>
      </c>
      <c r="G9" s="29" t="s">
        <v>1864</v>
      </c>
      <c r="H9" s="29" t="s">
        <v>1466</v>
      </c>
      <c r="I9" s="29" t="s">
        <v>1467</v>
      </c>
      <c r="J9" s="29">
        <v>3261011</v>
      </c>
      <c r="K9" s="29" t="s">
        <v>1861</v>
      </c>
      <c r="L9" s="29" t="s">
        <v>1885</v>
      </c>
      <c r="M9" s="29" t="s">
        <v>1468</v>
      </c>
      <c r="N9" s="34" t="s">
        <v>1987</v>
      </c>
      <c r="O9" s="29">
        <v>0</v>
      </c>
      <c r="P9" s="29">
        <v>1063</v>
      </c>
      <c r="Q9" s="29">
        <v>1063</v>
      </c>
      <c r="R9" s="29">
        <v>0</v>
      </c>
      <c r="S9" s="29">
        <v>849</v>
      </c>
      <c r="T9" s="29">
        <v>849</v>
      </c>
      <c r="U9" s="29">
        <v>0</v>
      </c>
      <c r="V9" s="29">
        <v>0</v>
      </c>
      <c r="W9" s="29">
        <f>szablon_wynik11[[#This Row],[Liczba zgonów w izbie przyjęć 0-18 lat]]+szablon_wynik11[[#This Row],[Liczba zgonów w izbie przyjęć &gt;18 lat]]</f>
        <v>0</v>
      </c>
    </row>
    <row r="10" spans="1:23" ht="39">
      <c r="A10" s="29" t="s">
        <v>8</v>
      </c>
      <c r="B10" s="29" t="s">
        <v>1825</v>
      </c>
      <c r="C10" s="34" t="s">
        <v>1826</v>
      </c>
      <c r="D10" s="29" t="s">
        <v>97</v>
      </c>
      <c r="E10" s="29" t="s">
        <v>97</v>
      </c>
      <c r="F10" s="29" t="s">
        <v>97</v>
      </c>
      <c r="G10" s="29" t="s">
        <v>1827</v>
      </c>
      <c r="H10" s="29" t="s">
        <v>1447</v>
      </c>
      <c r="I10" s="29" t="s">
        <v>1450</v>
      </c>
      <c r="J10" s="29">
        <v>3261011</v>
      </c>
      <c r="K10" s="29" t="s">
        <v>1469</v>
      </c>
      <c r="L10" s="29" t="s">
        <v>1884</v>
      </c>
      <c r="M10" s="29" t="s">
        <v>1470</v>
      </c>
      <c r="N10" s="34" t="s">
        <v>1826</v>
      </c>
      <c r="O10" s="29">
        <v>0</v>
      </c>
      <c r="P10" s="29">
        <v>430</v>
      </c>
      <c r="Q10" s="29">
        <v>430</v>
      </c>
      <c r="R10" s="29">
        <v>0</v>
      </c>
      <c r="S10" s="29">
        <v>0</v>
      </c>
      <c r="T10" s="29">
        <v>0</v>
      </c>
      <c r="U10" s="29">
        <v>0</v>
      </c>
      <c r="V10" s="29">
        <v>0</v>
      </c>
      <c r="W10" s="29">
        <f>szablon_wynik11[[#This Row],[Liczba zgonów w izbie przyjęć 0-18 lat]]+szablon_wynik11[[#This Row],[Liczba zgonów w izbie przyjęć &gt;18 lat]]</f>
        <v>0</v>
      </c>
    </row>
    <row r="11" spans="1:23" ht="26.25">
      <c r="A11" s="29" t="s">
        <v>8</v>
      </c>
      <c r="B11" s="29" t="s">
        <v>1828</v>
      </c>
      <c r="C11" s="34" t="s">
        <v>1829</v>
      </c>
      <c r="D11" s="29" t="s">
        <v>357</v>
      </c>
      <c r="E11" s="29" t="s">
        <v>150</v>
      </c>
      <c r="F11" s="29" t="s">
        <v>150</v>
      </c>
      <c r="G11" s="29" t="s">
        <v>1830</v>
      </c>
      <c r="H11" s="29" t="s">
        <v>1447</v>
      </c>
      <c r="I11" s="29" t="s">
        <v>1458</v>
      </c>
      <c r="J11" s="29">
        <v>3210014</v>
      </c>
      <c r="K11" s="29" t="s">
        <v>1471</v>
      </c>
      <c r="L11" s="29" t="s">
        <v>1871</v>
      </c>
      <c r="M11" s="29" t="s">
        <v>1472</v>
      </c>
      <c r="N11" s="34" t="s">
        <v>1988</v>
      </c>
      <c r="O11" s="29">
        <v>25</v>
      </c>
      <c r="P11" s="29">
        <v>3118</v>
      </c>
      <c r="Q11" s="29">
        <v>3143</v>
      </c>
      <c r="R11" s="29">
        <v>3</v>
      </c>
      <c r="S11" s="29">
        <v>1284</v>
      </c>
      <c r="T11" s="29">
        <v>1287</v>
      </c>
      <c r="U11" s="29">
        <v>0</v>
      </c>
      <c r="V11" s="29">
        <v>3</v>
      </c>
      <c r="W11" s="29">
        <f>szablon_wynik11[[#This Row],[Liczba zgonów w izbie przyjęć 0-18 lat]]+szablon_wynik11[[#This Row],[Liczba zgonów w izbie przyjęć &gt;18 lat]]</f>
        <v>3</v>
      </c>
    </row>
    <row r="12" spans="1:23" ht="26.25">
      <c r="A12" s="29" t="s">
        <v>8</v>
      </c>
      <c r="B12" s="29" t="s">
        <v>1831</v>
      </c>
      <c r="C12" s="34" t="s">
        <v>1832</v>
      </c>
      <c r="D12" s="29" t="s">
        <v>357</v>
      </c>
      <c r="E12" s="29" t="s">
        <v>160</v>
      </c>
      <c r="F12" s="29" t="s">
        <v>160</v>
      </c>
      <c r="G12" s="29" t="s">
        <v>1833</v>
      </c>
      <c r="H12" s="29" t="s">
        <v>1473</v>
      </c>
      <c r="I12" s="29" t="s">
        <v>1474</v>
      </c>
      <c r="J12" s="29">
        <v>3210034</v>
      </c>
      <c r="K12" s="29" t="s">
        <v>1998</v>
      </c>
      <c r="L12" s="29" t="s">
        <v>1879</v>
      </c>
      <c r="M12" s="29" t="s">
        <v>1475</v>
      </c>
      <c r="N12" s="34" t="s">
        <v>1832</v>
      </c>
      <c r="O12" s="29">
        <v>364</v>
      </c>
      <c r="P12" s="29">
        <v>5646</v>
      </c>
      <c r="Q12" s="29">
        <v>6010</v>
      </c>
      <c r="R12" s="29">
        <v>163</v>
      </c>
      <c r="S12" s="29">
        <v>2024</v>
      </c>
      <c r="T12" s="29">
        <v>2187</v>
      </c>
      <c r="U12" s="29">
        <v>0</v>
      </c>
      <c r="V12" s="29">
        <v>4</v>
      </c>
      <c r="W12" s="29">
        <f>szablon_wynik11[[#This Row],[Liczba zgonów w izbie przyjęć 0-18 lat]]+szablon_wynik11[[#This Row],[Liczba zgonów w izbie przyjęć &gt;18 lat]]</f>
        <v>4</v>
      </c>
    </row>
    <row r="13" spans="1:23" ht="26.25">
      <c r="A13" s="29" t="s">
        <v>8</v>
      </c>
      <c r="B13" s="29" t="s">
        <v>1843</v>
      </c>
      <c r="C13" s="34" t="s">
        <v>1844</v>
      </c>
      <c r="D13" s="29" t="s">
        <v>371</v>
      </c>
      <c r="E13" s="29" t="s">
        <v>89</v>
      </c>
      <c r="F13" s="29" t="s">
        <v>89</v>
      </c>
      <c r="G13" s="29" t="s">
        <v>1845</v>
      </c>
      <c r="H13" s="29" t="s">
        <v>1476</v>
      </c>
      <c r="I13" s="29" t="s">
        <v>1450</v>
      </c>
      <c r="J13" s="29">
        <v>3211044</v>
      </c>
      <c r="K13" s="29" t="s">
        <v>1435</v>
      </c>
      <c r="L13" s="29" t="s">
        <v>1886</v>
      </c>
      <c r="M13" s="29" t="s">
        <v>1438</v>
      </c>
      <c r="N13" s="34" t="s">
        <v>1989</v>
      </c>
      <c r="O13" s="29">
        <v>324</v>
      </c>
      <c r="P13" s="29">
        <v>15272</v>
      </c>
      <c r="Q13" s="29">
        <v>15596</v>
      </c>
      <c r="R13" s="29">
        <v>3</v>
      </c>
      <c r="S13" s="29">
        <v>2188</v>
      </c>
      <c r="T13" s="29">
        <v>2191</v>
      </c>
      <c r="U13" s="36">
        <v>0</v>
      </c>
      <c r="V13" s="36">
        <v>0</v>
      </c>
      <c r="W13" s="29">
        <f>szablon_wynik11[[#This Row],[Liczba zgonów w izbie przyjęć 0-18 lat]]+szablon_wynik11[[#This Row],[Liczba zgonów w izbie przyjęć &gt;18 lat]]</f>
        <v>0</v>
      </c>
    </row>
    <row r="14" spans="1:23" ht="26.25">
      <c r="A14" s="29" t="s">
        <v>8</v>
      </c>
      <c r="B14" s="29" t="s">
        <v>1834</v>
      </c>
      <c r="C14" s="34" t="s">
        <v>1835</v>
      </c>
      <c r="D14" s="29" t="s">
        <v>321</v>
      </c>
      <c r="E14" s="29" t="s">
        <v>154</v>
      </c>
      <c r="F14" s="29" t="s">
        <v>154</v>
      </c>
      <c r="G14" s="29" t="s">
        <v>1836</v>
      </c>
      <c r="H14" s="29" t="s">
        <v>1478</v>
      </c>
      <c r="I14" s="29" t="s">
        <v>1450</v>
      </c>
      <c r="J14" s="29">
        <v>3212054</v>
      </c>
      <c r="K14" s="29" t="s">
        <v>1477</v>
      </c>
      <c r="L14" s="29" t="s">
        <v>1880</v>
      </c>
      <c r="M14" s="29" t="s">
        <v>1479</v>
      </c>
      <c r="N14" s="34" t="s">
        <v>1990</v>
      </c>
      <c r="O14" s="29">
        <v>0</v>
      </c>
      <c r="P14" s="29">
        <v>3469</v>
      </c>
      <c r="Q14" s="29">
        <v>3469</v>
      </c>
      <c r="R14" s="29">
        <v>2</v>
      </c>
      <c r="S14" s="29">
        <v>2055</v>
      </c>
      <c r="T14" s="29">
        <v>2057</v>
      </c>
      <c r="U14" s="29">
        <v>0</v>
      </c>
      <c r="V14" s="29">
        <v>4</v>
      </c>
      <c r="W14" s="29">
        <f>szablon_wynik11[[#This Row],[Liczba zgonów w izbie przyjęć 0-18 lat]]+szablon_wynik11[[#This Row],[Liczba zgonów w izbie przyjęć &gt;18 lat]]</f>
        <v>4</v>
      </c>
    </row>
    <row r="15" spans="1:23" ht="26.25">
      <c r="A15" s="29" t="s">
        <v>8</v>
      </c>
      <c r="B15" s="29" t="s">
        <v>1984</v>
      </c>
      <c r="C15" s="34" t="s">
        <v>1837</v>
      </c>
      <c r="D15" s="29" t="s">
        <v>307</v>
      </c>
      <c r="E15" s="29" t="s">
        <v>115</v>
      </c>
      <c r="F15" s="29" t="s">
        <v>115</v>
      </c>
      <c r="G15" s="29" t="s">
        <v>1838</v>
      </c>
      <c r="H15" s="29" t="s">
        <v>1480</v>
      </c>
      <c r="I15" s="29" t="s">
        <v>1467</v>
      </c>
      <c r="J15" s="29">
        <v>3213021</v>
      </c>
      <c r="K15" s="29" t="s">
        <v>1481</v>
      </c>
      <c r="L15" s="29" t="s">
        <v>1872</v>
      </c>
      <c r="M15" s="29" t="s">
        <v>1482</v>
      </c>
      <c r="N15" s="34" t="s">
        <v>1837</v>
      </c>
      <c r="O15" s="29">
        <v>149</v>
      </c>
      <c r="P15" s="29">
        <v>2609</v>
      </c>
      <c r="Q15" s="29">
        <v>2758</v>
      </c>
      <c r="R15" s="29">
        <v>1</v>
      </c>
      <c r="S15" s="29">
        <v>1927</v>
      </c>
      <c r="T15" s="29">
        <v>1928</v>
      </c>
      <c r="U15" s="29">
        <v>0</v>
      </c>
      <c r="V15" s="29">
        <v>1</v>
      </c>
      <c r="W15" s="29">
        <f>szablon_wynik11[[#This Row],[Liczba zgonów w izbie przyjęć 0-18 lat]]+szablon_wynik11[[#This Row],[Liczba zgonów w izbie przyjęć &gt;18 lat]]</f>
        <v>1</v>
      </c>
    </row>
    <row r="16" spans="1:23" ht="39">
      <c r="A16" s="29" t="s">
        <v>8</v>
      </c>
      <c r="B16" s="29" t="s">
        <v>1846</v>
      </c>
      <c r="C16" s="34" t="s">
        <v>1991</v>
      </c>
      <c r="D16" s="29" t="s">
        <v>14</v>
      </c>
      <c r="E16" s="29" t="s">
        <v>14</v>
      </c>
      <c r="F16" s="29" t="s">
        <v>14</v>
      </c>
      <c r="G16" s="29" t="s">
        <v>1847</v>
      </c>
      <c r="H16" s="29" t="s">
        <v>1483</v>
      </c>
      <c r="I16" s="29" t="s">
        <v>1484</v>
      </c>
      <c r="J16" s="29">
        <v>3262011</v>
      </c>
      <c r="K16" s="29" t="s">
        <v>1999</v>
      </c>
      <c r="L16" s="29" t="s">
        <v>1887</v>
      </c>
      <c r="M16" s="29" t="s">
        <v>1485</v>
      </c>
      <c r="N16" s="34" t="s">
        <v>1991</v>
      </c>
      <c r="O16" s="29">
        <v>4</v>
      </c>
      <c r="P16" s="29">
        <v>13550</v>
      </c>
      <c r="Q16" s="29">
        <v>13554</v>
      </c>
      <c r="R16" s="29">
        <v>1</v>
      </c>
      <c r="S16" s="29">
        <v>3014</v>
      </c>
      <c r="T16" s="29">
        <v>3015</v>
      </c>
      <c r="U16" s="29">
        <v>0</v>
      </c>
      <c r="V16" s="29">
        <v>4</v>
      </c>
      <c r="W16" s="29">
        <f>szablon_wynik11[[#This Row],[Liczba zgonów w izbie przyjęć 0-18 lat]]+szablon_wynik11[[#This Row],[Liczba zgonów w izbie przyjęć &gt;18 lat]]</f>
        <v>4</v>
      </c>
    </row>
    <row r="17" spans="1:23" ht="39">
      <c r="A17" s="29" t="s">
        <v>8</v>
      </c>
      <c r="B17" s="29" t="s">
        <v>1848</v>
      </c>
      <c r="C17" s="34" t="s">
        <v>1849</v>
      </c>
      <c r="D17" s="29" t="s">
        <v>14</v>
      </c>
      <c r="E17" s="29" t="s">
        <v>14</v>
      </c>
      <c r="F17" s="29" t="s">
        <v>14</v>
      </c>
      <c r="G17" s="29" t="s">
        <v>1850</v>
      </c>
      <c r="H17" s="29" t="s">
        <v>1486</v>
      </c>
      <c r="I17" s="29" t="s">
        <v>1487</v>
      </c>
      <c r="J17" s="29">
        <v>3262011</v>
      </c>
      <c r="K17" s="29" t="s">
        <v>1488</v>
      </c>
      <c r="L17" s="29" t="s">
        <v>1873</v>
      </c>
      <c r="M17" s="29" t="s">
        <v>1489</v>
      </c>
      <c r="N17" s="34" t="s">
        <v>1849</v>
      </c>
      <c r="O17" s="29">
        <v>384</v>
      </c>
      <c r="P17" s="29">
        <v>15886</v>
      </c>
      <c r="Q17" s="29">
        <v>16270</v>
      </c>
      <c r="R17" s="29">
        <v>0</v>
      </c>
      <c r="S17" s="29">
        <v>3835</v>
      </c>
      <c r="T17" s="29">
        <v>3835</v>
      </c>
      <c r="U17" s="29">
        <v>0</v>
      </c>
      <c r="V17" s="29">
        <v>6</v>
      </c>
      <c r="W17" s="29">
        <f>szablon_wynik11[[#This Row],[Liczba zgonów w izbie przyjęć 0-18 lat]]+szablon_wynik11[[#This Row],[Liczba zgonów w izbie przyjęć &gt;18 lat]]</f>
        <v>6</v>
      </c>
    </row>
    <row r="18" spans="1:23" ht="26.25">
      <c r="A18" s="29" t="s">
        <v>8</v>
      </c>
      <c r="B18" s="29" t="s">
        <v>1841</v>
      </c>
      <c r="C18" s="34" t="s">
        <v>1994</v>
      </c>
      <c r="D18" s="29" t="s">
        <v>14</v>
      </c>
      <c r="E18" s="29" t="s">
        <v>14</v>
      </c>
      <c r="F18" s="29" t="s">
        <v>14</v>
      </c>
      <c r="G18" s="29" t="s">
        <v>1842</v>
      </c>
      <c r="H18" s="29" t="s">
        <v>1490</v>
      </c>
      <c r="I18" s="29" t="s">
        <v>1491</v>
      </c>
      <c r="J18" s="29">
        <v>3262011</v>
      </c>
      <c r="K18" s="29" t="s">
        <v>1435</v>
      </c>
      <c r="L18" s="29" t="s">
        <v>1886</v>
      </c>
      <c r="M18" s="29" t="s">
        <v>1438</v>
      </c>
      <c r="N18" s="34" t="s">
        <v>1994</v>
      </c>
      <c r="O18" s="29">
        <v>63</v>
      </c>
      <c r="P18" s="29">
        <v>2661</v>
      </c>
      <c r="Q18" s="29">
        <v>2724</v>
      </c>
      <c r="R18" s="29">
        <v>0</v>
      </c>
      <c r="S18" s="29">
        <v>673</v>
      </c>
      <c r="T18" s="29">
        <v>673</v>
      </c>
      <c r="U18" s="29">
        <v>0</v>
      </c>
      <c r="V18" s="29">
        <v>9</v>
      </c>
      <c r="W18" s="29">
        <f>szablon_wynik11[[#This Row],[Liczba zgonów w izbie przyjęć 0-18 lat]]+szablon_wynik11[[#This Row],[Liczba zgonów w izbie przyjęć &gt;18 lat]]</f>
        <v>9</v>
      </c>
    </row>
    <row r="19" spans="1:23" ht="26.25">
      <c r="A19" s="29" t="s">
        <v>8</v>
      </c>
      <c r="B19" s="29" t="s">
        <v>1812</v>
      </c>
      <c r="C19" s="34" t="s">
        <v>1700</v>
      </c>
      <c r="D19" s="29" t="s">
        <v>14</v>
      </c>
      <c r="E19" s="29" t="s">
        <v>14</v>
      </c>
      <c r="F19" s="29" t="s">
        <v>14</v>
      </c>
      <c r="G19" s="29" t="s">
        <v>1851</v>
      </c>
      <c r="H19" s="29" t="s">
        <v>1432</v>
      </c>
      <c r="I19" s="29" t="s">
        <v>1409</v>
      </c>
      <c r="J19" s="29">
        <v>3262011</v>
      </c>
      <c r="K19" s="29" t="s">
        <v>1433</v>
      </c>
      <c r="L19" s="29" t="s">
        <v>1716</v>
      </c>
      <c r="M19" s="29" t="s">
        <v>1434</v>
      </c>
      <c r="N19" s="34" t="s">
        <v>1700</v>
      </c>
      <c r="O19" s="29">
        <v>2372</v>
      </c>
      <c r="P19" s="29">
        <v>4844</v>
      </c>
      <c r="Q19" s="29">
        <v>7216</v>
      </c>
      <c r="R19" s="29">
        <v>245</v>
      </c>
      <c r="S19" s="29">
        <v>3132</v>
      </c>
      <c r="T19" s="29">
        <v>3377</v>
      </c>
      <c r="U19" s="29">
        <v>0</v>
      </c>
      <c r="V19" s="29">
        <v>0</v>
      </c>
      <c r="W19" s="29">
        <f>szablon_wynik11[[#This Row],[Liczba zgonów w izbie przyjęć 0-18 lat]]+szablon_wynik11[[#This Row],[Liczba zgonów w izbie przyjęć &gt;18 lat]]</f>
        <v>0</v>
      </c>
    </row>
    <row r="20" spans="1:23" ht="26.25">
      <c r="A20" s="29" t="s">
        <v>8</v>
      </c>
      <c r="B20" s="29" t="s">
        <v>1985</v>
      </c>
      <c r="C20" s="34" t="s">
        <v>1995</v>
      </c>
      <c r="D20" s="29" t="s">
        <v>14</v>
      </c>
      <c r="E20" s="29" t="s">
        <v>14</v>
      </c>
      <c r="F20" s="29" t="s">
        <v>14</v>
      </c>
      <c r="G20" s="29" t="s">
        <v>1852</v>
      </c>
      <c r="H20" s="29" t="s">
        <v>1493</v>
      </c>
      <c r="I20" s="29" t="s">
        <v>1494</v>
      </c>
      <c r="J20" s="29">
        <v>3262011</v>
      </c>
      <c r="K20" s="29" t="s">
        <v>1492</v>
      </c>
      <c r="L20" s="29" t="s">
        <v>1878</v>
      </c>
      <c r="M20" s="29" t="s">
        <v>1495</v>
      </c>
      <c r="N20" s="34" t="s">
        <v>1995</v>
      </c>
      <c r="O20" s="29">
        <v>1498</v>
      </c>
      <c r="P20" s="29">
        <v>33322</v>
      </c>
      <c r="Q20" s="29">
        <v>34820</v>
      </c>
      <c r="R20" s="29">
        <v>24</v>
      </c>
      <c r="S20" s="29">
        <v>3844</v>
      </c>
      <c r="T20" s="29">
        <v>3868</v>
      </c>
      <c r="U20" s="29">
        <v>0</v>
      </c>
      <c r="V20" s="29">
        <v>5</v>
      </c>
      <c r="W20" s="29">
        <f>szablon_wynik11[[#This Row],[Liczba zgonów w izbie przyjęć 0-18 lat]]+szablon_wynik11[[#This Row],[Liczba zgonów w izbie przyjęć &gt;18 lat]]</f>
        <v>5</v>
      </c>
    </row>
    <row r="21" spans="1:23" ht="26.25">
      <c r="A21" s="29" t="s">
        <v>8</v>
      </c>
      <c r="B21" s="29" t="s">
        <v>1496</v>
      </c>
      <c r="C21" s="34" t="s">
        <v>1867</v>
      </c>
      <c r="D21" s="29" t="s">
        <v>1341</v>
      </c>
      <c r="E21" s="29" t="s">
        <v>85</v>
      </c>
      <c r="F21" s="29" t="s">
        <v>85</v>
      </c>
      <c r="G21" s="29" t="s">
        <v>1868</v>
      </c>
      <c r="H21" s="29" t="s">
        <v>1497</v>
      </c>
      <c r="I21" s="29" t="s">
        <v>16</v>
      </c>
      <c r="J21" s="29">
        <v>3215011</v>
      </c>
      <c r="K21" s="29" t="s">
        <v>1498</v>
      </c>
      <c r="L21" s="29" t="s">
        <v>1865</v>
      </c>
      <c r="M21" s="34" t="s">
        <v>1866</v>
      </c>
      <c r="N21" s="34" t="s">
        <v>1867</v>
      </c>
      <c r="O21" s="29">
        <v>0</v>
      </c>
      <c r="P21" s="29">
        <v>1309</v>
      </c>
      <c r="Q21" s="29">
        <v>1309</v>
      </c>
      <c r="R21" s="29">
        <v>0</v>
      </c>
      <c r="S21" s="29">
        <v>27</v>
      </c>
      <c r="T21" s="29">
        <v>27</v>
      </c>
      <c r="U21" s="29">
        <v>0</v>
      </c>
      <c r="V21" s="29">
        <v>0</v>
      </c>
      <c r="W21" s="29">
        <f>szablon_wynik11[[#This Row],[Liczba zgonów w izbie przyjęć 0-18 lat]]+szablon_wynik11[[#This Row],[Liczba zgonów w izbie przyjęć &gt;18 lat]]</f>
        <v>0</v>
      </c>
    </row>
    <row r="22" spans="1:23" ht="26.25">
      <c r="A22" s="29" t="s">
        <v>8</v>
      </c>
      <c r="B22" s="29" t="s">
        <v>1859</v>
      </c>
      <c r="C22" s="34" t="s">
        <v>1996</v>
      </c>
      <c r="D22" s="29" t="s">
        <v>333</v>
      </c>
      <c r="E22" s="29" t="s">
        <v>1499</v>
      </c>
      <c r="F22" s="29" t="s">
        <v>1499</v>
      </c>
      <c r="G22" s="29" t="s">
        <v>1860</v>
      </c>
      <c r="H22" s="29" t="s">
        <v>1447</v>
      </c>
      <c r="I22" s="29" t="s">
        <v>1456</v>
      </c>
      <c r="J22" s="29">
        <v>3216034</v>
      </c>
      <c r="K22" s="29" t="s">
        <v>1500</v>
      </c>
      <c r="L22" s="29" t="s">
        <v>1881</v>
      </c>
      <c r="M22" s="29" t="s">
        <v>1501</v>
      </c>
      <c r="N22" s="34" t="s">
        <v>1996</v>
      </c>
      <c r="O22" s="29">
        <v>15</v>
      </c>
      <c r="P22" s="29">
        <v>947</v>
      </c>
      <c r="Q22" s="29">
        <v>962</v>
      </c>
      <c r="R22" s="29">
        <v>74</v>
      </c>
      <c r="S22" s="29">
        <v>1476</v>
      </c>
      <c r="T22" s="29">
        <v>1550</v>
      </c>
      <c r="U22" s="29">
        <v>0</v>
      </c>
      <c r="V22" s="29">
        <v>2</v>
      </c>
      <c r="W22" s="29">
        <f>szablon_wynik11[[#This Row],[Liczba zgonów w izbie przyjęć 0-18 lat]]+szablon_wynik11[[#This Row],[Liczba zgonów w izbie przyjęć &gt;18 lat]]</f>
        <v>2</v>
      </c>
    </row>
    <row r="23" spans="1:23" ht="39">
      <c r="A23" s="29" t="s">
        <v>8</v>
      </c>
      <c r="B23" s="29" t="s">
        <v>1853</v>
      </c>
      <c r="C23" s="34" t="s">
        <v>1854</v>
      </c>
      <c r="D23" s="29" t="s">
        <v>53</v>
      </c>
      <c r="E23" s="29" t="s">
        <v>53</v>
      </c>
      <c r="F23" s="29" t="s">
        <v>53</v>
      </c>
      <c r="G23" s="29" t="s">
        <v>1855</v>
      </c>
      <c r="H23" s="29" t="s">
        <v>1503</v>
      </c>
      <c r="I23" s="29" t="s">
        <v>16</v>
      </c>
      <c r="J23" s="29">
        <v>3263011</v>
      </c>
      <c r="K23" s="29" t="s">
        <v>1502</v>
      </c>
      <c r="L23" s="29" t="s">
        <v>1882</v>
      </c>
      <c r="M23" s="29" t="s">
        <v>1504</v>
      </c>
      <c r="N23" s="34" t="s">
        <v>1854</v>
      </c>
      <c r="O23" s="29">
        <v>1514</v>
      </c>
      <c r="P23" s="29">
        <v>10740</v>
      </c>
      <c r="Q23" s="29">
        <v>12254</v>
      </c>
      <c r="R23" s="29">
        <v>171</v>
      </c>
      <c r="S23" s="29">
        <v>2907</v>
      </c>
      <c r="T23" s="29">
        <v>3078</v>
      </c>
      <c r="U23" s="29">
        <v>0</v>
      </c>
      <c r="V23" s="29">
        <v>7</v>
      </c>
      <c r="W23" s="29">
        <f>szablon_wynik11[[#This Row],[Liczba zgonów w izbie przyjęć 0-18 lat]]+szablon_wynik11[[#This Row],[Liczba zgonów w izbie przyjęć &gt;18 lat]]</f>
        <v>7</v>
      </c>
    </row>
    <row r="24" spans="1:23" ht="26.25">
      <c r="A24" s="29" t="s">
        <v>8</v>
      </c>
      <c r="B24" s="29" t="s">
        <v>1856</v>
      </c>
      <c r="C24" s="34" t="s">
        <v>1857</v>
      </c>
      <c r="D24" s="29" t="s">
        <v>325</v>
      </c>
      <c r="E24" s="29" t="s">
        <v>77</v>
      </c>
      <c r="F24" s="29" t="s">
        <v>77</v>
      </c>
      <c r="G24" s="29" t="s">
        <v>1858</v>
      </c>
      <c r="H24" s="29" t="s">
        <v>1506</v>
      </c>
      <c r="I24" s="29" t="s">
        <v>1487</v>
      </c>
      <c r="J24" s="29">
        <v>3217011</v>
      </c>
      <c r="K24" s="29" t="s">
        <v>1505</v>
      </c>
      <c r="L24" s="29" t="s">
        <v>1883</v>
      </c>
      <c r="M24" s="29" t="s">
        <v>1507</v>
      </c>
      <c r="N24" s="34" t="s">
        <v>1857</v>
      </c>
      <c r="O24" s="29">
        <v>3328</v>
      </c>
      <c r="P24" s="29">
        <v>17708</v>
      </c>
      <c r="Q24" s="29">
        <v>21036</v>
      </c>
      <c r="R24" s="29">
        <v>102</v>
      </c>
      <c r="S24" s="29">
        <f>2158+200</f>
        <v>2358</v>
      </c>
      <c r="T24" s="29">
        <f>2260+200</f>
        <v>2460</v>
      </c>
      <c r="U24" s="29">
        <v>0</v>
      </c>
      <c r="V24" s="29">
        <v>10</v>
      </c>
      <c r="W24" s="29">
        <f>szablon_wynik11[[#This Row],[Liczba zgonów w izbie przyjęć 0-18 lat]]+szablon_wynik11[[#This Row],[Liczba zgonów w izbie przyjęć &gt;18 lat]]</f>
        <v>10</v>
      </c>
    </row>
    <row r="25" spans="1:23" ht="26.25">
      <c r="A25" s="29" t="s">
        <v>1406</v>
      </c>
      <c r="B25" s="29" t="s">
        <v>1839</v>
      </c>
      <c r="C25" s="34" t="s">
        <v>1698</v>
      </c>
      <c r="D25" s="29" t="s">
        <v>14</v>
      </c>
      <c r="E25" s="29" t="s">
        <v>14</v>
      </c>
      <c r="F25" s="29" t="s">
        <v>14</v>
      </c>
      <c r="G25" s="29" t="s">
        <v>1707</v>
      </c>
      <c r="H25" s="29" t="s">
        <v>1701</v>
      </c>
      <c r="I25" s="29">
        <v>1</v>
      </c>
      <c r="J25" s="29">
        <v>3262011</v>
      </c>
      <c r="K25" s="29" t="s">
        <v>1435</v>
      </c>
      <c r="L25" s="29" t="s">
        <v>1886</v>
      </c>
      <c r="M25" s="29" t="s">
        <v>1438</v>
      </c>
      <c r="N25" s="34" t="s">
        <v>1802</v>
      </c>
      <c r="O25" s="29">
        <v>5496</v>
      </c>
      <c r="P25" s="29">
        <v>27807</v>
      </c>
      <c r="Q25" s="29">
        <v>33303</v>
      </c>
      <c r="R25" s="29">
        <v>0</v>
      </c>
      <c r="S25" s="29">
        <v>0</v>
      </c>
      <c r="T25" s="29">
        <v>0</v>
      </c>
      <c r="U25" s="36">
        <v>0</v>
      </c>
      <c r="V25" s="36">
        <v>0</v>
      </c>
      <c r="W25" s="29">
        <v>0</v>
      </c>
    </row>
    <row r="26" spans="1:23">
      <c r="A26" s="15"/>
      <c r="B26" s="15"/>
      <c r="C26" s="15"/>
      <c r="D26" s="15"/>
      <c r="E26" s="15"/>
      <c r="F26" s="15"/>
      <c r="G26" s="15"/>
      <c r="H26" s="15"/>
      <c r="I26" s="15"/>
      <c r="J26" s="15"/>
      <c r="K26" s="15"/>
      <c r="L26" s="15"/>
      <c r="M26" s="15"/>
      <c r="N26" s="15"/>
      <c r="O26" s="15"/>
      <c r="P26" s="15"/>
      <c r="Q26" s="15"/>
      <c r="R26" s="15"/>
      <c r="S26" s="15"/>
      <c r="T26" s="15"/>
      <c r="U26" s="15"/>
      <c r="V26" s="15"/>
      <c r="W26" s="15"/>
    </row>
    <row r="27" spans="1:23">
      <c r="A27" s="16" t="s">
        <v>382</v>
      </c>
      <c r="B27" s="15"/>
      <c r="C27" s="15"/>
      <c r="D27" s="15"/>
      <c r="E27" s="15"/>
      <c r="F27" s="15"/>
      <c r="G27" s="15"/>
      <c r="H27" s="15"/>
      <c r="I27" s="15"/>
      <c r="J27" s="15"/>
      <c r="K27" s="15"/>
      <c r="L27" s="15"/>
      <c r="M27" s="15"/>
      <c r="N27" s="15"/>
      <c r="O27" s="15"/>
      <c r="P27" s="15"/>
      <c r="Q27" s="15"/>
      <c r="R27" s="15"/>
      <c r="S27" s="15"/>
      <c r="T27" s="15"/>
      <c r="U27" s="15"/>
      <c r="V27" s="15"/>
      <c r="W27" s="15"/>
    </row>
    <row r="28" spans="1:23" ht="30" customHeight="1">
      <c r="A28" s="131" t="s">
        <v>1704</v>
      </c>
      <c r="B28" s="131"/>
      <c r="C28" s="131"/>
      <c r="D28" s="131"/>
      <c r="E28" s="131"/>
      <c r="F28" s="131"/>
      <c r="G28" s="131"/>
      <c r="H28" s="131"/>
      <c r="I28" s="131"/>
      <c r="J28" s="131"/>
      <c r="K28" s="131"/>
      <c r="L28" s="131"/>
      <c r="M28" s="131"/>
      <c r="N28" s="131"/>
      <c r="O28" s="131"/>
      <c r="P28" s="15"/>
      <c r="Q28" s="15"/>
      <c r="R28" s="15"/>
      <c r="S28" s="15"/>
      <c r="T28" s="15"/>
      <c r="U28" s="15"/>
      <c r="V28" s="15"/>
      <c r="W28" s="15"/>
    </row>
    <row r="29" spans="1:23" ht="30" customHeight="1">
      <c r="A29" s="131" t="s">
        <v>1968</v>
      </c>
      <c r="B29" s="131"/>
      <c r="C29" s="131"/>
      <c r="D29" s="131"/>
      <c r="E29" s="131"/>
      <c r="F29" s="131"/>
      <c r="G29" s="131"/>
      <c r="H29" s="131"/>
      <c r="I29" s="131"/>
      <c r="J29" s="131"/>
      <c r="K29" s="131"/>
      <c r="L29" s="131"/>
      <c r="M29" s="131"/>
      <c r="N29" s="131"/>
      <c r="O29" s="131"/>
      <c r="P29" s="15"/>
      <c r="Q29" s="15"/>
      <c r="R29" s="15"/>
      <c r="S29" s="15"/>
      <c r="T29" s="15"/>
      <c r="U29" s="15"/>
      <c r="V29" s="15"/>
      <c r="W29" s="15"/>
    </row>
    <row r="30" spans="1:23" ht="30" customHeight="1">
      <c r="A30" s="37" t="s">
        <v>1705</v>
      </c>
      <c r="B30" s="37"/>
      <c r="C30" s="37"/>
      <c r="D30" s="37"/>
      <c r="E30" s="37"/>
      <c r="F30" s="37"/>
      <c r="G30" s="37"/>
      <c r="H30" s="37"/>
      <c r="I30" s="37"/>
      <c r="J30" s="37"/>
      <c r="K30" s="37"/>
      <c r="L30" s="37"/>
      <c r="M30" s="37"/>
      <c r="N30" s="38"/>
      <c r="O30" s="38"/>
      <c r="P30" s="15"/>
      <c r="Q30" s="15"/>
      <c r="R30" s="15"/>
      <c r="S30" s="15"/>
      <c r="T30" s="15"/>
      <c r="U30" s="15"/>
      <c r="V30" s="15"/>
      <c r="W30" s="15"/>
    </row>
    <row r="31" spans="1:23">
      <c r="A31" s="15"/>
      <c r="B31" s="15"/>
      <c r="C31" s="15"/>
      <c r="D31" s="15"/>
      <c r="E31" s="15"/>
      <c r="F31" s="15"/>
      <c r="G31" s="15"/>
      <c r="H31" s="15"/>
      <c r="I31" s="15"/>
      <c r="J31" s="15"/>
      <c r="K31" s="15"/>
      <c r="L31" s="15"/>
      <c r="M31" s="15"/>
      <c r="N31" s="15"/>
      <c r="O31" s="15"/>
      <c r="P31" s="15"/>
      <c r="Q31" s="15"/>
      <c r="R31" s="15"/>
      <c r="S31" s="15"/>
      <c r="T31" s="15"/>
      <c r="U31" s="15"/>
      <c r="V31" s="15"/>
      <c r="W31" s="15"/>
    </row>
    <row r="32" spans="1:23">
      <c r="A32" s="15"/>
      <c r="B32" s="15"/>
      <c r="C32" s="15"/>
      <c r="D32" s="15"/>
      <c r="E32" s="15"/>
      <c r="F32" s="15"/>
      <c r="G32" s="15"/>
      <c r="H32" s="15"/>
      <c r="I32" s="15"/>
      <c r="J32" s="15"/>
      <c r="K32" s="15"/>
      <c r="L32" s="15"/>
      <c r="M32" s="15"/>
      <c r="N32" s="15"/>
      <c r="O32" s="15"/>
      <c r="P32" s="15"/>
      <c r="Q32" s="15"/>
      <c r="R32" s="15"/>
      <c r="S32" s="15"/>
      <c r="T32" s="15"/>
      <c r="U32" s="15"/>
      <c r="V32" s="15"/>
      <c r="W32" s="15"/>
    </row>
    <row r="33" spans="1:23">
      <c r="A33" s="15"/>
      <c r="B33" s="15"/>
      <c r="C33" s="15"/>
      <c r="D33" s="15"/>
      <c r="E33" s="15"/>
      <c r="F33" s="15"/>
      <c r="G33" s="15"/>
      <c r="H33" s="15"/>
      <c r="I33" s="15"/>
      <c r="J33" s="15"/>
      <c r="K33" s="15"/>
      <c r="L33" s="15"/>
      <c r="M33" s="15"/>
      <c r="N33" s="15"/>
      <c r="O33" s="15"/>
      <c r="P33" s="15"/>
      <c r="Q33" s="15"/>
      <c r="R33" s="15"/>
      <c r="S33" s="15"/>
      <c r="T33" s="15"/>
      <c r="U33" s="15"/>
      <c r="V33" s="15"/>
      <c r="W33" s="15"/>
    </row>
    <row r="34" spans="1:23">
      <c r="A34" s="15"/>
      <c r="B34" s="15"/>
      <c r="C34" s="15"/>
      <c r="D34" s="15"/>
      <c r="E34" s="15"/>
      <c r="F34" s="15"/>
      <c r="G34" s="15"/>
      <c r="H34" s="15"/>
      <c r="I34" s="15"/>
      <c r="J34" s="15"/>
      <c r="K34" s="15"/>
      <c r="L34" s="15"/>
      <c r="M34" s="15"/>
      <c r="N34" s="15"/>
      <c r="O34" s="15"/>
      <c r="P34" s="15"/>
      <c r="Q34" s="15"/>
      <c r="R34" s="15"/>
      <c r="S34" s="15"/>
      <c r="T34" s="15"/>
      <c r="U34" s="15"/>
      <c r="V34" s="15"/>
      <c r="W34" s="15"/>
    </row>
    <row r="35" spans="1:23">
      <c r="A35" s="15"/>
      <c r="B35" s="15"/>
      <c r="C35" s="15"/>
      <c r="D35" s="15"/>
      <c r="E35" s="15"/>
      <c r="F35" s="15"/>
      <c r="G35" s="15"/>
      <c r="H35" s="15"/>
      <c r="I35" s="15"/>
      <c r="J35" s="15"/>
      <c r="K35" s="15"/>
      <c r="L35" s="15"/>
      <c r="M35" s="15"/>
      <c r="N35" s="15"/>
      <c r="O35" s="15"/>
      <c r="P35" s="15"/>
      <c r="Q35" s="15"/>
      <c r="R35" s="15"/>
      <c r="S35" s="15"/>
      <c r="T35" s="15"/>
      <c r="U35" s="15"/>
      <c r="V35" s="15"/>
      <c r="W35" s="15"/>
    </row>
    <row r="36" spans="1:23">
      <c r="A36" s="15"/>
      <c r="B36" s="15"/>
      <c r="C36" s="15"/>
      <c r="D36" s="15"/>
      <c r="E36" s="15"/>
      <c r="F36" s="15"/>
      <c r="G36" s="15"/>
      <c r="H36" s="15"/>
      <c r="I36" s="15"/>
      <c r="J36" s="15"/>
      <c r="K36" s="15"/>
      <c r="L36" s="15"/>
      <c r="M36" s="15"/>
      <c r="N36" s="15"/>
      <c r="O36" s="15"/>
      <c r="P36" s="15"/>
      <c r="Q36" s="15"/>
      <c r="R36" s="15"/>
      <c r="S36" s="15"/>
      <c r="T36" s="15"/>
      <c r="U36" s="15"/>
      <c r="V36" s="15"/>
      <c r="W36" s="15"/>
    </row>
    <row r="37" spans="1:23">
      <c r="A37" s="15"/>
      <c r="B37" s="15"/>
      <c r="C37" s="15"/>
      <c r="D37" s="15"/>
      <c r="E37" s="15"/>
      <c r="F37" s="15"/>
      <c r="G37" s="15"/>
      <c r="H37" s="15"/>
      <c r="I37" s="15"/>
      <c r="J37" s="15"/>
      <c r="K37" s="15"/>
      <c r="L37" s="15"/>
      <c r="M37" s="15"/>
      <c r="N37" s="15"/>
      <c r="O37" s="15"/>
      <c r="P37" s="15"/>
      <c r="Q37" s="15"/>
      <c r="R37" s="15"/>
      <c r="S37" s="15"/>
      <c r="T37" s="15"/>
      <c r="U37" s="15"/>
      <c r="V37" s="15"/>
      <c r="W37" s="15"/>
    </row>
    <row r="38" spans="1:23">
      <c r="A38" s="15"/>
      <c r="B38" s="15"/>
      <c r="C38" s="15"/>
      <c r="D38" s="15"/>
      <c r="E38" s="15"/>
      <c r="F38" s="15"/>
      <c r="G38" s="15"/>
      <c r="H38" s="15"/>
      <c r="I38" s="15"/>
      <c r="J38" s="15"/>
      <c r="K38" s="15"/>
      <c r="L38" s="15"/>
      <c r="M38" s="15"/>
      <c r="N38" s="15"/>
      <c r="O38" s="15"/>
      <c r="P38" s="15"/>
      <c r="Q38" s="15"/>
      <c r="R38" s="15"/>
      <c r="S38" s="15"/>
      <c r="T38" s="15"/>
      <c r="U38" s="15"/>
      <c r="V38" s="15"/>
      <c r="W38" s="15"/>
    </row>
    <row r="39" spans="1:23">
      <c r="A39" s="15"/>
      <c r="B39" s="15"/>
      <c r="C39" s="15"/>
      <c r="D39" s="15"/>
      <c r="E39" s="15"/>
      <c r="F39" s="15"/>
      <c r="G39" s="15"/>
      <c r="H39" s="15"/>
      <c r="I39" s="15"/>
      <c r="J39" s="15"/>
      <c r="K39" s="15"/>
      <c r="L39" s="15"/>
      <c r="M39" s="15"/>
      <c r="N39" s="15"/>
      <c r="O39" s="15"/>
      <c r="P39" s="15"/>
      <c r="Q39" s="15"/>
      <c r="R39" s="15"/>
      <c r="S39" s="15"/>
      <c r="T39" s="15"/>
      <c r="U39" s="15"/>
      <c r="V39" s="15"/>
      <c r="W39" s="15"/>
    </row>
    <row r="40" spans="1:23">
      <c r="A40" s="15"/>
      <c r="B40" s="15"/>
      <c r="C40" s="15"/>
      <c r="D40" s="15"/>
      <c r="E40" s="15"/>
      <c r="F40" s="15"/>
      <c r="G40" s="15"/>
      <c r="H40" s="15"/>
      <c r="I40" s="15"/>
      <c r="J40" s="15"/>
      <c r="K40" s="15"/>
      <c r="L40" s="15"/>
      <c r="M40" s="15"/>
      <c r="N40" s="15"/>
      <c r="O40" s="15"/>
      <c r="P40" s="15"/>
      <c r="Q40" s="15"/>
      <c r="R40" s="15"/>
      <c r="S40" s="15"/>
      <c r="T40" s="15"/>
      <c r="U40" s="15"/>
      <c r="V40" s="15"/>
      <c r="W40" s="15"/>
    </row>
  </sheetData>
  <mergeCells count="3">
    <mergeCell ref="A28:O28"/>
    <mergeCell ref="A29:O29"/>
    <mergeCell ref="A1:W1"/>
  </mergeCells>
  <pageMargins left="0.7" right="0.7" top="0.75" bottom="0.75" header="0.3" footer="0.3"/>
  <pageSetup paperSize="8" scale="39"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B9D19-BD7F-4094-B164-A254AE32A4D8}">
  <sheetPr>
    <pageSetUpPr fitToPage="1"/>
  </sheetPr>
  <dimension ref="A1:S5"/>
  <sheetViews>
    <sheetView workbookViewId="0">
      <pane ySplit="2" topLeftCell="A3" activePane="bottomLeft" state="frozen"/>
      <selection pane="bottomLeft" activeCell="L3" sqref="L3"/>
    </sheetView>
  </sheetViews>
  <sheetFormatPr defaultRowHeight="15"/>
  <cols>
    <col min="1" max="1" width="22.28515625" customWidth="1"/>
    <col min="2" max="2" width="19.5703125" customWidth="1"/>
    <col min="3" max="3" width="24" customWidth="1"/>
    <col min="4" max="4" width="17.85546875" customWidth="1"/>
    <col min="5" max="5" width="16.140625" customWidth="1"/>
    <col min="6" max="6" width="19.28515625" customWidth="1"/>
    <col min="7" max="7" width="18.140625" customWidth="1"/>
    <col min="8" max="8" width="20.7109375" customWidth="1"/>
    <col min="9" max="9" width="11.7109375" customWidth="1"/>
    <col min="10" max="10" width="18.5703125" customWidth="1"/>
    <col min="11" max="11" width="23.28515625" customWidth="1"/>
    <col min="12" max="12" width="18.28515625" customWidth="1"/>
    <col min="13" max="13" width="30.5703125" customWidth="1"/>
    <col min="14" max="14" width="23.42578125" customWidth="1"/>
    <col min="15" max="15" width="31.5703125" customWidth="1"/>
    <col min="16" max="16" width="17.42578125" customWidth="1"/>
    <col min="17" max="17" width="18.140625" customWidth="1"/>
    <col min="18" max="18" width="18.7109375" customWidth="1"/>
    <col min="19" max="19" width="17" customWidth="1"/>
  </cols>
  <sheetData>
    <row r="1" spans="1:19" ht="39.75" customHeight="1">
      <c r="A1" s="138" t="s">
        <v>1948</v>
      </c>
      <c r="B1" s="138"/>
      <c r="C1" s="138"/>
      <c r="D1" s="138"/>
      <c r="E1" s="138"/>
      <c r="F1" s="138"/>
      <c r="G1" s="138"/>
      <c r="H1" s="138"/>
      <c r="I1" s="138"/>
      <c r="J1" s="138"/>
      <c r="K1" s="138"/>
      <c r="L1" s="138"/>
      <c r="M1" s="138"/>
      <c r="N1" s="138"/>
      <c r="O1" s="138"/>
      <c r="P1" s="138"/>
      <c r="Q1" s="138"/>
      <c r="R1" s="138"/>
      <c r="S1" s="138"/>
    </row>
    <row r="2" spans="1:19" s="5" customFormat="1" ht="117" customHeight="1">
      <c r="A2" s="35" t="s">
        <v>1383</v>
      </c>
      <c r="B2" s="35" t="s">
        <v>1384</v>
      </c>
      <c r="C2" s="35" t="s">
        <v>1385</v>
      </c>
      <c r="D2" s="35" t="s">
        <v>1386</v>
      </c>
      <c r="E2" s="35" t="s">
        <v>1387</v>
      </c>
      <c r="F2" s="35" t="s">
        <v>1388</v>
      </c>
      <c r="G2" s="35" t="s">
        <v>1389</v>
      </c>
      <c r="H2" s="35" t="s">
        <v>1390</v>
      </c>
      <c r="I2" s="35" t="s">
        <v>1391</v>
      </c>
      <c r="J2" s="35" t="s">
        <v>1392</v>
      </c>
      <c r="K2" s="35" t="s">
        <v>1393</v>
      </c>
      <c r="L2" s="35" t="s">
        <v>1394</v>
      </c>
      <c r="M2" s="35" t="s">
        <v>1395</v>
      </c>
      <c r="N2" s="35" t="s">
        <v>1396</v>
      </c>
      <c r="O2" s="35" t="s">
        <v>1512</v>
      </c>
      <c r="P2" s="35" t="s">
        <v>1511</v>
      </c>
      <c r="Q2" s="35" t="s">
        <v>1510</v>
      </c>
      <c r="R2" s="35" t="s">
        <v>1509</v>
      </c>
      <c r="S2" s="35" t="s">
        <v>1508</v>
      </c>
    </row>
    <row r="3" spans="1:19" ht="78.75" customHeight="1">
      <c r="A3" s="29" t="s">
        <v>8</v>
      </c>
      <c r="B3" s="29" t="s">
        <v>1839</v>
      </c>
      <c r="C3" s="34" t="s">
        <v>1802</v>
      </c>
      <c r="D3" s="29" t="s">
        <v>14</v>
      </c>
      <c r="E3" s="29" t="s">
        <v>14</v>
      </c>
      <c r="F3" s="29" t="s">
        <v>14</v>
      </c>
      <c r="G3" s="29" t="s">
        <v>1702</v>
      </c>
      <c r="H3" s="29" t="s">
        <v>1436</v>
      </c>
      <c r="I3" s="29" t="s">
        <v>1437</v>
      </c>
      <c r="J3" s="29" t="s">
        <v>1840</v>
      </c>
      <c r="K3" s="29" t="s">
        <v>1435</v>
      </c>
      <c r="L3" s="29" t="s">
        <v>1703</v>
      </c>
      <c r="M3" s="29" t="s">
        <v>1438</v>
      </c>
      <c r="N3" s="34" t="s">
        <v>1802</v>
      </c>
      <c r="O3" s="29">
        <v>1</v>
      </c>
      <c r="P3" s="29">
        <v>390</v>
      </c>
      <c r="Q3" s="29">
        <v>4</v>
      </c>
      <c r="R3" s="29">
        <v>59</v>
      </c>
      <c r="S3" s="29">
        <v>8</v>
      </c>
    </row>
    <row r="4" spans="1:19">
      <c r="A4" s="15"/>
      <c r="B4" s="15"/>
      <c r="C4" s="15"/>
      <c r="D4" s="15"/>
      <c r="E4" s="15"/>
      <c r="F4" s="15"/>
      <c r="G4" s="15"/>
      <c r="H4" s="15"/>
      <c r="I4" s="15"/>
      <c r="J4" s="15"/>
      <c r="K4" s="15"/>
      <c r="L4" s="15"/>
      <c r="M4" s="15"/>
      <c r="N4" s="15"/>
      <c r="O4" s="15"/>
      <c r="P4" s="15"/>
      <c r="Q4" s="15"/>
      <c r="R4" s="15"/>
      <c r="S4" s="15"/>
    </row>
    <row r="5" spans="1:19" ht="90.75" customHeight="1">
      <c r="A5" s="139" t="s">
        <v>1706</v>
      </c>
      <c r="B5" s="139"/>
      <c r="C5" s="139"/>
      <c r="D5" s="139"/>
      <c r="E5" s="139"/>
      <c r="F5" s="139"/>
      <c r="G5" s="139"/>
      <c r="H5" s="139"/>
      <c r="I5" s="139"/>
      <c r="J5" s="139"/>
      <c r="K5" s="139"/>
      <c r="L5" s="139"/>
      <c r="M5" s="139"/>
      <c r="N5" s="139"/>
      <c r="O5" s="139"/>
      <c r="P5" s="139"/>
      <c r="Q5" s="139"/>
      <c r="R5" s="139"/>
      <c r="S5" s="139"/>
    </row>
  </sheetData>
  <mergeCells count="2">
    <mergeCell ref="A5:S5"/>
    <mergeCell ref="A1:S1"/>
  </mergeCells>
  <pageMargins left="0.7" right="0.7" top="0.75" bottom="0.75" header="0.3" footer="0.3"/>
  <pageSetup paperSize="8" scale="49" orientation="landscape"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70848-1061-4241-82BC-F0D44BD9D634}">
  <sheetPr>
    <pageSetUpPr fitToPage="1"/>
  </sheetPr>
  <dimension ref="A1:S5"/>
  <sheetViews>
    <sheetView workbookViewId="0">
      <pane ySplit="2" topLeftCell="A3" activePane="bottomLeft" state="frozen"/>
      <selection pane="bottomLeft" activeCell="S2" sqref="S2"/>
    </sheetView>
  </sheetViews>
  <sheetFormatPr defaultRowHeight="15"/>
  <cols>
    <col min="1" max="1" width="22.85546875" customWidth="1"/>
    <col min="2" max="2" width="23.42578125" customWidth="1"/>
    <col min="3" max="3" width="17.5703125" customWidth="1"/>
    <col min="4" max="4" width="13.42578125" customWidth="1"/>
    <col min="5" max="5" width="15" customWidth="1"/>
    <col min="6" max="6" width="16.28515625" customWidth="1"/>
    <col min="7" max="7" width="19.7109375" customWidth="1"/>
    <col min="8" max="8" width="16" customWidth="1"/>
    <col min="9" max="9" width="15.28515625" customWidth="1"/>
    <col min="10" max="10" width="12.28515625" customWidth="1"/>
    <col min="11" max="11" width="37.140625" customWidth="1"/>
    <col min="12" max="12" width="22.5703125" customWidth="1"/>
    <col min="13" max="13" width="17.42578125" bestFit="1" customWidth="1"/>
    <col min="14" max="14" width="19.140625" customWidth="1"/>
    <col min="15" max="15" width="26.140625" customWidth="1"/>
    <col min="16" max="16" width="24.7109375" customWidth="1"/>
    <col min="17" max="17" width="20.5703125" customWidth="1"/>
    <col min="18" max="18" width="21.28515625" customWidth="1"/>
    <col min="19" max="19" width="18.28515625" customWidth="1"/>
  </cols>
  <sheetData>
    <row r="1" spans="1:19" s="142" customFormat="1" ht="51.75" customHeight="1">
      <c r="A1" s="142" t="s">
        <v>1949</v>
      </c>
    </row>
    <row r="2" spans="1:19" s="39" customFormat="1" ht="109.5" customHeight="1">
      <c r="A2" s="35" t="s">
        <v>1383</v>
      </c>
      <c r="B2" s="35" t="s">
        <v>1384</v>
      </c>
      <c r="C2" s="35" t="s">
        <v>1385</v>
      </c>
      <c r="D2" s="35" t="s">
        <v>1386</v>
      </c>
      <c r="E2" s="35" t="s">
        <v>1387</v>
      </c>
      <c r="F2" s="35" t="s">
        <v>1388</v>
      </c>
      <c r="G2" s="35" t="s">
        <v>1389</v>
      </c>
      <c r="H2" s="35" t="s">
        <v>1390</v>
      </c>
      <c r="I2" s="35" t="s">
        <v>1391</v>
      </c>
      <c r="J2" s="35" t="s">
        <v>1392</v>
      </c>
      <c r="K2" s="35" t="s">
        <v>1393</v>
      </c>
      <c r="L2" s="35" t="s">
        <v>1394</v>
      </c>
      <c r="M2" s="35" t="s">
        <v>1395</v>
      </c>
      <c r="N2" s="35" t="s">
        <v>1396</v>
      </c>
      <c r="O2" s="35" t="s">
        <v>1513</v>
      </c>
      <c r="P2" s="35" t="s">
        <v>1514</v>
      </c>
      <c r="Q2" s="35" t="s">
        <v>1515</v>
      </c>
      <c r="R2" s="35" t="s">
        <v>1516</v>
      </c>
      <c r="S2" s="35" t="s">
        <v>1517</v>
      </c>
    </row>
    <row r="3" spans="1:19" s="15" customFormat="1" ht="45.75" customHeight="1">
      <c r="A3" s="29" t="s">
        <v>8</v>
      </c>
      <c r="B3" s="29" t="s">
        <v>1839</v>
      </c>
      <c r="C3" s="34" t="s">
        <v>1802</v>
      </c>
      <c r="D3" s="29" t="s">
        <v>14</v>
      </c>
      <c r="E3" s="29" t="s">
        <v>14</v>
      </c>
      <c r="F3" s="29" t="s">
        <v>14</v>
      </c>
      <c r="G3" s="29" t="s">
        <v>1707</v>
      </c>
      <c r="H3" s="29" t="s">
        <v>1436</v>
      </c>
      <c r="I3" s="29" t="s">
        <v>1437</v>
      </c>
      <c r="J3" s="29" t="s">
        <v>1840</v>
      </c>
      <c r="K3" s="29" t="s">
        <v>1435</v>
      </c>
      <c r="L3" s="29" t="s">
        <v>1703</v>
      </c>
      <c r="M3" s="29" t="s">
        <v>1438</v>
      </c>
      <c r="N3" s="29">
        <v>28889200040</v>
      </c>
      <c r="O3" s="29">
        <v>62</v>
      </c>
      <c r="P3" s="29">
        <v>29</v>
      </c>
      <c r="Q3" s="29">
        <v>6</v>
      </c>
      <c r="R3" s="29">
        <v>23</v>
      </c>
      <c r="S3" s="29">
        <v>1</v>
      </c>
    </row>
    <row r="4" spans="1:19" s="15" customFormat="1" ht="14.25"/>
    <row r="5" spans="1:19" s="15" customFormat="1" ht="66" customHeight="1">
      <c r="A5" s="139" t="s">
        <v>1708</v>
      </c>
      <c r="B5" s="139"/>
      <c r="C5" s="139"/>
      <c r="D5" s="139"/>
      <c r="E5" s="139"/>
      <c r="F5" s="139"/>
      <c r="G5" s="139"/>
      <c r="H5" s="139"/>
      <c r="I5" s="139"/>
      <c r="J5" s="139"/>
      <c r="K5" s="139"/>
      <c r="L5" s="139"/>
      <c r="M5" s="139"/>
      <c r="N5" s="139"/>
      <c r="O5" s="139"/>
      <c r="P5" s="139"/>
    </row>
  </sheetData>
  <mergeCells count="2">
    <mergeCell ref="A1:XFD1"/>
    <mergeCell ref="A5:P5"/>
  </mergeCells>
  <pageMargins left="0.7" right="0.7" top="0.75" bottom="0.75" header="0.3" footer="0.3"/>
  <pageSetup paperSize="8" scale="50" orientation="landscape"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93478-09B4-4A58-9A1B-141CC3E4D5A3}">
  <dimension ref="A1:K20"/>
  <sheetViews>
    <sheetView zoomScale="80" zoomScaleNormal="80" workbookViewId="0">
      <pane ySplit="2" topLeftCell="A16" activePane="bottomLeft" state="frozen"/>
      <selection pane="bottomLeft" activeCell="E6" sqref="E6"/>
    </sheetView>
  </sheetViews>
  <sheetFormatPr defaultRowHeight="15"/>
  <cols>
    <col min="1" max="1" width="21.85546875" customWidth="1"/>
    <col min="2" max="2" width="45.85546875" customWidth="1"/>
    <col min="3" max="3" width="37.85546875" customWidth="1"/>
    <col min="4" max="4" width="26.28515625" customWidth="1"/>
    <col min="5" max="5" width="23.28515625" customWidth="1"/>
    <col min="6" max="6" width="11.7109375" customWidth="1"/>
    <col min="7" max="7" width="12.28515625" customWidth="1"/>
    <col min="8" max="8" width="13.85546875" customWidth="1"/>
    <col min="9" max="9" width="17.42578125" customWidth="1"/>
    <col min="10" max="10" width="15.85546875" customWidth="1"/>
    <col min="11" max="11" width="13.7109375" customWidth="1"/>
  </cols>
  <sheetData>
    <row r="1" spans="1:11" s="143" customFormat="1" ht="43.5" customHeight="1">
      <c r="A1" s="143" t="s">
        <v>1950</v>
      </c>
    </row>
    <row r="2" spans="1:11" s="39" customFormat="1" ht="100.5" customHeight="1">
      <c r="A2" s="79" t="s">
        <v>1530</v>
      </c>
      <c r="B2" s="80" t="s">
        <v>1529</v>
      </c>
      <c r="C2" s="80" t="s">
        <v>1528</v>
      </c>
      <c r="D2" s="80" t="s">
        <v>1527</v>
      </c>
      <c r="E2" s="80" t="s">
        <v>1526</v>
      </c>
      <c r="F2" s="80" t="s">
        <v>1525</v>
      </c>
      <c r="G2" s="80" t="s">
        <v>1524</v>
      </c>
      <c r="H2" s="80" t="s">
        <v>1523</v>
      </c>
      <c r="I2" s="80" t="s">
        <v>1522</v>
      </c>
      <c r="J2" s="80" t="s">
        <v>1521</v>
      </c>
      <c r="K2" s="81" t="s">
        <v>1520</v>
      </c>
    </row>
    <row r="3" spans="1:11" s="15" customFormat="1" ht="57" customHeight="1">
      <c r="A3" s="82" t="s">
        <v>8</v>
      </c>
      <c r="B3" s="45" t="s">
        <v>1977</v>
      </c>
      <c r="C3" s="45" t="s">
        <v>1732</v>
      </c>
      <c r="D3" s="43" t="s">
        <v>297</v>
      </c>
      <c r="E3" s="43" t="s">
        <v>1519</v>
      </c>
      <c r="F3" s="43" t="s">
        <v>1710</v>
      </c>
      <c r="G3" s="43">
        <v>4</v>
      </c>
      <c r="H3" s="43">
        <v>4</v>
      </c>
      <c r="I3" s="43">
        <v>1</v>
      </c>
      <c r="J3" s="43">
        <v>1</v>
      </c>
      <c r="K3" s="83">
        <v>44</v>
      </c>
    </row>
    <row r="4" spans="1:11" s="15" customFormat="1" ht="57" customHeight="1">
      <c r="A4" s="82" t="s">
        <v>8</v>
      </c>
      <c r="B4" s="45" t="s">
        <v>309</v>
      </c>
      <c r="C4" s="45" t="s">
        <v>2046</v>
      </c>
      <c r="D4" s="78" t="s">
        <v>308</v>
      </c>
      <c r="E4" s="43" t="s">
        <v>446</v>
      </c>
      <c r="F4" s="43" t="s">
        <v>1710</v>
      </c>
      <c r="G4" s="43">
        <v>41</v>
      </c>
      <c r="H4" s="43">
        <v>41</v>
      </c>
      <c r="I4" s="43">
        <v>20</v>
      </c>
      <c r="J4" s="43">
        <v>20</v>
      </c>
      <c r="K4" s="83">
        <v>864</v>
      </c>
    </row>
    <row r="5" spans="1:11" s="15" customFormat="1" ht="57" customHeight="1">
      <c r="A5" s="82" t="s">
        <v>8</v>
      </c>
      <c r="B5" s="45" t="s">
        <v>1978</v>
      </c>
      <c r="C5" s="45" t="s">
        <v>2045</v>
      </c>
      <c r="D5" s="78" t="s">
        <v>304</v>
      </c>
      <c r="E5" s="43" t="s">
        <v>430</v>
      </c>
      <c r="F5" s="43" t="s">
        <v>1710</v>
      </c>
      <c r="G5" s="43">
        <v>0</v>
      </c>
      <c r="H5" s="43">
        <v>0</v>
      </c>
      <c r="I5" s="43">
        <v>1</v>
      </c>
      <c r="J5" s="43">
        <v>1</v>
      </c>
      <c r="K5" s="83">
        <v>17</v>
      </c>
    </row>
    <row r="6" spans="1:11" s="15" customFormat="1" ht="57" customHeight="1">
      <c r="A6" s="82" t="s">
        <v>8</v>
      </c>
      <c r="B6" s="45" t="s">
        <v>1979</v>
      </c>
      <c r="C6" s="45" t="s">
        <v>2044</v>
      </c>
      <c r="D6" s="78" t="s">
        <v>294</v>
      </c>
      <c r="E6" s="43" t="s">
        <v>1518</v>
      </c>
      <c r="F6" s="43" t="s">
        <v>1710</v>
      </c>
      <c r="G6" s="43">
        <v>0</v>
      </c>
      <c r="H6" s="43">
        <v>0</v>
      </c>
      <c r="I6" s="43">
        <v>3</v>
      </c>
      <c r="J6" s="43">
        <v>3</v>
      </c>
      <c r="K6" s="83">
        <v>5</v>
      </c>
    </row>
    <row r="7" spans="1:11" s="15" customFormat="1" ht="40.5" customHeight="1">
      <c r="A7" s="82" t="s">
        <v>8</v>
      </c>
      <c r="B7" s="41" t="s">
        <v>1734</v>
      </c>
      <c r="C7" s="41" t="s">
        <v>1735</v>
      </c>
      <c r="D7" s="42" t="s">
        <v>1736</v>
      </c>
      <c r="E7" s="41" t="s">
        <v>1737</v>
      </c>
      <c r="F7" s="43" t="s">
        <v>1738</v>
      </c>
      <c r="G7" s="43">
        <v>6</v>
      </c>
      <c r="H7" s="43">
        <v>6</v>
      </c>
      <c r="I7" s="43">
        <v>0</v>
      </c>
      <c r="J7" s="43">
        <v>0</v>
      </c>
      <c r="K7" s="83">
        <v>6</v>
      </c>
    </row>
    <row r="8" spans="1:11" s="15" customFormat="1" ht="38.25">
      <c r="A8" s="82" t="s">
        <v>8</v>
      </c>
      <c r="B8" s="41" t="s">
        <v>1435</v>
      </c>
      <c r="C8" s="41" t="s">
        <v>1711</v>
      </c>
      <c r="D8" s="41" t="s">
        <v>1438</v>
      </c>
      <c r="E8" s="43" t="s">
        <v>446</v>
      </c>
      <c r="F8" s="41" t="s">
        <v>1733</v>
      </c>
      <c r="G8" s="45">
        <v>37</v>
      </c>
      <c r="H8" s="45">
        <v>37</v>
      </c>
      <c r="I8" s="45">
        <v>29</v>
      </c>
      <c r="J8" s="45">
        <v>17</v>
      </c>
      <c r="K8" s="84">
        <v>43</v>
      </c>
    </row>
    <row r="9" spans="1:11" s="15" customFormat="1" ht="38.25">
      <c r="A9" s="82" t="s">
        <v>8</v>
      </c>
      <c r="B9" s="41" t="s">
        <v>1712</v>
      </c>
      <c r="C9" s="41" t="s">
        <v>1713</v>
      </c>
      <c r="D9" s="41" t="s">
        <v>1428</v>
      </c>
      <c r="E9" s="43" t="s">
        <v>446</v>
      </c>
      <c r="F9" s="41" t="s">
        <v>1733</v>
      </c>
      <c r="G9" s="45">
        <v>10</v>
      </c>
      <c r="H9" s="45">
        <v>4</v>
      </c>
      <c r="I9" s="45">
        <v>18</v>
      </c>
      <c r="J9" s="45">
        <v>3</v>
      </c>
      <c r="K9" s="84">
        <v>28</v>
      </c>
    </row>
    <row r="10" spans="1:11" s="15" customFormat="1" ht="38.25">
      <c r="A10" s="82" t="s">
        <v>8</v>
      </c>
      <c r="B10" s="41" t="s">
        <v>1712</v>
      </c>
      <c r="C10" s="41" t="s">
        <v>1714</v>
      </c>
      <c r="D10" s="41" t="s">
        <v>1428</v>
      </c>
      <c r="E10" s="43" t="s">
        <v>446</v>
      </c>
      <c r="F10" s="41" t="s">
        <v>1733</v>
      </c>
      <c r="G10" s="45">
        <v>6</v>
      </c>
      <c r="H10" s="45">
        <v>4</v>
      </c>
      <c r="I10" s="45">
        <v>21</v>
      </c>
      <c r="J10" s="45">
        <v>7</v>
      </c>
      <c r="K10" s="84">
        <v>19</v>
      </c>
    </row>
    <row r="11" spans="1:11" s="15" customFormat="1" ht="32.25" customHeight="1">
      <c r="A11" s="82" t="s">
        <v>8</v>
      </c>
      <c r="B11" s="46" t="s">
        <v>1715</v>
      </c>
      <c r="C11" s="24" t="s">
        <v>1716</v>
      </c>
      <c r="D11" s="47" t="s">
        <v>1434</v>
      </c>
      <c r="E11" s="43" t="s">
        <v>446</v>
      </c>
      <c r="F11" s="41" t="s">
        <v>1733</v>
      </c>
      <c r="G11" s="45">
        <v>19</v>
      </c>
      <c r="H11" s="45">
        <v>19</v>
      </c>
      <c r="I11" s="45">
        <v>36</v>
      </c>
      <c r="J11" s="45">
        <v>36</v>
      </c>
      <c r="K11" s="84">
        <v>12</v>
      </c>
    </row>
    <row r="12" spans="1:11" s="15" customFormat="1" ht="32.25" customHeight="1">
      <c r="A12" s="82" t="s">
        <v>8</v>
      </c>
      <c r="B12" s="41" t="s">
        <v>1717</v>
      </c>
      <c r="C12" s="41" t="s">
        <v>1718</v>
      </c>
      <c r="D12" s="41" t="s">
        <v>1420</v>
      </c>
      <c r="E12" s="41" t="s">
        <v>1719</v>
      </c>
      <c r="F12" s="41" t="s">
        <v>1733</v>
      </c>
      <c r="G12" s="45">
        <v>14</v>
      </c>
      <c r="H12" s="45">
        <v>10</v>
      </c>
      <c r="I12" s="45">
        <v>26</v>
      </c>
      <c r="J12" s="45">
        <v>11</v>
      </c>
      <c r="K12" s="84">
        <v>38</v>
      </c>
    </row>
    <row r="13" spans="1:11" s="15" customFormat="1" ht="32.25" customHeight="1">
      <c r="A13" s="82" t="s">
        <v>8</v>
      </c>
      <c r="B13" s="41" t="s">
        <v>1720</v>
      </c>
      <c r="C13" s="41" t="s">
        <v>1721</v>
      </c>
      <c r="D13" s="41" t="s">
        <v>1410</v>
      </c>
      <c r="E13" s="41" t="s">
        <v>1722</v>
      </c>
      <c r="F13" s="41" t="s">
        <v>1733</v>
      </c>
      <c r="G13" s="45">
        <v>7</v>
      </c>
      <c r="H13" s="45">
        <v>6</v>
      </c>
      <c r="I13" s="45">
        <v>8</v>
      </c>
      <c r="J13" s="45">
        <v>8</v>
      </c>
      <c r="K13" s="84">
        <v>9</v>
      </c>
    </row>
    <row r="14" spans="1:11" s="15" customFormat="1" ht="32.25" customHeight="1">
      <c r="A14" s="82" t="s">
        <v>8</v>
      </c>
      <c r="B14" s="46" t="s">
        <v>1723</v>
      </c>
      <c r="C14" s="24" t="s">
        <v>1724</v>
      </c>
      <c r="D14" s="47" t="s">
        <v>1725</v>
      </c>
      <c r="E14" s="46" t="s">
        <v>1726</v>
      </c>
      <c r="F14" s="41" t="s">
        <v>1733</v>
      </c>
      <c r="G14" s="45">
        <v>12</v>
      </c>
      <c r="H14" s="45">
        <v>8</v>
      </c>
      <c r="I14" s="45">
        <v>3</v>
      </c>
      <c r="J14" s="45">
        <v>1</v>
      </c>
      <c r="K14" s="84">
        <v>19</v>
      </c>
    </row>
    <row r="15" spans="1:11" s="15" customFormat="1" ht="32.25" customHeight="1">
      <c r="A15" s="82" t="s">
        <v>8</v>
      </c>
      <c r="B15" s="41" t="s">
        <v>1414</v>
      </c>
      <c r="C15" s="41" t="s">
        <v>1727</v>
      </c>
      <c r="D15" s="41" t="s">
        <v>1417</v>
      </c>
      <c r="E15" s="41" t="s">
        <v>1728</v>
      </c>
      <c r="F15" s="41" t="s">
        <v>1733</v>
      </c>
      <c r="G15" s="36">
        <v>17</v>
      </c>
      <c r="H15" s="36">
        <v>14</v>
      </c>
      <c r="I15" s="36">
        <v>10</v>
      </c>
      <c r="J15" s="36">
        <v>5</v>
      </c>
      <c r="K15" s="84">
        <v>14</v>
      </c>
    </row>
    <row r="16" spans="1:11" s="15" customFormat="1" ht="32.25" customHeight="1">
      <c r="A16" s="82" t="s">
        <v>8</v>
      </c>
      <c r="B16" s="41" t="s">
        <v>1421</v>
      </c>
      <c r="C16" s="41" t="s">
        <v>1729</v>
      </c>
      <c r="D16" s="41" t="s">
        <v>1424</v>
      </c>
      <c r="E16" s="41" t="s">
        <v>1730</v>
      </c>
      <c r="F16" s="41" t="s">
        <v>1733</v>
      </c>
      <c r="G16" s="45">
        <v>22</v>
      </c>
      <c r="H16" s="45">
        <v>12</v>
      </c>
      <c r="I16" s="45">
        <v>15</v>
      </c>
      <c r="J16" s="45">
        <v>6</v>
      </c>
      <c r="K16" s="84">
        <v>17</v>
      </c>
    </row>
    <row r="17" spans="1:11" s="15" customFormat="1" ht="32.25" customHeight="1">
      <c r="A17" s="85" t="s">
        <v>8</v>
      </c>
      <c r="B17" s="44" t="s">
        <v>1731</v>
      </c>
      <c r="C17" s="44" t="s">
        <v>1732</v>
      </c>
      <c r="D17" s="44" t="s">
        <v>297</v>
      </c>
      <c r="E17" s="58" t="s">
        <v>1519</v>
      </c>
      <c r="F17" s="44" t="s">
        <v>1733</v>
      </c>
      <c r="G17" s="71">
        <v>12</v>
      </c>
      <c r="H17" s="71">
        <v>10</v>
      </c>
      <c r="I17" s="71">
        <v>15</v>
      </c>
      <c r="J17" s="71">
        <v>5</v>
      </c>
      <c r="K17" s="86">
        <v>26</v>
      </c>
    </row>
    <row r="18" spans="1:11" s="15" customFormat="1" ht="14.25"/>
    <row r="19" spans="1:11" s="15" customFormat="1" ht="14.25"/>
    <row r="20" spans="1:11" s="15" customFormat="1" ht="106.5" customHeight="1">
      <c r="A20" s="139" t="s">
        <v>1709</v>
      </c>
      <c r="B20" s="139"/>
      <c r="C20" s="139"/>
      <c r="D20" s="139"/>
      <c r="E20" s="139"/>
      <c r="F20" s="139"/>
      <c r="G20" s="139"/>
      <c r="H20" s="139"/>
    </row>
  </sheetData>
  <mergeCells count="2">
    <mergeCell ref="A1:XFD1"/>
    <mergeCell ref="A20:H20"/>
  </mergeCells>
  <pageMargins left="0.70866141732283472" right="0.70866141732283472" top="0.74803149606299213" bottom="0.74803149606299213" header="0.31496062992125984" footer="0.31496062992125984"/>
  <pageSetup paperSize="9" scale="50" orientation="landscape"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5AC75-DB9F-4BF5-B44D-F7D7023D542E}">
  <sheetPr>
    <tabColor theme="0" tint="-0.14999847407452621"/>
    <pageSetUpPr fitToPage="1"/>
  </sheetPr>
  <dimension ref="A1:G6"/>
  <sheetViews>
    <sheetView workbookViewId="0">
      <pane ySplit="2" topLeftCell="A3" activePane="bottomLeft" state="frozen"/>
      <selection pane="bottomLeft" activeCell="E11" sqref="E11"/>
    </sheetView>
  </sheetViews>
  <sheetFormatPr defaultRowHeight="15"/>
  <cols>
    <col min="1" max="1" width="18.85546875" customWidth="1"/>
    <col min="2" max="2" width="30" customWidth="1"/>
    <col min="3" max="3" width="36.140625" customWidth="1"/>
    <col min="4" max="4" width="22.5703125" customWidth="1"/>
    <col min="5" max="5" width="25" customWidth="1"/>
    <col min="6" max="6" width="27.140625" customWidth="1"/>
    <col min="7" max="7" width="31.28515625" customWidth="1"/>
  </cols>
  <sheetData>
    <row r="1" spans="1:7" ht="49.5" customHeight="1">
      <c r="A1" s="138" t="s">
        <v>1951</v>
      </c>
      <c r="B1" s="138"/>
      <c r="C1" s="138"/>
      <c r="D1" s="138"/>
      <c r="E1" s="138"/>
      <c r="F1" s="138"/>
      <c r="G1" s="138"/>
    </row>
    <row r="2" spans="1:7" s="5" customFormat="1" ht="82.5" customHeight="1">
      <c r="A2" s="35" t="s">
        <v>1539</v>
      </c>
      <c r="B2" s="35" t="s">
        <v>1538</v>
      </c>
      <c r="C2" s="35" t="s">
        <v>1537</v>
      </c>
      <c r="D2" s="35" t="s">
        <v>1536</v>
      </c>
      <c r="E2" s="35" t="s">
        <v>1535</v>
      </c>
      <c r="F2" s="35" t="s">
        <v>1534</v>
      </c>
      <c r="G2" s="35" t="s">
        <v>1533</v>
      </c>
    </row>
    <row r="3" spans="1:7" ht="30.75" customHeight="1">
      <c r="A3" s="29" t="s">
        <v>1583</v>
      </c>
      <c r="B3" s="29" t="s">
        <v>1532</v>
      </c>
      <c r="C3" s="29" t="s">
        <v>1531</v>
      </c>
      <c r="D3" s="29">
        <v>10</v>
      </c>
      <c r="E3" s="29">
        <v>13</v>
      </c>
      <c r="F3" s="29">
        <v>43</v>
      </c>
      <c r="G3" s="29">
        <v>4</v>
      </c>
    </row>
    <row r="4" spans="1:7">
      <c r="A4" s="15"/>
      <c r="B4" s="15"/>
      <c r="C4" s="15"/>
      <c r="D4" s="15"/>
      <c r="E4" s="15"/>
      <c r="F4" s="15"/>
      <c r="G4" s="15"/>
    </row>
    <row r="5" spans="1:7">
      <c r="A5" s="15"/>
      <c r="B5" s="15"/>
      <c r="C5" s="15"/>
      <c r="D5" s="15"/>
      <c r="E5" s="15"/>
      <c r="F5" s="15"/>
      <c r="G5" s="15"/>
    </row>
    <row r="6" spans="1:7" ht="135" customHeight="1">
      <c r="A6" s="139" t="s">
        <v>1675</v>
      </c>
      <c r="B6" s="139"/>
      <c r="C6" s="139"/>
      <c r="D6" s="139"/>
      <c r="E6" s="139"/>
      <c r="F6" s="139"/>
      <c r="G6" s="139"/>
    </row>
  </sheetData>
  <mergeCells count="2">
    <mergeCell ref="A1:G1"/>
    <mergeCell ref="A6:G6"/>
  </mergeCells>
  <pageMargins left="0.7" right="0.7" top="0.75" bottom="0.75" header="0.3" footer="0.3"/>
  <pageSetup paperSize="9" scale="68"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054CB-95B7-4C20-B6BE-9A66C946204D}">
  <sheetPr>
    <pageSetUpPr fitToPage="1"/>
  </sheetPr>
  <dimension ref="A1:O18"/>
  <sheetViews>
    <sheetView workbookViewId="0">
      <pane ySplit="2" topLeftCell="A5" activePane="bottomLeft" state="frozen"/>
      <selection pane="bottomLeft" activeCell="C2" sqref="C2"/>
    </sheetView>
  </sheetViews>
  <sheetFormatPr defaultRowHeight="15"/>
  <cols>
    <col min="1" max="1" width="12.42578125" bestFit="1" customWidth="1"/>
    <col min="2" max="2" width="21.42578125" customWidth="1"/>
    <col min="3" max="3" width="19" customWidth="1"/>
    <col min="4" max="4" width="22.140625" customWidth="1"/>
    <col min="5" max="5" width="23.85546875" customWidth="1"/>
    <col min="6" max="6" width="25.28515625" customWidth="1"/>
    <col min="7" max="7" width="27.140625" customWidth="1"/>
    <col min="8" max="8" width="31.140625" customWidth="1"/>
    <col min="9" max="9" width="23" customWidth="1"/>
    <col min="10" max="10" width="32.5703125" customWidth="1"/>
    <col min="11" max="11" width="29.28515625" customWidth="1"/>
    <col min="12" max="12" width="30.5703125" customWidth="1"/>
    <col min="13" max="13" width="24" customWidth="1"/>
    <col min="14" max="14" width="22.85546875" customWidth="1"/>
    <col min="15" max="15" width="32.85546875" customWidth="1"/>
  </cols>
  <sheetData>
    <row r="1" spans="1:15" ht="40.5" customHeight="1">
      <c r="A1" s="144" t="s">
        <v>1952</v>
      </c>
      <c r="B1" s="144"/>
      <c r="C1" s="144"/>
      <c r="D1" s="144"/>
      <c r="E1" s="144"/>
      <c r="F1" s="144"/>
      <c r="G1" s="144"/>
      <c r="H1" s="144"/>
      <c r="I1" s="144"/>
      <c r="J1" s="144"/>
      <c r="K1" s="144"/>
      <c r="L1" s="144"/>
      <c r="M1" s="144"/>
      <c r="N1" s="144"/>
      <c r="O1" s="144"/>
    </row>
    <row r="2" spans="1:15" s="5" customFormat="1" ht="115.5" customHeight="1">
      <c r="A2" s="35" t="s">
        <v>1570</v>
      </c>
      <c r="B2" s="35" t="s">
        <v>1569</v>
      </c>
      <c r="C2" s="35" t="s">
        <v>1568</v>
      </c>
      <c r="D2" s="35" t="s">
        <v>1567</v>
      </c>
      <c r="E2" s="35" t="s">
        <v>1566</v>
      </c>
      <c r="F2" s="35" t="s">
        <v>1565</v>
      </c>
      <c r="G2" s="35" t="s">
        <v>1564</v>
      </c>
      <c r="H2" s="35" t="s">
        <v>1740</v>
      </c>
      <c r="I2" s="35" t="s">
        <v>1741</v>
      </c>
      <c r="J2" s="35" t="s">
        <v>1742</v>
      </c>
      <c r="K2" s="35" t="s">
        <v>1743</v>
      </c>
      <c r="L2" s="35" t="s">
        <v>1744</v>
      </c>
      <c r="M2" s="35" t="s">
        <v>1745</v>
      </c>
      <c r="N2" s="35" t="s">
        <v>1746</v>
      </c>
      <c r="O2" s="35" t="s">
        <v>1747</v>
      </c>
    </row>
    <row r="3" spans="1:15" ht="20.100000000000001" customHeight="1">
      <c r="A3" s="29" t="s">
        <v>1563</v>
      </c>
      <c r="B3" s="29">
        <v>14706</v>
      </c>
      <c r="C3" s="29">
        <v>8145</v>
      </c>
      <c r="D3" s="29">
        <v>22851</v>
      </c>
      <c r="E3" s="29">
        <v>94</v>
      </c>
      <c r="F3" s="29">
        <v>833</v>
      </c>
      <c r="G3" s="29">
        <v>927</v>
      </c>
      <c r="H3" s="29" t="s">
        <v>1553</v>
      </c>
      <c r="I3" s="29" t="s">
        <v>1056</v>
      </c>
      <c r="J3" s="29" t="s">
        <v>1073</v>
      </c>
      <c r="K3" s="48">
        <v>6.2500000000000003E-3</v>
      </c>
      <c r="L3" s="29" t="s">
        <v>720</v>
      </c>
      <c r="M3" s="29" t="s">
        <v>683</v>
      </c>
      <c r="N3" s="29" t="s">
        <v>1541</v>
      </c>
      <c r="O3" s="29" t="s">
        <v>920</v>
      </c>
    </row>
    <row r="4" spans="1:15" ht="20.100000000000001" customHeight="1">
      <c r="A4" s="29" t="s">
        <v>1562</v>
      </c>
      <c r="B4" s="29">
        <v>13567</v>
      </c>
      <c r="C4" s="29">
        <v>7232</v>
      </c>
      <c r="D4" s="29">
        <v>20799</v>
      </c>
      <c r="E4" s="29">
        <v>63</v>
      </c>
      <c r="F4" s="29">
        <v>780</v>
      </c>
      <c r="G4" s="29">
        <v>843</v>
      </c>
      <c r="H4" s="29" t="s">
        <v>1543</v>
      </c>
      <c r="I4" s="29" t="s">
        <v>1073</v>
      </c>
      <c r="J4" s="29" t="s">
        <v>892</v>
      </c>
      <c r="K4" s="48">
        <v>6.2500000000000003E-3</v>
      </c>
      <c r="L4" s="29" t="s">
        <v>720</v>
      </c>
      <c r="M4" s="29" t="s">
        <v>683</v>
      </c>
      <c r="N4" s="48">
        <v>6.2500000000000003E-3</v>
      </c>
      <c r="O4" s="29" t="s">
        <v>1277</v>
      </c>
    </row>
    <row r="5" spans="1:15" ht="20.100000000000001" customHeight="1">
      <c r="A5" s="29" t="s">
        <v>1561</v>
      </c>
      <c r="B5" s="29">
        <v>13918</v>
      </c>
      <c r="C5" s="29">
        <v>7699</v>
      </c>
      <c r="D5" s="29">
        <v>21617</v>
      </c>
      <c r="E5" s="29">
        <v>67</v>
      </c>
      <c r="F5" s="29">
        <v>900</v>
      </c>
      <c r="G5" s="29">
        <v>967</v>
      </c>
      <c r="H5" s="29" t="s">
        <v>1543</v>
      </c>
      <c r="I5" s="29" t="s">
        <v>1068</v>
      </c>
      <c r="J5" s="29" t="s">
        <v>1264</v>
      </c>
      <c r="K5" s="48">
        <v>6.2500000000000003E-3</v>
      </c>
      <c r="L5" s="29" t="s">
        <v>1264</v>
      </c>
      <c r="M5" s="29" t="s">
        <v>683</v>
      </c>
      <c r="N5" s="29" t="s">
        <v>1541</v>
      </c>
      <c r="O5" s="29" t="s">
        <v>660</v>
      </c>
    </row>
    <row r="6" spans="1:15" ht="20.100000000000001" customHeight="1">
      <c r="A6" s="29" t="s">
        <v>1560</v>
      </c>
      <c r="B6" s="29">
        <v>13395</v>
      </c>
      <c r="C6" s="29">
        <v>7493</v>
      </c>
      <c r="D6" s="29">
        <v>20888</v>
      </c>
      <c r="E6" s="29">
        <v>82</v>
      </c>
      <c r="F6" s="29">
        <v>846</v>
      </c>
      <c r="G6" s="29">
        <v>928</v>
      </c>
      <c r="H6" s="29" t="s">
        <v>1543</v>
      </c>
      <c r="I6" s="29" t="s">
        <v>1559</v>
      </c>
      <c r="J6" s="29" t="s">
        <v>1073</v>
      </c>
      <c r="K6" s="48">
        <v>6.2500000000000003E-3</v>
      </c>
      <c r="L6" s="29" t="s">
        <v>1073</v>
      </c>
      <c r="M6" s="29" t="s">
        <v>683</v>
      </c>
      <c r="N6" s="29" t="s">
        <v>1541</v>
      </c>
      <c r="O6" s="29" t="s">
        <v>1540</v>
      </c>
    </row>
    <row r="7" spans="1:15" ht="20.100000000000001" customHeight="1">
      <c r="A7" s="29" t="s">
        <v>1558</v>
      </c>
      <c r="B7" s="29">
        <v>15384</v>
      </c>
      <c r="C7" s="29">
        <v>8055</v>
      </c>
      <c r="D7" s="29">
        <v>23439</v>
      </c>
      <c r="E7" s="29">
        <v>114</v>
      </c>
      <c r="F7" s="29">
        <v>890</v>
      </c>
      <c r="G7" s="29">
        <v>1004</v>
      </c>
      <c r="H7" s="29" t="s">
        <v>1543</v>
      </c>
      <c r="I7" s="29" t="s">
        <v>539</v>
      </c>
      <c r="J7" s="29" t="s">
        <v>463</v>
      </c>
      <c r="K7" s="48">
        <v>6.9444444444444441E-3</v>
      </c>
      <c r="L7" s="29" t="s">
        <v>1073</v>
      </c>
      <c r="M7" s="29" t="s">
        <v>683</v>
      </c>
      <c r="N7" s="29" t="s">
        <v>1541</v>
      </c>
      <c r="O7" s="29" t="s">
        <v>701</v>
      </c>
    </row>
    <row r="8" spans="1:15" ht="20.100000000000001" customHeight="1">
      <c r="A8" s="29" t="s">
        <v>1557</v>
      </c>
      <c r="B8" s="29">
        <v>15807</v>
      </c>
      <c r="C8" s="29">
        <v>8489</v>
      </c>
      <c r="D8" s="29">
        <v>24296</v>
      </c>
      <c r="E8" s="29">
        <v>71</v>
      </c>
      <c r="F8" s="29">
        <v>863</v>
      </c>
      <c r="G8" s="29">
        <v>934</v>
      </c>
      <c r="H8" s="29" t="s">
        <v>1553</v>
      </c>
      <c r="I8" s="29" t="s">
        <v>751</v>
      </c>
      <c r="J8" s="29" t="s">
        <v>463</v>
      </c>
      <c r="K8" s="48">
        <v>6.9444444444444441E-3</v>
      </c>
      <c r="L8" s="29" t="s">
        <v>1073</v>
      </c>
      <c r="M8" s="29" t="s">
        <v>683</v>
      </c>
      <c r="N8" s="29" t="s">
        <v>1541</v>
      </c>
      <c r="O8" s="29" t="s">
        <v>1540</v>
      </c>
    </row>
    <row r="9" spans="1:15" ht="20.100000000000001" customHeight="1">
      <c r="A9" s="29" t="s">
        <v>1556</v>
      </c>
      <c r="B9" s="29">
        <v>17160</v>
      </c>
      <c r="C9" s="29">
        <v>9269</v>
      </c>
      <c r="D9" s="29">
        <v>26429</v>
      </c>
      <c r="E9" s="29">
        <v>116</v>
      </c>
      <c r="F9" s="29">
        <v>1019</v>
      </c>
      <c r="G9" s="29">
        <v>1135</v>
      </c>
      <c r="H9" s="29" t="s">
        <v>1553</v>
      </c>
      <c r="I9" s="29" t="s">
        <v>1050</v>
      </c>
      <c r="J9" s="29" t="s">
        <v>505</v>
      </c>
      <c r="K9" s="48">
        <v>6.9444444444444441E-3</v>
      </c>
      <c r="L9" s="29" t="s">
        <v>710</v>
      </c>
      <c r="M9" s="29" t="s">
        <v>1541</v>
      </c>
      <c r="N9" s="29" t="s">
        <v>1541</v>
      </c>
      <c r="O9" s="29" t="s">
        <v>1555</v>
      </c>
    </row>
    <row r="10" spans="1:15" ht="20.100000000000001" customHeight="1">
      <c r="A10" s="29" t="s">
        <v>1554</v>
      </c>
      <c r="B10" s="29">
        <v>17111</v>
      </c>
      <c r="C10" s="29">
        <v>9477</v>
      </c>
      <c r="D10" s="29">
        <v>26588</v>
      </c>
      <c r="E10" s="29">
        <v>53</v>
      </c>
      <c r="F10" s="29">
        <v>1028</v>
      </c>
      <c r="G10" s="29">
        <v>1081</v>
      </c>
      <c r="H10" s="29" t="s">
        <v>1553</v>
      </c>
      <c r="I10" s="29" t="s">
        <v>1552</v>
      </c>
      <c r="J10" s="29" t="s">
        <v>751</v>
      </c>
      <c r="K10" s="48">
        <v>6.9444444444444441E-3</v>
      </c>
      <c r="L10" s="29" t="s">
        <v>771</v>
      </c>
      <c r="M10" s="29" t="s">
        <v>683</v>
      </c>
      <c r="N10" s="29" t="s">
        <v>1541</v>
      </c>
      <c r="O10" s="29" t="s">
        <v>1551</v>
      </c>
    </row>
    <row r="11" spans="1:15" ht="20.100000000000001" customHeight="1">
      <c r="A11" s="29" t="s">
        <v>1550</v>
      </c>
      <c r="B11" s="29">
        <v>16097</v>
      </c>
      <c r="C11" s="29">
        <v>8619</v>
      </c>
      <c r="D11" s="29">
        <v>24716</v>
      </c>
      <c r="E11" s="29">
        <v>65</v>
      </c>
      <c r="F11" s="29">
        <v>760</v>
      </c>
      <c r="G11" s="29">
        <v>825</v>
      </c>
      <c r="H11" s="29" t="s">
        <v>1543</v>
      </c>
      <c r="I11" s="29" t="s">
        <v>1056</v>
      </c>
      <c r="J11" s="29" t="s">
        <v>475</v>
      </c>
      <c r="K11" s="48">
        <v>6.9444444444444441E-3</v>
      </c>
      <c r="L11" s="29" t="s">
        <v>1073</v>
      </c>
      <c r="M11" s="29" t="s">
        <v>683</v>
      </c>
      <c r="N11" s="29" t="s">
        <v>1541</v>
      </c>
      <c r="O11" s="29" t="s">
        <v>701</v>
      </c>
    </row>
    <row r="12" spans="1:15" ht="20.100000000000001" customHeight="1">
      <c r="A12" s="29" t="s">
        <v>1549</v>
      </c>
      <c r="B12" s="29">
        <v>14693</v>
      </c>
      <c r="C12" s="29">
        <v>7919</v>
      </c>
      <c r="D12" s="29">
        <v>22612</v>
      </c>
      <c r="E12" s="29">
        <v>70</v>
      </c>
      <c r="F12" s="29">
        <v>858</v>
      </c>
      <c r="G12" s="29">
        <v>928</v>
      </c>
      <c r="H12" s="29" t="s">
        <v>1543</v>
      </c>
      <c r="I12" s="29" t="s">
        <v>1264</v>
      </c>
      <c r="J12" s="29" t="s">
        <v>919</v>
      </c>
      <c r="K12" s="48">
        <v>6.2500000000000003E-3</v>
      </c>
      <c r="L12" s="29" t="s">
        <v>475</v>
      </c>
      <c r="M12" s="29" t="s">
        <v>683</v>
      </c>
      <c r="N12" s="29" t="s">
        <v>1541</v>
      </c>
      <c r="O12" s="29" t="s">
        <v>1540</v>
      </c>
    </row>
    <row r="13" spans="1:15" ht="20.100000000000001" customHeight="1">
      <c r="A13" s="29" t="s">
        <v>1548</v>
      </c>
      <c r="B13" s="29">
        <v>14001</v>
      </c>
      <c r="C13" s="29">
        <v>7494</v>
      </c>
      <c r="D13" s="29">
        <v>21495</v>
      </c>
      <c r="E13" s="29">
        <v>69</v>
      </c>
      <c r="F13" s="29">
        <v>661</v>
      </c>
      <c r="G13" s="29">
        <v>730</v>
      </c>
      <c r="H13" s="29" t="s">
        <v>1543</v>
      </c>
      <c r="I13" s="29" t="s">
        <v>892</v>
      </c>
      <c r="J13" s="29" t="s">
        <v>630</v>
      </c>
      <c r="K13" s="48">
        <v>6.2500000000000003E-3</v>
      </c>
      <c r="L13" s="29" t="s">
        <v>1073</v>
      </c>
      <c r="M13" s="29" t="s">
        <v>683</v>
      </c>
      <c r="N13" s="29" t="s">
        <v>1541</v>
      </c>
      <c r="O13" s="29" t="s">
        <v>1540</v>
      </c>
    </row>
    <row r="14" spans="1:15" ht="20.100000000000001" customHeight="1">
      <c r="A14" s="29" t="s">
        <v>1547</v>
      </c>
      <c r="B14" s="29">
        <v>16471</v>
      </c>
      <c r="C14" s="29">
        <v>8263</v>
      </c>
      <c r="D14" s="29">
        <v>24734</v>
      </c>
      <c r="E14" s="29">
        <v>71</v>
      </c>
      <c r="F14" s="29">
        <v>746</v>
      </c>
      <c r="G14" s="40">
        <v>817</v>
      </c>
      <c r="H14" s="40" t="s">
        <v>1543</v>
      </c>
      <c r="I14" s="40" t="s">
        <v>919</v>
      </c>
      <c r="J14" s="40" t="s">
        <v>1546</v>
      </c>
      <c r="K14" s="49">
        <v>6.2500000000000003E-3</v>
      </c>
      <c r="L14" s="40" t="s">
        <v>1156</v>
      </c>
      <c r="M14" s="40" t="s">
        <v>1541</v>
      </c>
      <c r="N14" s="40" t="s">
        <v>1541</v>
      </c>
      <c r="O14" s="40" t="s">
        <v>1540</v>
      </c>
    </row>
    <row r="15" spans="1:15" ht="20.100000000000001" customHeight="1">
      <c r="A15" s="29" t="s">
        <v>1545</v>
      </c>
      <c r="B15" s="29">
        <v>182310</v>
      </c>
      <c r="C15" s="29">
        <v>98154</v>
      </c>
      <c r="D15" s="29">
        <v>280464</v>
      </c>
      <c r="E15" s="29">
        <v>935</v>
      </c>
      <c r="F15" s="50">
        <v>10184</v>
      </c>
      <c r="G15" s="43">
        <v>11119</v>
      </c>
      <c r="H15" s="51"/>
      <c r="I15" s="51"/>
      <c r="J15" s="51"/>
      <c r="K15" s="51"/>
      <c r="L15" s="51"/>
      <c r="M15" s="51"/>
      <c r="N15" s="51"/>
      <c r="O15" s="51"/>
    </row>
    <row r="16" spans="1:15" ht="20.100000000000001" customHeight="1">
      <c r="A16" s="29" t="s">
        <v>1544</v>
      </c>
      <c r="B16" s="29">
        <v>15193</v>
      </c>
      <c r="C16" s="29">
        <v>8180</v>
      </c>
      <c r="D16" s="29">
        <v>23372</v>
      </c>
      <c r="E16" s="29">
        <v>78</v>
      </c>
      <c r="F16" s="29">
        <v>849</v>
      </c>
      <c r="G16" s="52">
        <v>927</v>
      </c>
      <c r="H16" s="52" t="s">
        <v>1543</v>
      </c>
      <c r="I16" s="52" t="s">
        <v>1542</v>
      </c>
      <c r="J16" s="52" t="s">
        <v>720</v>
      </c>
      <c r="K16" s="53">
        <v>6.2500000000000003E-3</v>
      </c>
      <c r="L16" s="52" t="s">
        <v>1073</v>
      </c>
      <c r="M16" s="52" t="s">
        <v>683</v>
      </c>
      <c r="N16" s="52" t="s">
        <v>1541</v>
      </c>
      <c r="O16" s="52" t="s">
        <v>1540</v>
      </c>
    </row>
    <row r="17" spans="1:15">
      <c r="A17" s="15"/>
      <c r="B17" s="15"/>
      <c r="C17" s="15"/>
      <c r="D17" s="15"/>
      <c r="E17" s="15"/>
      <c r="F17" s="15"/>
      <c r="G17" s="15"/>
      <c r="H17" s="15"/>
      <c r="I17" s="15"/>
      <c r="J17" s="15"/>
      <c r="K17" s="15"/>
      <c r="L17" s="15"/>
      <c r="M17" s="15"/>
      <c r="N17" s="15"/>
      <c r="O17" s="15"/>
    </row>
    <row r="18" spans="1:15" ht="66.75" customHeight="1">
      <c r="A18" s="139" t="s">
        <v>1739</v>
      </c>
      <c r="B18" s="139"/>
      <c r="C18" s="139"/>
      <c r="D18" s="139"/>
      <c r="E18" s="139"/>
      <c r="F18" s="139"/>
      <c r="G18" s="139"/>
      <c r="H18" s="139"/>
      <c r="I18" s="139"/>
      <c r="J18" s="139"/>
      <c r="K18" s="139"/>
      <c r="L18" s="139"/>
      <c r="M18" s="139"/>
      <c r="N18" s="139"/>
      <c r="O18" s="139"/>
    </row>
  </sheetData>
  <mergeCells count="2">
    <mergeCell ref="A1:O1"/>
    <mergeCell ref="A18:O18"/>
  </mergeCells>
  <pageMargins left="0.7" right="0.7" top="0.75" bottom="0.75" header="0.3" footer="0.3"/>
  <pageSetup paperSize="9" scale="34" orientation="landscape"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E22E2-E17E-4342-B2C1-120A129BD1EE}">
  <sheetPr>
    <pageSetUpPr fitToPage="1"/>
  </sheetPr>
  <dimension ref="A1:C19"/>
  <sheetViews>
    <sheetView workbookViewId="0">
      <pane ySplit="2" topLeftCell="A3" activePane="bottomLeft" state="frozen"/>
      <selection pane="bottomLeft" activeCell="D2" sqref="D2"/>
    </sheetView>
  </sheetViews>
  <sheetFormatPr defaultRowHeight="15"/>
  <cols>
    <col min="1" max="1" width="31.42578125" bestFit="1" customWidth="1"/>
    <col min="2" max="2" width="73.85546875" customWidth="1"/>
    <col min="3" max="3" width="16.42578125" customWidth="1"/>
  </cols>
  <sheetData>
    <row r="1" spans="1:3" ht="52.5" customHeight="1">
      <c r="A1" s="145" t="s">
        <v>1953</v>
      </c>
      <c r="B1" s="145"/>
      <c r="C1" s="145"/>
    </row>
    <row r="2" spans="1:3" ht="76.5" customHeight="1">
      <c r="A2" s="54" t="s">
        <v>1570</v>
      </c>
      <c r="B2" s="14" t="s">
        <v>1748</v>
      </c>
    </row>
    <row r="3" spans="1:3" ht="35.25" customHeight="1">
      <c r="A3" s="55" t="s">
        <v>1582</v>
      </c>
      <c r="B3" s="52">
        <v>-1028</v>
      </c>
    </row>
    <row r="4" spans="1:3" ht="35.25" customHeight="1">
      <c r="A4" s="32" t="s">
        <v>1581</v>
      </c>
      <c r="B4" s="29">
        <v>-432</v>
      </c>
    </row>
    <row r="5" spans="1:3" ht="35.25" customHeight="1">
      <c r="A5" s="32" t="s">
        <v>1580</v>
      </c>
      <c r="B5" s="29">
        <v>-581</v>
      </c>
    </row>
    <row r="6" spans="1:3" ht="35.25" customHeight="1">
      <c r="A6" s="32" t="s">
        <v>1579</v>
      </c>
      <c r="B6" s="29">
        <v>-466</v>
      </c>
    </row>
    <row r="7" spans="1:3" ht="35.25" customHeight="1">
      <c r="A7" s="32" t="s">
        <v>1578</v>
      </c>
      <c r="B7" s="29">
        <v>-626</v>
      </c>
    </row>
    <row r="8" spans="1:3" ht="35.25" customHeight="1">
      <c r="A8" s="32" t="s">
        <v>1577</v>
      </c>
      <c r="B8" s="29">
        <v>-666</v>
      </c>
    </row>
    <row r="9" spans="1:3" ht="35.25" customHeight="1">
      <c r="A9" s="32" t="s">
        <v>1576</v>
      </c>
      <c r="B9" s="29">
        <v>-854</v>
      </c>
    </row>
    <row r="10" spans="1:3" ht="35.25" customHeight="1">
      <c r="A10" s="32" t="s">
        <v>1575</v>
      </c>
      <c r="B10" s="29">
        <v>-1056</v>
      </c>
    </row>
    <row r="11" spans="1:3" ht="35.25" customHeight="1">
      <c r="A11" s="32" t="s">
        <v>1574</v>
      </c>
      <c r="B11" s="29">
        <v>678</v>
      </c>
    </row>
    <row r="12" spans="1:3" ht="35.25" customHeight="1">
      <c r="A12" s="32" t="s">
        <v>1549</v>
      </c>
      <c r="B12" s="29">
        <v>463</v>
      </c>
    </row>
    <row r="13" spans="1:3" ht="35.25" customHeight="1">
      <c r="A13" s="32" t="s">
        <v>1573</v>
      </c>
      <c r="B13" s="29">
        <v>659</v>
      </c>
    </row>
    <row r="14" spans="1:3" ht="35.25" customHeight="1">
      <c r="A14" s="32" t="s">
        <v>1572</v>
      </c>
      <c r="B14" s="29">
        <v>825</v>
      </c>
    </row>
    <row r="15" spans="1:3" ht="35.25" customHeight="1">
      <c r="A15" s="32" t="s">
        <v>1571</v>
      </c>
      <c r="B15" s="29">
        <v>-3084</v>
      </c>
    </row>
    <row r="16" spans="1:3" ht="35.25" customHeight="1">
      <c r="A16" s="32" t="s">
        <v>1544</v>
      </c>
      <c r="B16" s="56">
        <v>-257</v>
      </c>
    </row>
    <row r="17" spans="1:2" ht="35.25" customHeight="1">
      <c r="A17" s="15"/>
      <c r="B17" s="15"/>
    </row>
    <row r="18" spans="1:2" ht="69" customHeight="1">
      <c r="A18" s="139" t="s">
        <v>1675</v>
      </c>
      <c r="B18" s="139"/>
    </row>
    <row r="19" spans="1:2" ht="44.25" customHeight="1">
      <c r="A19" s="15"/>
      <c r="B19" s="15"/>
    </row>
  </sheetData>
  <mergeCells count="2">
    <mergeCell ref="A18:B18"/>
    <mergeCell ref="A1:C1"/>
  </mergeCells>
  <pageMargins left="0.7" right="0.7" top="0.75" bottom="0.75" header="0.3" footer="0.3"/>
  <pageSetup paperSize="9" scale="71"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92A1F-799E-4920-9E24-092141F1BE92}">
  <sheetPr>
    <pageSetUpPr fitToPage="1"/>
  </sheetPr>
  <dimension ref="A1:X18"/>
  <sheetViews>
    <sheetView zoomScale="120" zoomScaleNormal="120" workbookViewId="0">
      <pane ySplit="2" topLeftCell="A3" activePane="bottomLeft" state="frozen"/>
      <selection pane="bottomLeft" activeCell="B2" sqref="B2"/>
    </sheetView>
  </sheetViews>
  <sheetFormatPr defaultRowHeight="15"/>
  <cols>
    <col min="1" max="1" width="33.5703125" customWidth="1"/>
    <col min="2" max="2" width="13.5703125" bestFit="1" customWidth="1"/>
    <col min="3" max="3" width="14.7109375" customWidth="1"/>
    <col min="4" max="4" width="12.42578125" bestFit="1" customWidth="1"/>
    <col min="5" max="5" width="12.5703125" customWidth="1"/>
    <col min="6" max="6" width="13.42578125" customWidth="1"/>
    <col min="7" max="7" width="14.85546875" bestFit="1" customWidth="1"/>
    <col min="8" max="8" width="12.42578125" bestFit="1" customWidth="1"/>
    <col min="9" max="10" width="14.85546875" bestFit="1" customWidth="1"/>
    <col min="11" max="11" width="18.42578125" bestFit="1" customWidth="1"/>
    <col min="12" max="13" width="14.85546875" bestFit="1" customWidth="1"/>
    <col min="14" max="23" width="14.85546875" customWidth="1"/>
    <col min="24" max="24" width="10.28515625" customWidth="1"/>
  </cols>
  <sheetData>
    <row r="1" spans="1:24" ht="45" customHeight="1">
      <c r="A1" s="138" t="s">
        <v>1980</v>
      </c>
      <c r="B1" s="138"/>
      <c r="C1" s="138"/>
      <c r="D1" s="138"/>
      <c r="E1" s="138"/>
      <c r="F1" s="138"/>
      <c r="G1" s="138"/>
      <c r="H1" s="138"/>
      <c r="I1" s="138"/>
      <c r="J1" s="138"/>
      <c r="K1" s="138"/>
      <c r="L1" s="138"/>
      <c r="M1" s="138"/>
      <c r="N1" s="138"/>
      <c r="O1" s="138"/>
      <c r="P1" s="138"/>
      <c r="Q1" s="138"/>
      <c r="R1" s="138"/>
      <c r="S1" s="138"/>
      <c r="T1" s="138"/>
      <c r="U1" s="138"/>
      <c r="V1" s="138"/>
      <c r="W1" s="138"/>
    </row>
    <row r="2" spans="1:24" ht="127.5">
      <c r="A2" s="75" t="s">
        <v>1570</v>
      </c>
      <c r="B2" s="62" t="s">
        <v>2000</v>
      </c>
      <c r="C2" s="62" t="s">
        <v>2001</v>
      </c>
      <c r="D2" s="62" t="s">
        <v>2002</v>
      </c>
      <c r="E2" s="62" t="s">
        <v>2003</v>
      </c>
      <c r="F2" s="62" t="s">
        <v>2004</v>
      </c>
      <c r="G2" s="62" t="s">
        <v>2005</v>
      </c>
      <c r="H2" s="62" t="s">
        <v>2006</v>
      </c>
      <c r="I2" s="62" t="s">
        <v>2007</v>
      </c>
      <c r="J2" s="62" t="s">
        <v>2008</v>
      </c>
      <c r="K2" s="62" t="s">
        <v>2009</v>
      </c>
      <c r="L2" s="62" t="s">
        <v>2010</v>
      </c>
      <c r="M2" s="62" t="s">
        <v>2011</v>
      </c>
      <c r="N2" s="62" t="s">
        <v>2012</v>
      </c>
      <c r="O2" s="62" t="s">
        <v>2013</v>
      </c>
      <c r="P2" s="62" t="s">
        <v>2014</v>
      </c>
      <c r="Q2" s="62" t="s">
        <v>2015</v>
      </c>
      <c r="R2" s="62" t="s">
        <v>2016</v>
      </c>
      <c r="S2" s="62" t="s">
        <v>2017</v>
      </c>
      <c r="T2" s="62" t="s">
        <v>2018</v>
      </c>
      <c r="U2" s="62" t="s">
        <v>2019</v>
      </c>
      <c r="V2" s="62" t="s">
        <v>2020</v>
      </c>
      <c r="W2" s="70" t="s">
        <v>2021</v>
      </c>
      <c r="X2" s="71" t="s">
        <v>1571</v>
      </c>
    </row>
    <row r="3" spans="1:24" ht="38.25" customHeight="1">
      <c r="A3" s="17" t="s">
        <v>1749</v>
      </c>
      <c r="B3" s="57">
        <v>23</v>
      </c>
      <c r="C3" s="29">
        <v>1</v>
      </c>
      <c r="D3" s="29">
        <v>971</v>
      </c>
      <c r="E3" s="29">
        <v>0</v>
      </c>
      <c r="F3" s="29">
        <v>2</v>
      </c>
      <c r="G3" s="29">
        <v>12</v>
      </c>
      <c r="H3" s="29">
        <v>11</v>
      </c>
      <c r="I3" s="29">
        <v>2</v>
      </c>
      <c r="J3" s="29">
        <v>13</v>
      </c>
      <c r="K3" s="29">
        <v>3</v>
      </c>
      <c r="L3" s="29">
        <v>2</v>
      </c>
      <c r="M3" s="29">
        <v>1</v>
      </c>
      <c r="N3" s="29">
        <v>3</v>
      </c>
      <c r="O3" s="29">
        <v>0</v>
      </c>
      <c r="P3" s="29">
        <v>2</v>
      </c>
      <c r="Q3" s="29">
        <v>3</v>
      </c>
      <c r="R3" s="29">
        <v>4</v>
      </c>
      <c r="S3" s="29">
        <v>18</v>
      </c>
      <c r="T3" s="29">
        <v>0</v>
      </c>
      <c r="U3" s="29">
        <v>2</v>
      </c>
      <c r="V3" s="29">
        <v>1</v>
      </c>
      <c r="W3" s="50">
        <v>12</v>
      </c>
      <c r="X3" s="67">
        <f>SUM(wpds_tabela_18_wersja_2025[[#This Row],[Liczba zgłoszeń przekazanych 
do obsługi do właściwej dyspozytorni medycznej 
DM01-01 Wrocław]:[Liczba zgłoszeń przekazanych 
do obsługi do właściwej dyspozytorni medycznej 
DM15-01 Poznań]])</f>
        <v>1086</v>
      </c>
    </row>
    <row r="4" spans="1:24" ht="20.100000000000001" customHeight="1">
      <c r="A4" s="17" t="s">
        <v>1750</v>
      </c>
      <c r="B4" s="57">
        <v>7</v>
      </c>
      <c r="C4" s="29">
        <v>4</v>
      </c>
      <c r="D4" s="29">
        <v>824</v>
      </c>
      <c r="E4" s="29">
        <v>1</v>
      </c>
      <c r="F4" s="29">
        <v>2</v>
      </c>
      <c r="G4" s="29">
        <v>3</v>
      </c>
      <c r="H4" s="29">
        <v>5</v>
      </c>
      <c r="I4" s="29">
        <v>0</v>
      </c>
      <c r="J4" s="29">
        <v>6</v>
      </c>
      <c r="K4" s="29">
        <v>0</v>
      </c>
      <c r="L4" s="29">
        <v>0</v>
      </c>
      <c r="M4" s="29">
        <v>0</v>
      </c>
      <c r="N4" s="29">
        <v>1</v>
      </c>
      <c r="O4" s="29">
        <v>1</v>
      </c>
      <c r="P4" s="29">
        <v>2</v>
      </c>
      <c r="Q4" s="29">
        <v>5</v>
      </c>
      <c r="R4" s="29">
        <v>5</v>
      </c>
      <c r="S4" s="29">
        <v>25</v>
      </c>
      <c r="T4" s="29">
        <v>1</v>
      </c>
      <c r="U4" s="29">
        <v>2</v>
      </c>
      <c r="V4" s="29">
        <v>1</v>
      </c>
      <c r="W4" s="50">
        <v>9</v>
      </c>
      <c r="X4" s="67">
        <f>SUM(wpds_tabela_18_wersja_2025[[#This Row],[Liczba zgłoszeń przekazanych 
do obsługi do właściwej dyspozytorni medycznej 
DM01-01 Wrocław]:[Liczba zgłoszeń przekazanych 
do obsługi do właściwej dyspozytorni medycznej 
DM15-01 Poznań]])</f>
        <v>904</v>
      </c>
    </row>
    <row r="5" spans="1:24" ht="20.100000000000001" customHeight="1">
      <c r="A5" s="17" t="s">
        <v>1751</v>
      </c>
      <c r="B5" s="57">
        <v>4</v>
      </c>
      <c r="C5" s="29">
        <v>0</v>
      </c>
      <c r="D5" s="29">
        <v>709</v>
      </c>
      <c r="E5" s="29">
        <v>0</v>
      </c>
      <c r="F5" s="29">
        <v>2</v>
      </c>
      <c r="G5" s="29">
        <v>7</v>
      </c>
      <c r="H5" s="29">
        <v>6</v>
      </c>
      <c r="I5" s="29">
        <v>0</v>
      </c>
      <c r="J5" s="29">
        <v>7</v>
      </c>
      <c r="K5" s="29">
        <v>1</v>
      </c>
      <c r="L5" s="29">
        <v>2</v>
      </c>
      <c r="M5" s="29">
        <v>1</v>
      </c>
      <c r="N5" s="29">
        <v>0</v>
      </c>
      <c r="O5" s="29">
        <v>0</v>
      </c>
      <c r="P5" s="29">
        <v>0</v>
      </c>
      <c r="Q5" s="29">
        <v>5</v>
      </c>
      <c r="R5" s="29">
        <v>3</v>
      </c>
      <c r="S5" s="29">
        <v>18</v>
      </c>
      <c r="T5" s="29">
        <v>2</v>
      </c>
      <c r="U5" s="29">
        <v>0</v>
      </c>
      <c r="V5" s="29">
        <v>0</v>
      </c>
      <c r="W5" s="50">
        <v>6</v>
      </c>
      <c r="X5" s="67">
        <f>SUM(wpds_tabela_18_wersja_2025[[#This Row],[Liczba zgłoszeń przekazanych 
do obsługi do właściwej dyspozytorni medycznej 
DM01-01 Wrocław]:[Liczba zgłoszeń przekazanych 
do obsługi do właściwej dyspozytorni medycznej 
DM15-01 Poznań]])</f>
        <v>773</v>
      </c>
    </row>
    <row r="6" spans="1:24" ht="20.100000000000001" customHeight="1">
      <c r="A6" s="17" t="s">
        <v>1752</v>
      </c>
      <c r="B6" s="57">
        <v>2</v>
      </c>
      <c r="C6" s="29">
        <v>3</v>
      </c>
      <c r="D6" s="29">
        <v>917</v>
      </c>
      <c r="E6" s="29">
        <v>1</v>
      </c>
      <c r="F6" s="29">
        <v>3</v>
      </c>
      <c r="G6" s="29">
        <v>2</v>
      </c>
      <c r="H6" s="29">
        <v>2</v>
      </c>
      <c r="I6" s="29">
        <v>0</v>
      </c>
      <c r="J6" s="29">
        <v>7</v>
      </c>
      <c r="K6" s="29">
        <v>2</v>
      </c>
      <c r="L6" s="29">
        <v>1</v>
      </c>
      <c r="M6" s="29">
        <v>1</v>
      </c>
      <c r="N6" s="29">
        <v>2</v>
      </c>
      <c r="O6" s="29">
        <v>0</v>
      </c>
      <c r="P6" s="29">
        <v>1</v>
      </c>
      <c r="Q6" s="29">
        <v>4</v>
      </c>
      <c r="R6" s="29">
        <v>1</v>
      </c>
      <c r="S6" s="29">
        <v>13</v>
      </c>
      <c r="T6" s="29">
        <v>3</v>
      </c>
      <c r="U6" s="29">
        <v>2</v>
      </c>
      <c r="V6" s="29">
        <v>2</v>
      </c>
      <c r="W6" s="50">
        <v>15</v>
      </c>
      <c r="X6" s="67">
        <f>SUM(wpds_tabela_18_wersja_2025[[#This Row],[Liczba zgłoszeń przekazanych 
do obsługi do właściwej dyspozytorni medycznej 
DM01-01 Wrocław]:[Liczba zgłoszeń przekazanych 
do obsługi do właściwej dyspozytorni medycznej 
DM15-01 Poznań]])</f>
        <v>984</v>
      </c>
    </row>
    <row r="7" spans="1:24" ht="20.100000000000001" customHeight="1">
      <c r="A7" s="17" t="s">
        <v>1753</v>
      </c>
      <c r="B7" s="57">
        <v>3</v>
      </c>
      <c r="C7" s="29">
        <v>1</v>
      </c>
      <c r="D7" s="29">
        <v>1141</v>
      </c>
      <c r="E7" s="29">
        <v>0</v>
      </c>
      <c r="F7" s="29">
        <v>6</v>
      </c>
      <c r="G7" s="29">
        <v>6</v>
      </c>
      <c r="H7" s="29">
        <v>3</v>
      </c>
      <c r="I7" s="29">
        <v>2</v>
      </c>
      <c r="J7" s="29">
        <v>13</v>
      </c>
      <c r="K7" s="29">
        <v>3</v>
      </c>
      <c r="L7" s="29">
        <v>1</v>
      </c>
      <c r="M7" s="29">
        <v>2</v>
      </c>
      <c r="N7" s="29">
        <v>1</v>
      </c>
      <c r="O7" s="29">
        <v>0</v>
      </c>
      <c r="P7" s="29">
        <v>3</v>
      </c>
      <c r="Q7" s="29">
        <v>4</v>
      </c>
      <c r="R7" s="29">
        <v>2</v>
      </c>
      <c r="S7" s="29">
        <v>27</v>
      </c>
      <c r="T7" s="29">
        <v>0</v>
      </c>
      <c r="U7" s="29">
        <v>2</v>
      </c>
      <c r="V7" s="29">
        <v>1</v>
      </c>
      <c r="W7" s="50">
        <v>18</v>
      </c>
      <c r="X7" s="67">
        <f>SUM(wpds_tabela_18_wersja_2025[[#This Row],[Liczba zgłoszeń przekazanych 
do obsługi do właściwej dyspozytorni medycznej 
DM01-01 Wrocław]:[Liczba zgłoszeń przekazanych 
do obsługi do właściwej dyspozytorni medycznej 
DM15-01 Poznań]])</f>
        <v>1239</v>
      </c>
    </row>
    <row r="8" spans="1:24" ht="20.100000000000001" customHeight="1">
      <c r="A8" s="17" t="s">
        <v>1754</v>
      </c>
      <c r="B8" s="57">
        <v>8</v>
      </c>
      <c r="C8" s="29">
        <v>2</v>
      </c>
      <c r="D8" s="29">
        <v>1224</v>
      </c>
      <c r="E8" s="29">
        <v>3</v>
      </c>
      <c r="F8" s="29">
        <v>5</v>
      </c>
      <c r="G8" s="29">
        <v>6</v>
      </c>
      <c r="H8" s="29">
        <v>8</v>
      </c>
      <c r="I8" s="29">
        <v>0</v>
      </c>
      <c r="J8" s="29">
        <v>11</v>
      </c>
      <c r="K8" s="29">
        <v>3</v>
      </c>
      <c r="L8" s="29">
        <v>4</v>
      </c>
      <c r="M8" s="29">
        <v>3</v>
      </c>
      <c r="N8" s="29">
        <v>1</v>
      </c>
      <c r="O8" s="29">
        <v>2</v>
      </c>
      <c r="P8" s="29">
        <v>2</v>
      </c>
      <c r="Q8" s="29">
        <v>4</v>
      </c>
      <c r="R8" s="29">
        <v>5</v>
      </c>
      <c r="S8" s="29">
        <v>23</v>
      </c>
      <c r="T8" s="29">
        <v>1</v>
      </c>
      <c r="U8" s="29">
        <v>0</v>
      </c>
      <c r="V8" s="29">
        <v>0</v>
      </c>
      <c r="W8" s="50">
        <v>14</v>
      </c>
      <c r="X8" s="67">
        <f>SUM(wpds_tabela_18_wersja_2025[[#This Row],[Liczba zgłoszeń przekazanych 
do obsługi do właściwej dyspozytorni medycznej 
DM01-01 Wrocław]:[Liczba zgłoszeń przekazanych 
do obsługi do właściwej dyspozytorni medycznej 
DM15-01 Poznań]])</f>
        <v>1329</v>
      </c>
    </row>
    <row r="9" spans="1:24" ht="20.100000000000001" customHeight="1">
      <c r="A9" s="17" t="s">
        <v>1755</v>
      </c>
      <c r="B9" s="57">
        <v>13</v>
      </c>
      <c r="C9" s="29">
        <v>3</v>
      </c>
      <c r="D9" s="29">
        <v>1546</v>
      </c>
      <c r="E9" s="29">
        <v>1</v>
      </c>
      <c r="F9" s="29">
        <v>6</v>
      </c>
      <c r="G9" s="29">
        <v>5</v>
      </c>
      <c r="H9" s="29">
        <v>5</v>
      </c>
      <c r="I9" s="29">
        <v>0</v>
      </c>
      <c r="J9" s="29">
        <v>6</v>
      </c>
      <c r="K9" s="29">
        <v>3</v>
      </c>
      <c r="L9" s="29">
        <v>3</v>
      </c>
      <c r="M9" s="29">
        <v>2</v>
      </c>
      <c r="N9" s="29">
        <v>1</v>
      </c>
      <c r="O9" s="29">
        <v>2</v>
      </c>
      <c r="P9" s="29">
        <v>1</v>
      </c>
      <c r="Q9" s="29">
        <v>7</v>
      </c>
      <c r="R9" s="29">
        <v>2</v>
      </c>
      <c r="S9" s="29">
        <v>17</v>
      </c>
      <c r="T9" s="29">
        <v>3</v>
      </c>
      <c r="U9" s="29">
        <v>3</v>
      </c>
      <c r="V9" s="29">
        <v>0</v>
      </c>
      <c r="W9" s="50">
        <v>14</v>
      </c>
      <c r="X9" s="74">
        <f>SUM(wpds_tabela_18_wersja_2025[[#This Row],[Liczba zgłoszeń przekazanych 
do obsługi do właściwej dyspozytorni medycznej 
DM01-01 Wrocław]:[Liczba zgłoszeń przekazanych 
do obsługi do właściwej dyspozytorni medycznej 
DM15-01 Poznań]])</f>
        <v>1643</v>
      </c>
    </row>
    <row r="10" spans="1:24" ht="20.100000000000001" customHeight="1">
      <c r="A10" s="17" t="s">
        <v>1756</v>
      </c>
      <c r="B10" s="57">
        <v>14</v>
      </c>
      <c r="C10" s="29">
        <v>1</v>
      </c>
      <c r="D10" s="29">
        <v>1160</v>
      </c>
      <c r="E10" s="29">
        <v>4</v>
      </c>
      <c r="F10" s="29">
        <v>3</v>
      </c>
      <c r="G10" s="29">
        <v>15</v>
      </c>
      <c r="H10" s="29">
        <v>9</v>
      </c>
      <c r="I10" s="29">
        <v>4</v>
      </c>
      <c r="J10" s="29">
        <v>24</v>
      </c>
      <c r="K10" s="29">
        <v>11</v>
      </c>
      <c r="L10" s="29">
        <v>7</v>
      </c>
      <c r="M10" s="29">
        <v>2</v>
      </c>
      <c r="N10" s="29">
        <v>9</v>
      </c>
      <c r="O10" s="29">
        <v>0</v>
      </c>
      <c r="P10" s="29">
        <v>4</v>
      </c>
      <c r="Q10" s="29">
        <v>7</v>
      </c>
      <c r="R10" s="29">
        <v>6</v>
      </c>
      <c r="S10" s="29">
        <v>27</v>
      </c>
      <c r="T10" s="29">
        <v>3</v>
      </c>
      <c r="U10" s="29">
        <v>2</v>
      </c>
      <c r="V10" s="29">
        <v>1</v>
      </c>
      <c r="W10" s="50">
        <v>39</v>
      </c>
      <c r="X10" s="74">
        <f>SUM(wpds_tabela_18_wersja_2025[[#This Row],[Liczba zgłoszeń przekazanych 
do obsługi do właściwej dyspozytorni medycznej 
DM01-01 Wrocław]:[Liczba zgłoszeń przekazanych 
do obsługi do właściwej dyspozytorni medycznej 
DM15-01 Poznań]])</f>
        <v>1352</v>
      </c>
    </row>
    <row r="11" spans="1:24" ht="20.100000000000001" customHeight="1">
      <c r="A11" s="17" t="s">
        <v>1757</v>
      </c>
      <c r="B11" s="57">
        <v>20</v>
      </c>
      <c r="C11" s="29">
        <v>0</v>
      </c>
      <c r="D11" s="29">
        <v>2301</v>
      </c>
      <c r="E11" s="29">
        <v>0</v>
      </c>
      <c r="F11" s="29">
        <v>7</v>
      </c>
      <c r="G11" s="29">
        <v>6</v>
      </c>
      <c r="H11" s="29">
        <v>17</v>
      </c>
      <c r="I11" s="29">
        <v>2</v>
      </c>
      <c r="J11" s="29">
        <v>21</v>
      </c>
      <c r="K11" s="29">
        <v>1</v>
      </c>
      <c r="L11" s="29">
        <v>5</v>
      </c>
      <c r="M11" s="29">
        <v>0</v>
      </c>
      <c r="N11" s="29">
        <v>1</v>
      </c>
      <c r="O11" s="29">
        <v>0</v>
      </c>
      <c r="P11" s="29">
        <v>6</v>
      </c>
      <c r="Q11" s="29">
        <v>2</v>
      </c>
      <c r="R11" s="29">
        <v>3</v>
      </c>
      <c r="S11" s="29">
        <v>31</v>
      </c>
      <c r="T11" s="29">
        <v>2</v>
      </c>
      <c r="U11" s="29">
        <v>2</v>
      </c>
      <c r="V11" s="29">
        <v>1</v>
      </c>
      <c r="W11" s="50">
        <v>19</v>
      </c>
      <c r="X11" s="74">
        <f>SUM(wpds_tabela_18_wersja_2025[[#This Row],[Liczba zgłoszeń przekazanych 
do obsługi do właściwej dyspozytorni medycznej 
DM01-01 Wrocław]:[Liczba zgłoszeń przekazanych 
do obsługi do właściwej dyspozytorni medycznej 
DM15-01 Poznań]])</f>
        <v>2447</v>
      </c>
    </row>
    <row r="12" spans="1:24" ht="20.100000000000001" customHeight="1">
      <c r="A12" s="17" t="s">
        <v>1758</v>
      </c>
      <c r="B12" s="57">
        <v>14</v>
      </c>
      <c r="C12" s="29">
        <v>1</v>
      </c>
      <c r="D12" s="29">
        <v>1454</v>
      </c>
      <c r="E12" s="29">
        <v>0</v>
      </c>
      <c r="F12" s="29">
        <v>7</v>
      </c>
      <c r="G12" s="29">
        <v>7</v>
      </c>
      <c r="H12" s="29">
        <v>7</v>
      </c>
      <c r="I12" s="29">
        <v>5</v>
      </c>
      <c r="J12" s="29">
        <v>32</v>
      </c>
      <c r="K12" s="29">
        <v>5</v>
      </c>
      <c r="L12" s="29">
        <v>7</v>
      </c>
      <c r="M12" s="29">
        <v>1</v>
      </c>
      <c r="N12" s="29">
        <v>0</v>
      </c>
      <c r="O12" s="29">
        <v>3</v>
      </c>
      <c r="P12" s="29">
        <v>2</v>
      </c>
      <c r="Q12" s="29">
        <v>1</v>
      </c>
      <c r="R12" s="29">
        <v>5</v>
      </c>
      <c r="S12" s="29">
        <v>31</v>
      </c>
      <c r="T12" s="29">
        <v>5</v>
      </c>
      <c r="U12" s="29">
        <v>1</v>
      </c>
      <c r="V12" s="29">
        <v>3</v>
      </c>
      <c r="W12" s="50">
        <v>17</v>
      </c>
      <c r="X12" s="74">
        <f>SUM(wpds_tabela_18_wersja_2025[[#This Row],[Liczba zgłoszeń przekazanych 
do obsługi do właściwej dyspozytorni medycznej 
DM01-01 Wrocław]:[Liczba zgłoszeń przekazanych 
do obsługi do właściwej dyspozytorni medycznej 
DM15-01 Poznań]])</f>
        <v>1608</v>
      </c>
    </row>
    <row r="13" spans="1:24" ht="20.100000000000001" customHeight="1">
      <c r="A13" s="17" t="s">
        <v>1759</v>
      </c>
      <c r="B13" s="57">
        <v>16</v>
      </c>
      <c r="C13" s="29">
        <v>1</v>
      </c>
      <c r="D13" s="29">
        <v>1912</v>
      </c>
      <c r="E13" s="29">
        <v>0</v>
      </c>
      <c r="F13" s="29">
        <v>2</v>
      </c>
      <c r="G13" s="29">
        <v>10</v>
      </c>
      <c r="H13" s="29">
        <v>6</v>
      </c>
      <c r="I13" s="29">
        <v>4</v>
      </c>
      <c r="J13" s="29">
        <v>29</v>
      </c>
      <c r="K13" s="29">
        <v>5</v>
      </c>
      <c r="L13" s="29">
        <v>4</v>
      </c>
      <c r="M13" s="29">
        <v>1</v>
      </c>
      <c r="N13" s="29">
        <v>0</v>
      </c>
      <c r="O13" s="29">
        <v>0</v>
      </c>
      <c r="P13" s="29">
        <v>2</v>
      </c>
      <c r="Q13" s="29">
        <v>6</v>
      </c>
      <c r="R13" s="29">
        <v>3</v>
      </c>
      <c r="S13" s="29">
        <v>14</v>
      </c>
      <c r="T13" s="29">
        <v>4</v>
      </c>
      <c r="U13" s="29">
        <v>3</v>
      </c>
      <c r="V13" s="29">
        <v>2</v>
      </c>
      <c r="W13" s="50">
        <v>12</v>
      </c>
      <c r="X13" s="74">
        <f>SUM(wpds_tabela_18_wersja_2025[[#This Row],[Liczba zgłoszeń przekazanych 
do obsługi do właściwej dyspozytorni medycznej 
DM01-01 Wrocław]:[Liczba zgłoszeń przekazanych 
do obsługi do właściwej dyspozytorni medycznej 
DM15-01 Poznań]])</f>
        <v>2036</v>
      </c>
    </row>
    <row r="14" spans="1:24" ht="20.100000000000001" customHeight="1">
      <c r="A14" s="17" t="s">
        <v>1760</v>
      </c>
      <c r="B14" s="57">
        <v>34</v>
      </c>
      <c r="C14" s="29">
        <v>6</v>
      </c>
      <c r="D14" s="29">
        <v>2700</v>
      </c>
      <c r="E14" s="29">
        <v>1</v>
      </c>
      <c r="F14" s="29">
        <v>3</v>
      </c>
      <c r="G14" s="29">
        <v>20</v>
      </c>
      <c r="H14" s="29">
        <v>34</v>
      </c>
      <c r="I14" s="29">
        <v>8</v>
      </c>
      <c r="J14" s="29">
        <v>26</v>
      </c>
      <c r="K14" s="29">
        <v>8</v>
      </c>
      <c r="L14" s="29">
        <v>19</v>
      </c>
      <c r="M14" s="29">
        <v>0</v>
      </c>
      <c r="N14" s="29">
        <v>4</v>
      </c>
      <c r="O14" s="29">
        <v>2</v>
      </c>
      <c r="P14" s="29">
        <v>1</v>
      </c>
      <c r="Q14" s="29">
        <v>10</v>
      </c>
      <c r="R14" s="29">
        <v>4</v>
      </c>
      <c r="S14" s="29">
        <v>22</v>
      </c>
      <c r="T14" s="29">
        <v>10</v>
      </c>
      <c r="U14" s="29">
        <v>7</v>
      </c>
      <c r="V14" s="29">
        <v>2</v>
      </c>
      <c r="W14" s="50">
        <v>12</v>
      </c>
      <c r="X14" s="74">
        <f>SUM(wpds_tabela_18_wersja_2025[[#This Row],[Liczba zgłoszeń przekazanych 
do obsługi do właściwej dyspozytorni medycznej 
DM01-01 Wrocław]:[Liczba zgłoszeń przekazanych 
do obsługi do właściwej dyspozytorni medycznej 
DM15-01 Poznań]])</f>
        <v>2933</v>
      </c>
    </row>
    <row r="15" spans="1:24" ht="20.100000000000001" customHeight="1">
      <c r="A15" s="58" t="s">
        <v>1571</v>
      </c>
      <c r="B15" s="59">
        <f>SUBTOTAL(109,B3:B14)</f>
        <v>158</v>
      </c>
      <c r="C15" s="59">
        <f t="shared" ref="C15:E15" si="0">SUBTOTAL(109,C3:C14)</f>
        <v>23</v>
      </c>
      <c r="D15" s="59">
        <f t="shared" si="0"/>
        <v>16859</v>
      </c>
      <c r="E15" s="59">
        <f t="shared" si="0"/>
        <v>11</v>
      </c>
      <c r="F15" s="59">
        <f t="shared" ref="F15" si="1">SUBTOTAL(109,F3:F14)</f>
        <v>48</v>
      </c>
      <c r="G15" s="59">
        <f t="shared" ref="G15:H15" si="2">SUBTOTAL(109,G3:G14)</f>
        <v>99</v>
      </c>
      <c r="H15" s="59">
        <f t="shared" si="2"/>
        <v>113</v>
      </c>
      <c r="I15" s="59">
        <f t="shared" ref="I15" si="3">SUBTOTAL(109,I3:I14)</f>
        <v>27</v>
      </c>
      <c r="J15" s="59">
        <f t="shared" ref="J15:K15" si="4">SUBTOTAL(109,J3:J14)</f>
        <v>195</v>
      </c>
      <c r="K15" s="59">
        <f t="shared" si="4"/>
        <v>45</v>
      </c>
      <c r="L15" s="59">
        <f t="shared" ref="L15" si="5">SUBTOTAL(109,L3:L14)</f>
        <v>55</v>
      </c>
      <c r="M15" s="59">
        <f t="shared" ref="M15" si="6">SUBTOTAL(109,M3:M14)</f>
        <v>14</v>
      </c>
      <c r="N15" s="59">
        <f t="shared" ref="N15" si="7">SUBTOTAL(109,N3:N14)</f>
        <v>23</v>
      </c>
      <c r="O15" s="59">
        <f t="shared" ref="O15" si="8">SUBTOTAL(109,O3:O14)</f>
        <v>10</v>
      </c>
      <c r="P15" s="59">
        <f t="shared" ref="P15" si="9">SUBTOTAL(109,P3:P14)</f>
        <v>26</v>
      </c>
      <c r="Q15" s="59">
        <f t="shared" ref="Q15" si="10">SUBTOTAL(109,Q3:Q14)</f>
        <v>58</v>
      </c>
      <c r="R15" s="59">
        <f t="shared" ref="R15" si="11">SUBTOTAL(109,R3:R14)</f>
        <v>43</v>
      </c>
      <c r="S15" s="59">
        <f t="shared" ref="S15" si="12">SUBTOTAL(109,S3:S14)</f>
        <v>266</v>
      </c>
      <c r="T15" s="59">
        <f t="shared" ref="T15" si="13">SUBTOTAL(109,T3:T14)</f>
        <v>34</v>
      </c>
      <c r="U15" s="59">
        <f t="shared" ref="U15" si="14">SUBTOTAL(109,U3:U14)</f>
        <v>26</v>
      </c>
      <c r="V15" s="59">
        <f t="shared" ref="V15" si="15">SUBTOTAL(109,V3:V14)</f>
        <v>14</v>
      </c>
      <c r="W15" s="68">
        <f t="shared" ref="W15" si="16">SUBTOTAL(109,W3:W14)</f>
        <v>187</v>
      </c>
      <c r="X15" s="74">
        <f>SUM(wpds_tabela_18_wersja_2025[[#This Row],[Liczba zgłoszeń przekazanych 
do obsługi do właściwej dyspozytorni medycznej 
DM01-01 Wrocław]:[Liczba zgłoszeń przekazanych 
do obsługi do właściwej dyspozytorni medycznej 
DM15-01 Poznań]])</f>
        <v>18334</v>
      </c>
    </row>
    <row r="16" spans="1:24" s="66" customFormat="1" ht="12.75">
      <c r="A16" s="64" t="s">
        <v>1544</v>
      </c>
      <c r="B16" s="65">
        <f>B15/12</f>
        <v>13.166666666666666</v>
      </c>
      <c r="C16" s="65">
        <f t="shared" ref="C16:M16" si="17">C15/12</f>
        <v>1.9166666666666667</v>
      </c>
      <c r="D16" s="65">
        <f t="shared" si="17"/>
        <v>1404.9166666666667</v>
      </c>
      <c r="E16" s="65">
        <f t="shared" si="17"/>
        <v>0.91666666666666663</v>
      </c>
      <c r="F16" s="65">
        <f t="shared" si="17"/>
        <v>4</v>
      </c>
      <c r="G16" s="65">
        <f t="shared" si="17"/>
        <v>8.25</v>
      </c>
      <c r="H16" s="65">
        <f t="shared" si="17"/>
        <v>9.4166666666666661</v>
      </c>
      <c r="I16" s="65">
        <f t="shared" si="17"/>
        <v>2.25</v>
      </c>
      <c r="J16" s="65">
        <f t="shared" si="17"/>
        <v>16.25</v>
      </c>
      <c r="K16" s="65">
        <f t="shared" si="17"/>
        <v>3.75</v>
      </c>
      <c r="L16" s="65">
        <f t="shared" si="17"/>
        <v>4.583333333333333</v>
      </c>
      <c r="M16" s="65">
        <f t="shared" si="17"/>
        <v>1.1666666666666667</v>
      </c>
      <c r="N16" s="65">
        <f t="shared" ref="N16" si="18">N15/12</f>
        <v>1.9166666666666667</v>
      </c>
      <c r="O16" s="65">
        <f t="shared" ref="O16" si="19">O15/12</f>
        <v>0.83333333333333337</v>
      </c>
      <c r="P16" s="65">
        <f t="shared" ref="P16" si="20">P15/12</f>
        <v>2.1666666666666665</v>
      </c>
      <c r="Q16" s="65">
        <f t="shared" ref="Q16" si="21">Q15/12</f>
        <v>4.833333333333333</v>
      </c>
      <c r="R16" s="65">
        <f t="shared" ref="R16" si="22">R15/12</f>
        <v>3.5833333333333335</v>
      </c>
      <c r="S16" s="65">
        <f t="shared" ref="S16" si="23">S15/12</f>
        <v>22.166666666666668</v>
      </c>
      <c r="T16" s="65">
        <f t="shared" ref="T16" si="24">T15/12</f>
        <v>2.8333333333333335</v>
      </c>
      <c r="U16" s="65">
        <f t="shared" ref="U16" si="25">U15/12</f>
        <v>2.1666666666666665</v>
      </c>
      <c r="V16" s="65">
        <f t="shared" ref="V16" si="26">V15/12</f>
        <v>1.1666666666666667</v>
      </c>
      <c r="W16" s="69">
        <f t="shared" ref="W16" si="27">W15/12</f>
        <v>15.583333333333334</v>
      </c>
      <c r="X16" s="73">
        <f>SUM(X3:X15)</f>
        <v>36668</v>
      </c>
    </row>
    <row r="17" spans="1:23">
      <c r="A17" s="15"/>
      <c r="B17" s="15"/>
      <c r="C17" s="15"/>
      <c r="D17" s="15"/>
      <c r="E17" s="15"/>
      <c r="F17" s="15"/>
      <c r="G17" s="15"/>
      <c r="H17" s="15"/>
      <c r="I17" s="15"/>
      <c r="J17" s="15"/>
      <c r="K17" s="15"/>
      <c r="L17" s="15"/>
      <c r="M17" s="15"/>
      <c r="N17" s="15"/>
      <c r="O17" s="15"/>
      <c r="P17" s="15"/>
      <c r="Q17" s="15"/>
      <c r="R17" s="15"/>
      <c r="S17" s="15"/>
      <c r="T17" s="15"/>
      <c r="U17" s="15"/>
      <c r="V17" s="15"/>
      <c r="W17" s="15"/>
    </row>
    <row r="18" spans="1:23" ht="49.5" customHeight="1">
      <c r="A18" s="146" t="s">
        <v>1675</v>
      </c>
      <c r="B18" s="146"/>
      <c r="C18" s="146"/>
      <c r="D18" s="146"/>
      <c r="E18" s="146"/>
      <c r="F18" s="146"/>
      <c r="G18" s="146"/>
      <c r="H18" s="146"/>
      <c r="I18" s="146"/>
      <c r="J18" s="146"/>
      <c r="K18" s="146"/>
      <c r="L18" s="146"/>
      <c r="M18" s="146"/>
      <c r="N18" s="146"/>
      <c r="O18" s="146"/>
      <c r="P18" s="146"/>
      <c r="Q18" s="146"/>
      <c r="R18" s="146"/>
      <c r="S18" s="146"/>
      <c r="T18" s="146"/>
      <c r="U18" s="146"/>
      <c r="V18" s="146"/>
      <c r="W18" s="146"/>
    </row>
  </sheetData>
  <mergeCells count="2">
    <mergeCell ref="A1:W1"/>
    <mergeCell ref="A18:W18"/>
  </mergeCells>
  <phoneticPr fontId="11" type="noConversion"/>
  <pageMargins left="0.7" right="0.7" top="0.75" bottom="0.75" header="0.3" footer="0.3"/>
  <pageSetup paperSize="8" scale="52" orientation="landscape"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444AB-7916-4639-899E-EBDAC6C0575A}">
  <sheetPr>
    <pageSetUpPr fitToPage="1"/>
  </sheetPr>
  <dimension ref="A1:X18"/>
  <sheetViews>
    <sheetView zoomScale="130" zoomScaleNormal="130" workbookViewId="0">
      <pane ySplit="2" topLeftCell="A9" activePane="bottomLeft" state="frozen"/>
      <selection pane="bottomLeft" activeCell="C4" sqref="C4"/>
    </sheetView>
  </sheetViews>
  <sheetFormatPr defaultRowHeight="15"/>
  <cols>
    <col min="1" max="1" width="34.28515625" customWidth="1"/>
    <col min="2" max="2" width="13.5703125" bestFit="1" customWidth="1"/>
    <col min="3" max="3" width="14.140625" customWidth="1"/>
    <col min="4" max="4" width="14.42578125" customWidth="1"/>
    <col min="5" max="5" width="14.85546875" bestFit="1" customWidth="1"/>
    <col min="6" max="6" width="14.85546875" customWidth="1"/>
    <col min="7" max="7" width="12.85546875" customWidth="1"/>
    <col min="8" max="8" width="13.140625" customWidth="1"/>
    <col min="9" max="9" width="12.28515625" customWidth="1"/>
    <col min="10" max="10" width="12.5703125" customWidth="1"/>
    <col min="11" max="11" width="13.42578125" customWidth="1"/>
    <col min="12" max="12" width="12.5703125" customWidth="1"/>
    <col min="13" max="13" width="12.42578125" customWidth="1"/>
    <col min="14" max="14" width="13" customWidth="1"/>
    <col min="15" max="15" width="13.28515625" customWidth="1"/>
    <col min="16" max="16" width="12.42578125" bestFit="1" customWidth="1"/>
    <col min="17" max="19" width="12.42578125" customWidth="1"/>
    <col min="20" max="21" width="12.28515625" customWidth="1"/>
    <col min="22" max="22" width="12.7109375" customWidth="1"/>
    <col min="23" max="23" width="12.85546875" customWidth="1"/>
  </cols>
  <sheetData>
    <row r="1" spans="1:24" ht="43.5" customHeight="1">
      <c r="A1" s="147" t="s">
        <v>1981</v>
      </c>
      <c r="B1" s="147"/>
      <c r="C1" s="147"/>
      <c r="D1" s="147"/>
      <c r="E1" s="147"/>
      <c r="F1" s="147"/>
      <c r="G1" s="147"/>
      <c r="H1" s="147"/>
      <c r="I1" s="147"/>
      <c r="J1" s="147"/>
      <c r="K1" s="147"/>
      <c r="L1" s="147"/>
      <c r="M1" s="147"/>
      <c r="N1" s="147"/>
      <c r="O1" s="147"/>
      <c r="P1" s="147"/>
      <c r="Q1" s="147"/>
      <c r="R1" s="147"/>
      <c r="S1" s="147"/>
      <c r="T1" s="147"/>
      <c r="U1" s="147"/>
      <c r="V1" s="147"/>
      <c r="W1" s="147"/>
    </row>
    <row r="2" spans="1:24" ht="119.25" customHeight="1">
      <c r="A2" s="76" t="s">
        <v>1570</v>
      </c>
      <c r="B2" s="29" t="s">
        <v>2022</v>
      </c>
      <c r="C2" s="29" t="s">
        <v>2023</v>
      </c>
      <c r="D2" s="29" t="s">
        <v>2040</v>
      </c>
      <c r="E2" s="29" t="s">
        <v>2041</v>
      </c>
      <c r="F2" s="29" t="s">
        <v>2042</v>
      </c>
      <c r="G2" s="29" t="s">
        <v>2043</v>
      </c>
      <c r="H2" s="29" t="s">
        <v>2024</v>
      </c>
      <c r="I2" s="29" t="s">
        <v>2025</v>
      </c>
      <c r="J2" s="29" t="s">
        <v>2026</v>
      </c>
      <c r="K2" s="29" t="s">
        <v>2027</v>
      </c>
      <c r="L2" s="29" t="s">
        <v>2028</v>
      </c>
      <c r="M2" s="29" t="s">
        <v>2029</v>
      </c>
      <c r="N2" s="29" t="s">
        <v>2030</v>
      </c>
      <c r="O2" s="29" t="s">
        <v>2031</v>
      </c>
      <c r="P2" s="29" t="s">
        <v>2032</v>
      </c>
      <c r="Q2" s="29" t="s">
        <v>2033</v>
      </c>
      <c r="R2" s="29" t="s">
        <v>2034</v>
      </c>
      <c r="S2" s="29" t="s">
        <v>2035</v>
      </c>
      <c r="T2" s="29" t="s">
        <v>2036</v>
      </c>
      <c r="U2" s="29" t="s">
        <v>2037</v>
      </c>
      <c r="V2" s="29" t="s">
        <v>2038</v>
      </c>
      <c r="W2" s="50" t="s">
        <v>2039</v>
      </c>
      <c r="X2" s="62" t="s">
        <v>1571</v>
      </c>
    </row>
    <row r="3" spans="1:24" ht="20.100000000000001" customHeight="1">
      <c r="A3" s="17" t="s">
        <v>1749</v>
      </c>
      <c r="B3" s="29">
        <v>1</v>
      </c>
      <c r="C3" s="29">
        <v>19</v>
      </c>
      <c r="D3" s="29">
        <v>5</v>
      </c>
      <c r="E3" s="29">
        <v>20</v>
      </c>
      <c r="F3" s="29">
        <v>22</v>
      </c>
      <c r="G3" s="29">
        <v>3</v>
      </c>
      <c r="H3" s="29">
        <v>4</v>
      </c>
      <c r="I3" s="29">
        <v>29</v>
      </c>
      <c r="J3" s="29">
        <v>8</v>
      </c>
      <c r="K3" s="29">
        <v>27</v>
      </c>
      <c r="L3" s="29">
        <v>19</v>
      </c>
      <c r="M3" s="29">
        <v>17</v>
      </c>
      <c r="N3" s="29">
        <v>21</v>
      </c>
      <c r="O3" s="29">
        <v>16</v>
      </c>
      <c r="P3" s="29">
        <v>1794</v>
      </c>
      <c r="Q3" s="29">
        <v>37</v>
      </c>
      <c r="R3" s="29">
        <v>23</v>
      </c>
      <c r="S3" s="29">
        <v>1</v>
      </c>
      <c r="T3" s="29">
        <v>22</v>
      </c>
      <c r="U3" s="29">
        <v>9</v>
      </c>
      <c r="V3" s="29">
        <v>14</v>
      </c>
      <c r="W3" s="50">
        <v>3</v>
      </c>
      <c r="X3" s="67">
        <f>SUM(wpds_tabela_19_wersja_202519[[#This Row],[Liczba zgłoszeń przekazanych 
do obsługi z innych dyspozytorni medycznych 
DM01-01 Wrocław]:[Liczba zgłoszeń przekazanych 
do obsługi z innych dyspozytorni medycznych 
DM15-01 Poznań]])</f>
        <v>2114</v>
      </c>
    </row>
    <row r="4" spans="1:24" ht="20.100000000000001" customHeight="1">
      <c r="A4" s="17" t="s">
        <v>1750</v>
      </c>
      <c r="B4" s="29">
        <v>0</v>
      </c>
      <c r="C4" s="29">
        <v>8</v>
      </c>
      <c r="D4" s="29">
        <v>5</v>
      </c>
      <c r="E4" s="29">
        <v>8</v>
      </c>
      <c r="F4" s="29">
        <v>5</v>
      </c>
      <c r="G4" s="29">
        <v>1</v>
      </c>
      <c r="H4" s="29">
        <v>2</v>
      </c>
      <c r="I4" s="29">
        <v>7</v>
      </c>
      <c r="J4" s="29">
        <v>10</v>
      </c>
      <c r="K4" s="29">
        <v>10</v>
      </c>
      <c r="L4" s="29">
        <v>7</v>
      </c>
      <c r="M4" s="29">
        <v>16</v>
      </c>
      <c r="N4" s="29">
        <v>8</v>
      </c>
      <c r="O4" s="29">
        <v>8</v>
      </c>
      <c r="P4" s="29">
        <v>1192</v>
      </c>
      <c r="Q4" s="29">
        <v>14</v>
      </c>
      <c r="R4" s="29">
        <v>7</v>
      </c>
      <c r="S4" s="29">
        <v>0</v>
      </c>
      <c r="T4" s="29">
        <v>11</v>
      </c>
      <c r="U4" s="29">
        <v>5</v>
      </c>
      <c r="V4" s="29">
        <v>6</v>
      </c>
      <c r="W4" s="50">
        <v>6</v>
      </c>
      <c r="X4" s="67">
        <f>SUM(wpds_tabela_19_wersja_202519[[#This Row],[Liczba zgłoszeń przekazanych 
do obsługi z innych dyspozytorni medycznych 
DM01-01 Wrocław]:[Liczba zgłoszeń przekazanych 
do obsługi z innych dyspozytorni medycznych 
DM15-01 Poznań]])</f>
        <v>1336</v>
      </c>
    </row>
    <row r="5" spans="1:24" ht="20.100000000000001" customHeight="1">
      <c r="A5" s="17" t="s">
        <v>1751</v>
      </c>
      <c r="B5" s="29">
        <v>0</v>
      </c>
      <c r="C5" s="29">
        <v>6</v>
      </c>
      <c r="D5" s="29">
        <v>2</v>
      </c>
      <c r="E5" s="29">
        <v>8</v>
      </c>
      <c r="F5" s="29">
        <v>11</v>
      </c>
      <c r="G5" s="29">
        <v>1</v>
      </c>
      <c r="H5" s="29">
        <v>1</v>
      </c>
      <c r="I5" s="29">
        <v>7</v>
      </c>
      <c r="J5" s="29">
        <v>10</v>
      </c>
      <c r="K5" s="29">
        <v>9</v>
      </c>
      <c r="L5" s="29">
        <v>5</v>
      </c>
      <c r="M5" s="29">
        <v>4</v>
      </c>
      <c r="N5" s="29">
        <v>11</v>
      </c>
      <c r="O5" s="29">
        <v>11</v>
      </c>
      <c r="P5" s="29">
        <v>1216</v>
      </c>
      <c r="Q5" s="29">
        <v>11</v>
      </c>
      <c r="R5" s="29">
        <v>7</v>
      </c>
      <c r="S5" s="29">
        <v>2</v>
      </c>
      <c r="T5" s="29">
        <v>18</v>
      </c>
      <c r="U5" s="29">
        <v>5</v>
      </c>
      <c r="V5" s="29">
        <v>8</v>
      </c>
      <c r="W5" s="50">
        <v>1</v>
      </c>
      <c r="X5" s="67">
        <f>SUM(wpds_tabela_19_wersja_202519[[#This Row],[Liczba zgłoszeń przekazanych 
do obsługi z innych dyspozytorni medycznych 
DM01-01 Wrocław]:[Liczba zgłoszeń przekazanych 
do obsługi z innych dyspozytorni medycznych 
DM15-01 Poznań]])</f>
        <v>1354</v>
      </c>
    </row>
    <row r="6" spans="1:24" ht="20.100000000000001" customHeight="1">
      <c r="A6" s="17" t="s">
        <v>1752</v>
      </c>
      <c r="B6" s="29">
        <v>0</v>
      </c>
      <c r="C6" s="29">
        <v>13</v>
      </c>
      <c r="D6" s="29">
        <v>4</v>
      </c>
      <c r="E6" s="29">
        <v>12</v>
      </c>
      <c r="F6" s="29">
        <v>15</v>
      </c>
      <c r="G6" s="29">
        <v>3</v>
      </c>
      <c r="H6" s="29">
        <v>2</v>
      </c>
      <c r="I6" s="29">
        <v>15</v>
      </c>
      <c r="J6" s="29">
        <v>10</v>
      </c>
      <c r="K6" s="29">
        <v>6</v>
      </c>
      <c r="L6" s="29">
        <v>11</v>
      </c>
      <c r="M6" s="29">
        <v>7</v>
      </c>
      <c r="N6" s="29">
        <v>11</v>
      </c>
      <c r="O6" s="29">
        <v>4</v>
      </c>
      <c r="P6" s="29">
        <v>1270</v>
      </c>
      <c r="Q6" s="29">
        <v>18</v>
      </c>
      <c r="R6" s="29">
        <v>12</v>
      </c>
      <c r="S6" s="29">
        <v>2</v>
      </c>
      <c r="T6" s="29">
        <v>13</v>
      </c>
      <c r="U6" s="29">
        <v>5</v>
      </c>
      <c r="V6" s="29">
        <v>10</v>
      </c>
      <c r="W6" s="50">
        <v>7</v>
      </c>
      <c r="X6" s="67">
        <f>SUM(wpds_tabela_19_wersja_202519[[#This Row],[Liczba zgłoszeń przekazanych 
do obsługi z innych dyspozytorni medycznych 
DM01-01 Wrocław]:[Liczba zgłoszeń przekazanych 
do obsługi z innych dyspozytorni medycznych 
DM15-01 Poznań]])</f>
        <v>1450</v>
      </c>
    </row>
    <row r="7" spans="1:24" ht="20.100000000000001" customHeight="1">
      <c r="A7" s="17" t="s">
        <v>1753</v>
      </c>
      <c r="B7" s="29">
        <v>2</v>
      </c>
      <c r="C7" s="29">
        <v>33</v>
      </c>
      <c r="D7" s="29">
        <v>2</v>
      </c>
      <c r="E7" s="29">
        <v>17</v>
      </c>
      <c r="F7" s="29">
        <v>19</v>
      </c>
      <c r="G7" s="29">
        <v>2</v>
      </c>
      <c r="H7" s="29">
        <v>6</v>
      </c>
      <c r="I7" s="29">
        <v>20</v>
      </c>
      <c r="J7" s="29">
        <v>8</v>
      </c>
      <c r="K7" s="29">
        <v>8</v>
      </c>
      <c r="L7" s="29">
        <v>12</v>
      </c>
      <c r="M7" s="29">
        <v>22</v>
      </c>
      <c r="N7" s="29">
        <v>17</v>
      </c>
      <c r="O7" s="29">
        <v>15</v>
      </c>
      <c r="P7" s="29">
        <v>1579</v>
      </c>
      <c r="Q7" s="29">
        <v>28</v>
      </c>
      <c r="R7" s="29">
        <v>7</v>
      </c>
      <c r="S7" s="29">
        <v>1</v>
      </c>
      <c r="T7" s="29">
        <v>31</v>
      </c>
      <c r="U7" s="29">
        <v>12</v>
      </c>
      <c r="V7" s="29">
        <v>14</v>
      </c>
      <c r="W7" s="50">
        <v>10</v>
      </c>
      <c r="X7" s="67">
        <f>SUM(wpds_tabela_19_wersja_202519[[#This Row],[Liczba zgłoszeń przekazanych 
do obsługi z innych dyspozytorni medycznych 
DM01-01 Wrocław]:[Liczba zgłoszeń przekazanych 
do obsługi z innych dyspozytorni medycznych 
DM15-01 Poznań]])</f>
        <v>1865</v>
      </c>
    </row>
    <row r="8" spans="1:24" ht="20.100000000000001" customHeight="1">
      <c r="A8" s="17" t="s">
        <v>1754</v>
      </c>
      <c r="B8" s="29">
        <v>6</v>
      </c>
      <c r="C8" s="29">
        <v>36</v>
      </c>
      <c r="D8" s="29">
        <v>4</v>
      </c>
      <c r="E8" s="29">
        <v>22</v>
      </c>
      <c r="F8" s="29">
        <v>32</v>
      </c>
      <c r="G8" s="29">
        <v>5</v>
      </c>
      <c r="H8" s="29">
        <v>2</v>
      </c>
      <c r="I8" s="29">
        <v>47</v>
      </c>
      <c r="J8" s="29">
        <v>9</v>
      </c>
      <c r="K8" s="29">
        <v>14</v>
      </c>
      <c r="L8" s="29">
        <v>10</v>
      </c>
      <c r="M8" s="29">
        <v>26</v>
      </c>
      <c r="N8" s="29">
        <v>18</v>
      </c>
      <c r="O8" s="29">
        <v>43</v>
      </c>
      <c r="P8" s="29">
        <v>1592</v>
      </c>
      <c r="Q8" s="29">
        <v>36</v>
      </c>
      <c r="R8" s="29">
        <v>30</v>
      </c>
      <c r="S8" s="29">
        <v>0</v>
      </c>
      <c r="T8" s="29">
        <v>30</v>
      </c>
      <c r="U8" s="29">
        <v>10</v>
      </c>
      <c r="V8" s="29">
        <v>18</v>
      </c>
      <c r="W8" s="50">
        <v>5</v>
      </c>
      <c r="X8" s="67">
        <f>SUM(wpds_tabela_19_wersja_202519[[#This Row],[Liczba zgłoszeń przekazanych 
do obsługi z innych dyspozytorni medycznych 
DM01-01 Wrocław]:[Liczba zgłoszeń przekazanych 
do obsługi z innych dyspozytorni medycznych 
DM15-01 Poznań]])</f>
        <v>1995</v>
      </c>
    </row>
    <row r="9" spans="1:24" ht="20.100000000000001" customHeight="1">
      <c r="A9" s="17" t="s">
        <v>1755</v>
      </c>
      <c r="B9" s="29">
        <v>5</v>
      </c>
      <c r="C9" s="29">
        <v>45</v>
      </c>
      <c r="D9" s="29">
        <v>8</v>
      </c>
      <c r="E9" s="29">
        <v>41</v>
      </c>
      <c r="F9" s="29">
        <v>54</v>
      </c>
      <c r="G9" s="29">
        <v>8</v>
      </c>
      <c r="H9" s="29">
        <v>8</v>
      </c>
      <c r="I9" s="29">
        <v>30</v>
      </c>
      <c r="J9" s="29">
        <v>19</v>
      </c>
      <c r="K9" s="29">
        <v>22</v>
      </c>
      <c r="L9" s="29">
        <v>14</v>
      </c>
      <c r="M9" s="29">
        <v>49</v>
      </c>
      <c r="N9" s="29">
        <v>31</v>
      </c>
      <c r="O9" s="29">
        <v>30</v>
      </c>
      <c r="P9" s="29">
        <v>1958</v>
      </c>
      <c r="Q9" s="29">
        <v>45</v>
      </c>
      <c r="R9" s="29">
        <v>30</v>
      </c>
      <c r="S9" s="29">
        <v>0</v>
      </c>
      <c r="T9" s="29">
        <v>44</v>
      </c>
      <c r="U9" s="29">
        <v>23</v>
      </c>
      <c r="V9" s="29">
        <v>25</v>
      </c>
      <c r="W9" s="50">
        <v>8</v>
      </c>
      <c r="X9" s="67">
        <f>SUM(wpds_tabela_19_wersja_202519[[#This Row],[Liczba zgłoszeń przekazanych 
do obsługi z innych dyspozytorni medycznych 
DM01-01 Wrocław]:[Liczba zgłoszeń przekazanych 
do obsługi z innych dyspozytorni medycznych 
DM15-01 Poznań]])</f>
        <v>2497</v>
      </c>
    </row>
    <row r="10" spans="1:24" ht="20.100000000000001" customHeight="1">
      <c r="A10" s="17" t="s">
        <v>1756</v>
      </c>
      <c r="B10" s="29">
        <v>8</v>
      </c>
      <c r="C10" s="29">
        <v>61</v>
      </c>
      <c r="D10" s="29">
        <v>17</v>
      </c>
      <c r="E10" s="29">
        <v>45</v>
      </c>
      <c r="F10" s="29">
        <v>65</v>
      </c>
      <c r="G10" s="29">
        <v>9</v>
      </c>
      <c r="H10" s="29">
        <v>7</v>
      </c>
      <c r="I10" s="29">
        <v>41</v>
      </c>
      <c r="J10" s="29">
        <v>17</v>
      </c>
      <c r="K10" s="29">
        <v>20</v>
      </c>
      <c r="L10" s="29">
        <v>36</v>
      </c>
      <c r="M10" s="29">
        <v>50</v>
      </c>
      <c r="N10" s="29">
        <v>41</v>
      </c>
      <c r="O10" s="29">
        <v>43</v>
      </c>
      <c r="P10" s="29">
        <v>1723</v>
      </c>
      <c r="Q10" s="29">
        <v>53</v>
      </c>
      <c r="R10" s="29">
        <v>45</v>
      </c>
      <c r="S10" s="29">
        <v>0</v>
      </c>
      <c r="T10" s="29">
        <v>34</v>
      </c>
      <c r="U10" s="29">
        <v>24</v>
      </c>
      <c r="V10" s="29">
        <v>60</v>
      </c>
      <c r="W10" s="50">
        <v>9</v>
      </c>
      <c r="X10" s="67">
        <f>SUM(wpds_tabela_19_wersja_202519[[#This Row],[Liczba zgłoszeń przekazanych 
do obsługi z innych dyspozytorni medycznych 
DM01-01 Wrocław]:[Liczba zgłoszeń przekazanych 
do obsługi z innych dyspozytorni medycznych 
DM15-01 Poznań]])</f>
        <v>2408</v>
      </c>
    </row>
    <row r="11" spans="1:24" ht="20.100000000000001" customHeight="1">
      <c r="A11" s="17" t="s">
        <v>1757</v>
      </c>
      <c r="B11" s="29">
        <v>4</v>
      </c>
      <c r="C11" s="29">
        <v>26</v>
      </c>
      <c r="D11" s="29">
        <v>4</v>
      </c>
      <c r="E11" s="29">
        <v>34</v>
      </c>
      <c r="F11" s="29">
        <v>30</v>
      </c>
      <c r="G11" s="29">
        <v>5</v>
      </c>
      <c r="H11" s="29">
        <v>4</v>
      </c>
      <c r="I11" s="29">
        <v>31</v>
      </c>
      <c r="J11" s="29">
        <v>12</v>
      </c>
      <c r="K11" s="29">
        <v>33</v>
      </c>
      <c r="L11" s="29">
        <v>16</v>
      </c>
      <c r="M11" s="29">
        <v>28</v>
      </c>
      <c r="N11" s="29">
        <v>23</v>
      </c>
      <c r="O11" s="29">
        <v>26</v>
      </c>
      <c r="P11" s="29">
        <v>1350</v>
      </c>
      <c r="Q11" s="29">
        <v>34</v>
      </c>
      <c r="R11" s="29">
        <v>25</v>
      </c>
      <c r="S11" s="29">
        <v>2</v>
      </c>
      <c r="T11" s="29">
        <v>35</v>
      </c>
      <c r="U11" s="29">
        <v>15</v>
      </c>
      <c r="V11" s="29">
        <v>22</v>
      </c>
      <c r="W11" s="50">
        <v>10</v>
      </c>
      <c r="X11" s="67">
        <f>SUM(wpds_tabela_19_wersja_202519[[#This Row],[Liczba zgłoszeń przekazanych 
do obsługi z innych dyspozytorni medycznych 
DM01-01 Wrocław]:[Liczba zgłoszeń przekazanych 
do obsługi z innych dyspozytorni medycznych 
DM15-01 Poznań]])</f>
        <v>1769</v>
      </c>
    </row>
    <row r="12" spans="1:24" ht="20.100000000000001" customHeight="1">
      <c r="A12" s="17" t="s">
        <v>1758</v>
      </c>
      <c r="B12" s="29">
        <v>3</v>
      </c>
      <c r="C12" s="29">
        <v>12</v>
      </c>
      <c r="D12" s="29">
        <v>0</v>
      </c>
      <c r="E12" s="29">
        <v>10</v>
      </c>
      <c r="F12" s="29">
        <v>10</v>
      </c>
      <c r="G12" s="29">
        <v>4</v>
      </c>
      <c r="H12" s="29">
        <v>1</v>
      </c>
      <c r="I12" s="29">
        <v>9</v>
      </c>
      <c r="J12" s="29">
        <v>7</v>
      </c>
      <c r="K12" s="29">
        <v>8</v>
      </c>
      <c r="L12" s="29">
        <v>6</v>
      </c>
      <c r="M12" s="29">
        <v>9</v>
      </c>
      <c r="N12" s="29">
        <v>9</v>
      </c>
      <c r="O12" s="29">
        <v>9</v>
      </c>
      <c r="P12" s="29">
        <v>992</v>
      </c>
      <c r="Q12" s="29">
        <v>14</v>
      </c>
      <c r="R12" s="29">
        <v>11</v>
      </c>
      <c r="S12" s="29">
        <v>1</v>
      </c>
      <c r="T12" s="29">
        <v>12</v>
      </c>
      <c r="U12" s="29">
        <v>4</v>
      </c>
      <c r="V12" s="29">
        <v>9</v>
      </c>
      <c r="W12" s="50">
        <v>5</v>
      </c>
      <c r="X12" s="67">
        <f>SUM(wpds_tabela_19_wersja_202519[[#This Row],[Liczba zgłoszeń przekazanych 
do obsługi z innych dyspozytorni medycznych 
DM01-01 Wrocław]:[Liczba zgłoszeń przekazanych 
do obsługi z innych dyspozytorni medycznych 
DM15-01 Poznań]])</f>
        <v>1145</v>
      </c>
    </row>
    <row r="13" spans="1:24" ht="20.100000000000001" customHeight="1">
      <c r="A13" s="17" t="s">
        <v>1759</v>
      </c>
      <c r="B13" s="29">
        <v>2</v>
      </c>
      <c r="C13" s="29">
        <v>13</v>
      </c>
      <c r="D13" s="29">
        <v>4</v>
      </c>
      <c r="E13" s="29">
        <v>10</v>
      </c>
      <c r="F13" s="29">
        <v>13</v>
      </c>
      <c r="G13" s="29">
        <v>3</v>
      </c>
      <c r="H13" s="29">
        <v>0</v>
      </c>
      <c r="I13" s="29">
        <v>11</v>
      </c>
      <c r="J13" s="29">
        <v>6</v>
      </c>
      <c r="K13" s="29">
        <v>16</v>
      </c>
      <c r="L13" s="29">
        <v>7</v>
      </c>
      <c r="M13" s="29">
        <v>14</v>
      </c>
      <c r="N13" s="29">
        <v>13</v>
      </c>
      <c r="O13" s="29">
        <v>10</v>
      </c>
      <c r="P13" s="29">
        <v>1192</v>
      </c>
      <c r="Q13" s="29">
        <v>15</v>
      </c>
      <c r="R13" s="29">
        <v>10</v>
      </c>
      <c r="S13" s="29">
        <v>1</v>
      </c>
      <c r="T13" s="29">
        <v>13</v>
      </c>
      <c r="U13" s="29">
        <v>12</v>
      </c>
      <c r="V13" s="29">
        <v>7</v>
      </c>
      <c r="W13" s="50">
        <v>5</v>
      </c>
      <c r="X13" s="67">
        <f>SUM(wpds_tabela_19_wersja_202519[[#This Row],[Liczba zgłoszeń przekazanych 
do obsługi z innych dyspozytorni medycznych 
DM01-01 Wrocław]:[Liczba zgłoszeń przekazanych 
do obsługi z innych dyspozytorni medycznych 
DM15-01 Poznań]])</f>
        <v>1377</v>
      </c>
    </row>
    <row r="14" spans="1:24" ht="20.100000000000001" customHeight="1">
      <c r="A14" s="17" t="s">
        <v>1760</v>
      </c>
      <c r="B14" s="29">
        <v>4</v>
      </c>
      <c r="C14" s="29">
        <v>15</v>
      </c>
      <c r="D14" s="29">
        <v>2</v>
      </c>
      <c r="E14" s="29">
        <v>16</v>
      </c>
      <c r="F14" s="29">
        <v>20</v>
      </c>
      <c r="G14" s="29">
        <v>7</v>
      </c>
      <c r="H14" s="29">
        <v>5</v>
      </c>
      <c r="I14" s="29">
        <v>19</v>
      </c>
      <c r="J14" s="29">
        <v>8</v>
      </c>
      <c r="K14" s="29">
        <v>19</v>
      </c>
      <c r="L14" s="29">
        <v>19</v>
      </c>
      <c r="M14" s="29">
        <v>23</v>
      </c>
      <c r="N14" s="29">
        <v>20</v>
      </c>
      <c r="O14" s="29">
        <v>14</v>
      </c>
      <c r="P14" s="29">
        <v>1810</v>
      </c>
      <c r="Q14" s="29">
        <v>22</v>
      </c>
      <c r="R14" s="29">
        <v>31</v>
      </c>
      <c r="S14" s="29">
        <v>1</v>
      </c>
      <c r="T14" s="29">
        <v>15</v>
      </c>
      <c r="U14" s="29">
        <v>11</v>
      </c>
      <c r="V14" s="29">
        <v>13</v>
      </c>
      <c r="W14" s="50">
        <v>14</v>
      </c>
      <c r="X14" s="67">
        <f>SUM(wpds_tabela_19_wersja_202519[[#This Row],[Liczba zgłoszeń przekazanych 
do obsługi z innych dyspozytorni medycznych 
DM01-01 Wrocław]:[Liczba zgłoszeń przekazanych 
do obsługi z innych dyspozytorni medycznych 
DM15-01 Poznań]])</f>
        <v>2108</v>
      </c>
    </row>
    <row r="15" spans="1:24" ht="20.100000000000001" customHeight="1">
      <c r="A15" s="77" t="s">
        <v>1571</v>
      </c>
      <c r="B15" s="29">
        <f>SUBTOTAL(109,B3:B14)</f>
        <v>35</v>
      </c>
      <c r="C15" s="29">
        <f t="shared" ref="C15:W15" si="0">SUBTOTAL(109,C3:C14)</f>
        <v>287</v>
      </c>
      <c r="D15" s="29">
        <f t="shared" si="0"/>
        <v>57</v>
      </c>
      <c r="E15" s="29">
        <f t="shared" si="0"/>
        <v>243</v>
      </c>
      <c r="F15" s="29">
        <f t="shared" si="0"/>
        <v>296</v>
      </c>
      <c r="G15" s="29">
        <f t="shared" si="0"/>
        <v>51</v>
      </c>
      <c r="H15" s="29">
        <f t="shared" si="0"/>
        <v>42</v>
      </c>
      <c r="I15" s="29">
        <f t="shared" si="0"/>
        <v>266</v>
      </c>
      <c r="J15" s="29">
        <f t="shared" si="0"/>
        <v>124</v>
      </c>
      <c r="K15" s="29">
        <f t="shared" si="0"/>
        <v>192</v>
      </c>
      <c r="L15" s="29">
        <f t="shared" si="0"/>
        <v>162</v>
      </c>
      <c r="M15" s="29">
        <f t="shared" si="0"/>
        <v>265</v>
      </c>
      <c r="N15" s="29">
        <f t="shared" si="0"/>
        <v>223</v>
      </c>
      <c r="O15" s="29">
        <f t="shared" si="0"/>
        <v>229</v>
      </c>
      <c r="P15" s="29">
        <f t="shared" si="0"/>
        <v>17668</v>
      </c>
      <c r="Q15" s="29">
        <f t="shared" si="0"/>
        <v>327</v>
      </c>
      <c r="R15" s="29">
        <f t="shared" si="0"/>
        <v>238</v>
      </c>
      <c r="S15" s="29">
        <f t="shared" si="0"/>
        <v>11</v>
      </c>
      <c r="T15" s="29">
        <f t="shared" si="0"/>
        <v>278</v>
      </c>
      <c r="U15" s="29">
        <f t="shared" si="0"/>
        <v>135</v>
      </c>
      <c r="V15" s="29">
        <f t="shared" si="0"/>
        <v>206</v>
      </c>
      <c r="W15" s="50">
        <f t="shared" si="0"/>
        <v>83</v>
      </c>
      <c r="X15" s="67">
        <f>SUM(wpds_tabela_19_wersja_202519[[#This Row],[Liczba zgłoszeń przekazanych 
do obsługi z innych dyspozytorni medycznych 
DM01-01 Wrocław]:[Liczba zgłoszeń przekazanych 
do obsługi z innych dyspozytorni medycznych 
DM15-01 Poznań]])</f>
        <v>21418</v>
      </c>
    </row>
    <row r="16" spans="1:24" ht="20.100000000000001" customHeight="1">
      <c r="A16" s="77" t="s">
        <v>1544</v>
      </c>
      <c r="B16" s="60">
        <f>SUBTOTAL(101,B3:B14)</f>
        <v>2.9166666666666665</v>
      </c>
      <c r="C16" s="60">
        <f t="shared" ref="C16:W16" si="1">SUBTOTAL(101,C3:C14)</f>
        <v>23.916666666666668</v>
      </c>
      <c r="D16" s="60">
        <f t="shared" si="1"/>
        <v>4.75</v>
      </c>
      <c r="E16" s="60">
        <f t="shared" si="1"/>
        <v>20.25</v>
      </c>
      <c r="F16" s="60">
        <f t="shared" si="1"/>
        <v>24.666666666666668</v>
      </c>
      <c r="G16" s="60">
        <f t="shared" si="1"/>
        <v>4.25</v>
      </c>
      <c r="H16" s="60">
        <f t="shared" si="1"/>
        <v>3.5</v>
      </c>
      <c r="I16" s="60">
        <f t="shared" si="1"/>
        <v>22.166666666666668</v>
      </c>
      <c r="J16" s="60">
        <f t="shared" si="1"/>
        <v>10.333333333333334</v>
      </c>
      <c r="K16" s="60">
        <f t="shared" si="1"/>
        <v>16</v>
      </c>
      <c r="L16" s="60">
        <f t="shared" si="1"/>
        <v>13.5</v>
      </c>
      <c r="M16" s="60">
        <f t="shared" si="1"/>
        <v>22.083333333333332</v>
      </c>
      <c r="N16" s="60">
        <f t="shared" si="1"/>
        <v>18.583333333333332</v>
      </c>
      <c r="O16" s="60">
        <f t="shared" si="1"/>
        <v>19.083333333333332</v>
      </c>
      <c r="P16" s="60">
        <f t="shared" si="1"/>
        <v>1472.3333333333333</v>
      </c>
      <c r="Q16" s="60">
        <f t="shared" si="1"/>
        <v>27.25</v>
      </c>
      <c r="R16" s="60">
        <f t="shared" si="1"/>
        <v>19.833333333333332</v>
      </c>
      <c r="S16" s="60">
        <f t="shared" si="1"/>
        <v>0.91666666666666663</v>
      </c>
      <c r="T16" s="60">
        <f t="shared" si="1"/>
        <v>23.166666666666668</v>
      </c>
      <c r="U16" s="60">
        <f t="shared" si="1"/>
        <v>11.25</v>
      </c>
      <c r="V16" s="60">
        <f t="shared" si="1"/>
        <v>17.166666666666668</v>
      </c>
      <c r="W16" s="72">
        <f t="shared" si="1"/>
        <v>6.916666666666667</v>
      </c>
      <c r="X16" s="67">
        <f>SUM(X3:X15)</f>
        <v>42836</v>
      </c>
    </row>
    <row r="17" spans="1:23">
      <c r="A17" s="15"/>
      <c r="B17" s="15"/>
      <c r="C17" s="15"/>
      <c r="D17" s="15"/>
      <c r="E17" s="15"/>
      <c r="F17" s="15"/>
      <c r="G17" s="15"/>
      <c r="H17" s="15"/>
      <c r="I17" s="15"/>
      <c r="J17" s="15"/>
      <c r="K17" s="15"/>
      <c r="L17" s="15"/>
      <c r="M17" s="15"/>
      <c r="N17" s="15"/>
      <c r="O17" s="15"/>
      <c r="P17" s="15"/>
      <c r="Q17" s="15"/>
      <c r="R17" s="15"/>
      <c r="S17" s="15"/>
      <c r="T17" s="15"/>
      <c r="U17" s="15"/>
      <c r="V17" s="15"/>
      <c r="W17" s="15"/>
    </row>
    <row r="18" spans="1:23" ht="61.5" customHeight="1">
      <c r="A18" s="139" t="s">
        <v>1761</v>
      </c>
      <c r="B18" s="139"/>
      <c r="C18" s="139"/>
      <c r="D18" s="139"/>
      <c r="E18" s="139"/>
      <c r="F18" s="139"/>
      <c r="G18" s="139"/>
      <c r="H18" s="139"/>
      <c r="I18" s="139"/>
      <c r="J18" s="139"/>
      <c r="K18" s="139"/>
      <c r="L18" s="139"/>
      <c r="M18" s="139"/>
      <c r="N18" s="139"/>
      <c r="O18" s="139"/>
      <c r="P18" s="139"/>
      <c r="Q18" s="139"/>
      <c r="R18" s="139"/>
      <c r="S18" s="139"/>
      <c r="T18" s="139"/>
      <c r="U18" s="139"/>
      <c r="V18" s="139"/>
      <c r="W18" s="139"/>
    </row>
  </sheetData>
  <mergeCells count="2">
    <mergeCell ref="A1:W1"/>
    <mergeCell ref="A18:W18"/>
  </mergeCells>
  <phoneticPr fontId="11" type="noConversion"/>
  <pageMargins left="0.7" right="0.7" top="0.75" bottom="0.75" header="0.3" footer="0.3"/>
  <pageSetup paperSize="8" scale="58"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97B95-C9F4-47F4-8F78-A6AECCE5DF6B}">
  <sheetPr>
    <tabColor theme="0" tint="-0.14999847407452621"/>
    <pageSetUpPr fitToPage="1"/>
  </sheetPr>
  <dimension ref="A1:Q111"/>
  <sheetViews>
    <sheetView zoomScale="70" zoomScaleNormal="70" workbookViewId="0">
      <selection activeCell="F111" sqref="F111:H111"/>
    </sheetView>
  </sheetViews>
  <sheetFormatPr defaultRowHeight="18"/>
  <cols>
    <col min="1" max="1" width="21.140625" style="6" bestFit="1" customWidth="1"/>
    <col min="2" max="2" width="16" style="6" customWidth="1"/>
    <col min="3" max="3" width="67.7109375" style="103" customWidth="1"/>
    <col min="4" max="4" width="18.28515625" style="6" bestFit="1" customWidth="1"/>
    <col min="5" max="5" width="15.140625" style="6" bestFit="1" customWidth="1"/>
    <col min="6" max="7" width="15.7109375" style="6" bestFit="1" customWidth="1"/>
    <col min="8" max="8" width="21.140625" style="6" bestFit="1" customWidth="1"/>
    <col min="9" max="9" width="20.85546875" style="9" customWidth="1"/>
    <col min="10" max="10" width="22.85546875" style="9" customWidth="1"/>
    <col min="11" max="11" width="28.85546875" style="6" bestFit="1" customWidth="1"/>
    <col min="12" max="12" width="28.85546875" style="7" bestFit="1" customWidth="1"/>
    <col min="13" max="13" width="28" style="6" bestFit="1" customWidth="1"/>
    <col min="14" max="14" width="25.42578125" style="6" bestFit="1" customWidth="1"/>
    <col min="15" max="15" width="26.42578125" style="6" bestFit="1" customWidth="1"/>
    <col min="16" max="16" width="34.85546875" style="6" bestFit="1" customWidth="1"/>
    <col min="17" max="17" width="28.140625" style="6" bestFit="1" customWidth="1"/>
  </cols>
  <sheetData>
    <row r="1" spans="1:17" ht="34.5" customHeight="1">
      <c r="A1" s="128" t="s">
        <v>1892</v>
      </c>
      <c r="B1" s="128"/>
      <c r="C1" s="128"/>
      <c r="D1" s="128"/>
      <c r="E1" s="128"/>
      <c r="F1" s="128"/>
      <c r="G1" s="128"/>
      <c r="H1" s="128"/>
      <c r="I1" s="128"/>
      <c r="J1" s="128"/>
      <c r="K1" s="128"/>
      <c r="L1" s="128"/>
      <c r="M1" s="128"/>
      <c r="N1" s="128"/>
      <c r="O1" s="128"/>
      <c r="P1" s="128"/>
      <c r="Q1" s="128"/>
    </row>
    <row r="2" spans="1:17" ht="84.75" customHeight="1">
      <c r="A2" s="13" t="s">
        <v>0</v>
      </c>
      <c r="B2" s="13" t="s">
        <v>1631</v>
      </c>
      <c r="C2" s="102" t="s">
        <v>1632</v>
      </c>
      <c r="D2" s="13" t="s">
        <v>1633</v>
      </c>
      <c r="E2" s="13" t="s">
        <v>1653</v>
      </c>
      <c r="F2" s="13" t="s">
        <v>1636</v>
      </c>
      <c r="G2" s="13" t="s">
        <v>1654</v>
      </c>
      <c r="H2" s="13" t="s">
        <v>1655</v>
      </c>
      <c r="I2" s="13" t="s">
        <v>379</v>
      </c>
      <c r="J2" s="13" t="s">
        <v>378</v>
      </c>
      <c r="K2" s="13" t="s">
        <v>377</v>
      </c>
      <c r="L2" s="13" t="s">
        <v>376</v>
      </c>
      <c r="M2" s="13" t="s">
        <v>375</v>
      </c>
      <c r="N2" s="13" t="s">
        <v>374</v>
      </c>
      <c r="O2" s="13" t="s">
        <v>373</v>
      </c>
      <c r="P2" s="13" t="s">
        <v>1656</v>
      </c>
      <c r="Q2" s="13" t="s">
        <v>1657</v>
      </c>
    </row>
    <row r="3" spans="1:17" s="101" customFormat="1" ht="338.25">
      <c r="A3" s="99" t="s">
        <v>8</v>
      </c>
      <c r="B3" s="99" t="s">
        <v>9</v>
      </c>
      <c r="C3" s="107" t="s">
        <v>2050</v>
      </c>
      <c r="D3" s="14" t="s">
        <v>1641</v>
      </c>
      <c r="E3" s="14" t="s">
        <v>26</v>
      </c>
      <c r="F3" s="14" t="s">
        <v>27</v>
      </c>
      <c r="G3" s="109" t="s">
        <v>12</v>
      </c>
      <c r="H3" s="14" t="s">
        <v>13</v>
      </c>
      <c r="I3" s="115" t="s">
        <v>14</v>
      </c>
      <c r="J3" s="115" t="s">
        <v>14</v>
      </c>
      <c r="K3" s="100"/>
      <c r="L3" s="100"/>
      <c r="M3" s="99"/>
      <c r="N3" s="99"/>
      <c r="O3" s="99"/>
      <c r="P3" s="99"/>
      <c r="Q3" s="99"/>
    </row>
    <row r="4" spans="1:17" s="101" customFormat="1" ht="338.25">
      <c r="A4" s="99" t="s">
        <v>8</v>
      </c>
      <c r="B4" s="99" t="s">
        <v>9</v>
      </c>
      <c r="C4" s="107" t="s">
        <v>2050</v>
      </c>
      <c r="D4" s="14" t="s">
        <v>1641</v>
      </c>
      <c r="E4" s="14" t="s">
        <v>28</v>
      </c>
      <c r="F4" s="14" t="s">
        <v>29</v>
      </c>
      <c r="G4" s="110" t="s">
        <v>1651</v>
      </c>
      <c r="H4" s="14" t="s">
        <v>13</v>
      </c>
      <c r="I4" s="115" t="s">
        <v>14</v>
      </c>
      <c r="J4" s="115" t="s">
        <v>14</v>
      </c>
      <c r="K4" s="100"/>
      <c r="L4" s="100"/>
      <c r="M4" s="99"/>
      <c r="N4" s="99"/>
      <c r="O4" s="99"/>
      <c r="P4" s="99"/>
      <c r="Q4" s="99"/>
    </row>
    <row r="5" spans="1:17" s="101" customFormat="1" ht="338.25">
      <c r="A5" s="99" t="s">
        <v>8</v>
      </c>
      <c r="B5" s="99" t="s">
        <v>9</v>
      </c>
      <c r="C5" s="107" t="s">
        <v>2050</v>
      </c>
      <c r="D5" s="14" t="s">
        <v>1583</v>
      </c>
      <c r="E5" s="14" t="s">
        <v>20</v>
      </c>
      <c r="F5" s="14" t="s">
        <v>21</v>
      </c>
      <c r="G5" s="110" t="s">
        <v>1651</v>
      </c>
      <c r="H5" s="14" t="s">
        <v>13</v>
      </c>
      <c r="I5" s="115" t="s">
        <v>14</v>
      </c>
      <c r="J5" s="115" t="s">
        <v>14</v>
      </c>
      <c r="K5" s="100"/>
      <c r="L5" s="100"/>
      <c r="M5" s="99"/>
      <c r="N5" s="99"/>
      <c r="O5" s="99"/>
      <c r="P5" s="99"/>
      <c r="Q5" s="99"/>
    </row>
    <row r="6" spans="1:17" s="101" customFormat="1" ht="338.25">
      <c r="A6" s="99" t="s">
        <v>8</v>
      </c>
      <c r="B6" s="99" t="s">
        <v>9</v>
      </c>
      <c r="C6" s="107" t="s">
        <v>2050</v>
      </c>
      <c r="D6" s="14" t="s">
        <v>1583</v>
      </c>
      <c r="E6" s="14" t="s">
        <v>48</v>
      </c>
      <c r="F6" s="14" t="s">
        <v>49</v>
      </c>
      <c r="G6" s="110" t="s">
        <v>1651</v>
      </c>
      <c r="H6" s="14" t="s">
        <v>13</v>
      </c>
      <c r="I6" s="115" t="s">
        <v>14</v>
      </c>
      <c r="J6" s="115" t="s">
        <v>14</v>
      </c>
      <c r="K6" s="100"/>
      <c r="L6" s="100"/>
      <c r="M6" s="99"/>
      <c r="N6" s="99"/>
      <c r="O6" s="99"/>
      <c r="P6" s="99"/>
      <c r="Q6" s="99"/>
    </row>
    <row r="7" spans="1:17" s="101" customFormat="1" ht="338.25">
      <c r="A7" s="99" t="s">
        <v>8</v>
      </c>
      <c r="B7" s="99" t="s">
        <v>9</v>
      </c>
      <c r="C7" s="107" t="s">
        <v>2050</v>
      </c>
      <c r="D7" s="14" t="s">
        <v>1583</v>
      </c>
      <c r="E7" s="14" t="s">
        <v>30</v>
      </c>
      <c r="F7" s="14" t="s">
        <v>31</v>
      </c>
      <c r="G7" s="110" t="s">
        <v>1651</v>
      </c>
      <c r="H7" s="14" t="s">
        <v>13</v>
      </c>
      <c r="I7" s="115" t="s">
        <v>14</v>
      </c>
      <c r="J7" s="115" t="s">
        <v>14</v>
      </c>
      <c r="K7" s="100"/>
      <c r="L7" s="100"/>
      <c r="M7" s="99"/>
      <c r="N7" s="99"/>
      <c r="O7" s="99"/>
      <c r="P7" s="99"/>
      <c r="Q7" s="99"/>
    </row>
    <row r="8" spans="1:17" s="101" customFormat="1" ht="338.25">
      <c r="A8" s="99" t="s">
        <v>8</v>
      </c>
      <c r="B8" s="99" t="s">
        <v>9</v>
      </c>
      <c r="C8" s="107" t="s">
        <v>2050</v>
      </c>
      <c r="D8" s="14" t="s">
        <v>1583</v>
      </c>
      <c r="E8" s="14" t="s">
        <v>32</v>
      </c>
      <c r="F8" s="14" t="s">
        <v>33</v>
      </c>
      <c r="G8" s="110" t="s">
        <v>1651</v>
      </c>
      <c r="H8" s="14" t="s">
        <v>13</v>
      </c>
      <c r="I8" s="115" t="s">
        <v>14</v>
      </c>
      <c r="J8" s="115" t="s">
        <v>14</v>
      </c>
      <c r="K8" s="100"/>
      <c r="L8" s="100"/>
      <c r="M8" s="99"/>
      <c r="N8" s="99"/>
      <c r="O8" s="99"/>
      <c r="P8" s="99"/>
      <c r="Q8" s="99"/>
    </row>
    <row r="9" spans="1:17" s="101" customFormat="1" ht="338.25">
      <c r="A9" s="99" t="s">
        <v>8</v>
      </c>
      <c r="B9" s="99" t="s">
        <v>9</v>
      </c>
      <c r="C9" s="107" t="s">
        <v>2050</v>
      </c>
      <c r="D9" s="14" t="s">
        <v>1583</v>
      </c>
      <c r="E9" s="14" t="s">
        <v>34</v>
      </c>
      <c r="F9" s="14" t="s">
        <v>35</v>
      </c>
      <c r="G9" s="110" t="s">
        <v>1651</v>
      </c>
      <c r="H9" s="14" t="s">
        <v>13</v>
      </c>
      <c r="I9" s="115" t="s">
        <v>14</v>
      </c>
      <c r="J9" s="115" t="s">
        <v>14</v>
      </c>
      <c r="K9" s="100"/>
      <c r="L9" s="100"/>
      <c r="M9" s="99"/>
      <c r="N9" s="99"/>
      <c r="O9" s="99"/>
      <c r="P9" s="99"/>
      <c r="Q9" s="99"/>
    </row>
    <row r="10" spans="1:17" s="101" customFormat="1" ht="338.25">
      <c r="A10" s="99" t="s">
        <v>8</v>
      </c>
      <c r="B10" s="99" t="s">
        <v>9</v>
      </c>
      <c r="C10" s="107" t="s">
        <v>2050</v>
      </c>
      <c r="D10" s="14" t="s">
        <v>1583</v>
      </c>
      <c r="E10" s="14" t="s">
        <v>66</v>
      </c>
      <c r="F10" s="14" t="s">
        <v>67</v>
      </c>
      <c r="G10" s="110" t="s">
        <v>1651</v>
      </c>
      <c r="H10" s="14" t="s">
        <v>13</v>
      </c>
      <c r="I10" s="115" t="s">
        <v>14</v>
      </c>
      <c r="J10" s="115" t="s">
        <v>14</v>
      </c>
      <c r="K10" s="100"/>
      <c r="L10" s="100"/>
      <c r="M10" s="99"/>
      <c r="N10" s="99"/>
      <c r="O10" s="99"/>
      <c r="P10" s="99"/>
      <c r="Q10" s="99"/>
    </row>
    <row r="11" spans="1:17" s="101" customFormat="1" ht="338.25">
      <c r="A11" s="99" t="s">
        <v>8</v>
      </c>
      <c r="B11" s="99" t="s">
        <v>9</v>
      </c>
      <c r="C11" s="107" t="s">
        <v>2050</v>
      </c>
      <c r="D11" s="14" t="s">
        <v>1583</v>
      </c>
      <c r="E11" s="14" t="s">
        <v>72</v>
      </c>
      <c r="F11" s="14" t="s">
        <v>73</v>
      </c>
      <c r="G11" s="110" t="s">
        <v>1651</v>
      </c>
      <c r="H11" s="14" t="s">
        <v>13</v>
      </c>
      <c r="I11" s="115" t="s">
        <v>14</v>
      </c>
      <c r="J11" s="115" t="s">
        <v>14</v>
      </c>
      <c r="K11" s="100"/>
      <c r="L11" s="100"/>
      <c r="M11" s="99"/>
      <c r="N11" s="99"/>
      <c r="O11" s="99"/>
      <c r="P11" s="99"/>
      <c r="Q11" s="99"/>
    </row>
    <row r="12" spans="1:17" s="101" customFormat="1" ht="338.25">
      <c r="A12" s="99" t="s">
        <v>8</v>
      </c>
      <c r="B12" s="99" t="s">
        <v>9</v>
      </c>
      <c r="C12" s="107" t="s">
        <v>2050</v>
      </c>
      <c r="D12" s="14" t="s">
        <v>1583</v>
      </c>
      <c r="E12" s="14" t="s">
        <v>64</v>
      </c>
      <c r="F12" s="14" t="s">
        <v>65</v>
      </c>
      <c r="G12" s="110" t="s">
        <v>1651</v>
      </c>
      <c r="H12" s="14" t="s">
        <v>13</v>
      </c>
      <c r="I12" s="115" t="s">
        <v>14</v>
      </c>
      <c r="J12" s="115" t="s">
        <v>14</v>
      </c>
      <c r="K12" s="100"/>
      <c r="L12" s="100"/>
      <c r="M12" s="99"/>
      <c r="N12" s="99"/>
      <c r="O12" s="99"/>
      <c r="P12" s="99"/>
      <c r="Q12" s="99"/>
    </row>
    <row r="13" spans="1:17" s="101" customFormat="1" ht="338.25">
      <c r="A13" s="99" t="s">
        <v>8</v>
      </c>
      <c r="B13" s="99" t="s">
        <v>9</v>
      </c>
      <c r="C13" s="107" t="s">
        <v>2050</v>
      </c>
      <c r="D13" s="14" t="s">
        <v>1583</v>
      </c>
      <c r="E13" s="14" t="s">
        <v>62</v>
      </c>
      <c r="F13" s="14" t="s">
        <v>63</v>
      </c>
      <c r="G13" s="110" t="s">
        <v>1651</v>
      </c>
      <c r="H13" s="14" t="s">
        <v>13</v>
      </c>
      <c r="I13" s="115" t="s">
        <v>14</v>
      </c>
      <c r="J13" s="115" t="s">
        <v>14</v>
      </c>
      <c r="K13" s="100"/>
      <c r="L13" s="100"/>
      <c r="M13" s="99"/>
      <c r="N13" s="99"/>
      <c r="O13" s="99"/>
      <c r="P13" s="99"/>
      <c r="Q13" s="99"/>
    </row>
    <row r="14" spans="1:17" s="101" customFormat="1" ht="338.25">
      <c r="A14" s="99" t="s">
        <v>8</v>
      </c>
      <c r="B14" s="99" t="s">
        <v>9</v>
      </c>
      <c r="C14" s="107" t="s">
        <v>2050</v>
      </c>
      <c r="D14" s="14" t="s">
        <v>1583</v>
      </c>
      <c r="E14" s="14" t="s">
        <v>98</v>
      </c>
      <c r="F14" s="14" t="s">
        <v>99</v>
      </c>
      <c r="G14" s="110" t="s">
        <v>1651</v>
      </c>
      <c r="H14" s="14" t="s">
        <v>13</v>
      </c>
      <c r="I14" s="115" t="s">
        <v>14</v>
      </c>
      <c r="J14" s="115" t="s">
        <v>14</v>
      </c>
      <c r="K14" s="100"/>
      <c r="L14" s="100"/>
      <c r="M14" s="99"/>
      <c r="N14" s="99"/>
      <c r="O14" s="99"/>
      <c r="P14" s="99"/>
      <c r="Q14" s="99"/>
    </row>
    <row r="15" spans="1:17" s="101" customFormat="1" ht="338.25">
      <c r="A15" s="99" t="s">
        <v>8</v>
      </c>
      <c r="B15" s="99" t="s">
        <v>9</v>
      </c>
      <c r="C15" s="107" t="s">
        <v>2050</v>
      </c>
      <c r="D15" s="14" t="s">
        <v>1583</v>
      </c>
      <c r="E15" s="14" t="s">
        <v>92</v>
      </c>
      <c r="F15" s="14" t="s">
        <v>93</v>
      </c>
      <c r="G15" s="110" t="s">
        <v>1651</v>
      </c>
      <c r="H15" s="14" t="s">
        <v>13</v>
      </c>
      <c r="I15" s="115" t="s">
        <v>14</v>
      </c>
      <c r="J15" s="115" t="s">
        <v>14</v>
      </c>
      <c r="K15" s="100"/>
      <c r="L15" s="100"/>
      <c r="M15" s="99"/>
      <c r="N15" s="99"/>
      <c r="O15" s="99"/>
      <c r="P15" s="99"/>
      <c r="Q15" s="99"/>
    </row>
    <row r="16" spans="1:17" s="101" customFormat="1" ht="338.25">
      <c r="A16" s="99" t="s">
        <v>8</v>
      </c>
      <c r="B16" s="99" t="s">
        <v>9</v>
      </c>
      <c r="C16" s="107" t="s">
        <v>2050</v>
      </c>
      <c r="D16" s="14" t="s">
        <v>1583</v>
      </c>
      <c r="E16" s="14">
        <v>3262011213</v>
      </c>
      <c r="F16" s="14" t="s">
        <v>1644</v>
      </c>
      <c r="G16" s="110" t="s">
        <v>1651</v>
      </c>
      <c r="H16" s="14" t="s">
        <v>13</v>
      </c>
      <c r="I16" s="115" t="s">
        <v>14</v>
      </c>
      <c r="J16" s="115" t="s">
        <v>14</v>
      </c>
      <c r="K16" s="100"/>
      <c r="L16" s="100"/>
      <c r="M16" s="99"/>
      <c r="N16" s="99"/>
      <c r="O16" s="99"/>
      <c r="P16" s="99"/>
      <c r="Q16" s="99"/>
    </row>
    <row r="17" spans="1:17" s="101" customFormat="1" ht="338.25">
      <c r="A17" s="99" t="s">
        <v>8</v>
      </c>
      <c r="B17" s="99" t="s">
        <v>9</v>
      </c>
      <c r="C17" s="107" t="s">
        <v>2050</v>
      </c>
      <c r="D17" s="14" t="s">
        <v>1583</v>
      </c>
      <c r="E17" s="14">
        <v>3262011214</v>
      </c>
      <c r="F17" s="14" t="s">
        <v>1645</v>
      </c>
      <c r="G17" s="110" t="s">
        <v>1651</v>
      </c>
      <c r="H17" s="14" t="s">
        <v>13</v>
      </c>
      <c r="I17" s="115" t="s">
        <v>14</v>
      </c>
      <c r="J17" s="115" t="s">
        <v>14</v>
      </c>
      <c r="K17" s="100"/>
      <c r="L17" s="100"/>
      <c r="M17" s="99"/>
      <c r="N17" s="99"/>
      <c r="O17" s="99"/>
      <c r="P17" s="99"/>
      <c r="Q17" s="99"/>
    </row>
    <row r="18" spans="1:17" s="101" customFormat="1" ht="338.25">
      <c r="A18" s="99" t="s">
        <v>8</v>
      </c>
      <c r="B18" s="99" t="s">
        <v>9</v>
      </c>
      <c r="C18" s="107" t="s">
        <v>2050</v>
      </c>
      <c r="D18" s="14" t="s">
        <v>1583</v>
      </c>
      <c r="E18" s="14" t="s">
        <v>90</v>
      </c>
      <c r="F18" s="14" t="s">
        <v>91</v>
      </c>
      <c r="G18" s="110" t="s">
        <v>1651</v>
      </c>
      <c r="H18" s="14" t="s">
        <v>88</v>
      </c>
      <c r="I18" s="115" t="s">
        <v>371</v>
      </c>
      <c r="J18" s="115" t="s">
        <v>89</v>
      </c>
      <c r="K18" s="100"/>
      <c r="L18" s="100"/>
      <c r="M18" s="99"/>
      <c r="N18" s="99"/>
      <c r="O18" s="99"/>
      <c r="P18" s="99"/>
      <c r="Q18" s="99"/>
    </row>
    <row r="19" spans="1:17" s="101" customFormat="1" ht="338.25">
      <c r="A19" s="99" t="s">
        <v>8</v>
      </c>
      <c r="B19" s="99" t="s">
        <v>9</v>
      </c>
      <c r="C19" s="107" t="s">
        <v>2050</v>
      </c>
      <c r="D19" s="14" t="s">
        <v>1583</v>
      </c>
      <c r="E19" s="14" t="s">
        <v>86</v>
      </c>
      <c r="F19" s="14" t="s">
        <v>87</v>
      </c>
      <c r="G19" s="110" t="s">
        <v>1651</v>
      </c>
      <c r="H19" s="14" t="s">
        <v>88</v>
      </c>
      <c r="I19" s="115" t="s">
        <v>371</v>
      </c>
      <c r="J19" s="115" t="s">
        <v>89</v>
      </c>
      <c r="K19" s="100"/>
      <c r="L19" s="100"/>
      <c r="M19" s="99"/>
      <c r="N19" s="99"/>
      <c r="O19" s="99"/>
      <c r="P19" s="99"/>
      <c r="Q19" s="99"/>
    </row>
    <row r="20" spans="1:17" s="101" customFormat="1" ht="338.25">
      <c r="A20" s="99" t="s">
        <v>8</v>
      </c>
      <c r="B20" s="99" t="s">
        <v>9</v>
      </c>
      <c r="C20" s="107" t="s">
        <v>2050</v>
      </c>
      <c r="D20" s="14" t="s">
        <v>1583</v>
      </c>
      <c r="E20" s="14" t="s">
        <v>22</v>
      </c>
      <c r="F20" s="14" t="s">
        <v>23</v>
      </c>
      <c r="G20" s="109" t="s">
        <v>12</v>
      </c>
      <c r="H20" s="14" t="s">
        <v>24</v>
      </c>
      <c r="I20" s="115" t="s">
        <v>367</v>
      </c>
      <c r="J20" s="115" t="s">
        <v>25</v>
      </c>
      <c r="K20" s="100"/>
      <c r="L20" s="100"/>
      <c r="M20" s="99"/>
      <c r="N20" s="99"/>
      <c r="O20" s="99"/>
      <c r="P20" s="99"/>
      <c r="Q20" s="99"/>
    </row>
    <row r="21" spans="1:17" s="101" customFormat="1" ht="338.25">
      <c r="A21" s="99" t="s">
        <v>8</v>
      </c>
      <c r="B21" s="99" t="s">
        <v>9</v>
      </c>
      <c r="C21" s="107" t="s">
        <v>2050</v>
      </c>
      <c r="D21" s="14" t="s">
        <v>1583</v>
      </c>
      <c r="E21" s="14" t="s">
        <v>116</v>
      </c>
      <c r="F21" s="14" t="s">
        <v>117</v>
      </c>
      <c r="G21" s="110" t="s">
        <v>1651</v>
      </c>
      <c r="H21" s="14" t="s">
        <v>24</v>
      </c>
      <c r="I21" s="115" t="s">
        <v>367</v>
      </c>
      <c r="J21" s="115" t="s">
        <v>25</v>
      </c>
      <c r="K21" s="100"/>
      <c r="L21" s="100"/>
      <c r="M21" s="99"/>
      <c r="N21" s="99"/>
      <c r="O21" s="99"/>
      <c r="P21" s="99"/>
      <c r="Q21" s="99"/>
    </row>
    <row r="22" spans="1:17" s="101" customFormat="1" ht="338.25">
      <c r="A22" s="99" t="s">
        <v>8</v>
      </c>
      <c r="B22" s="99" t="s">
        <v>9</v>
      </c>
      <c r="C22" s="107" t="s">
        <v>2050</v>
      </c>
      <c r="D22" s="14" t="s">
        <v>1583</v>
      </c>
      <c r="E22" s="14" t="s">
        <v>118</v>
      </c>
      <c r="F22" s="14" t="s">
        <v>119</v>
      </c>
      <c r="G22" s="110" t="s">
        <v>1651</v>
      </c>
      <c r="H22" s="14" t="s">
        <v>102</v>
      </c>
      <c r="I22" s="115" t="s">
        <v>367</v>
      </c>
      <c r="J22" s="115" t="s">
        <v>103</v>
      </c>
      <c r="K22" s="100"/>
      <c r="L22" s="100"/>
      <c r="M22" s="99"/>
      <c r="N22" s="99"/>
      <c r="O22" s="99"/>
      <c r="P22" s="99"/>
      <c r="Q22" s="99"/>
    </row>
    <row r="23" spans="1:17" s="101" customFormat="1" ht="338.25">
      <c r="A23" s="99" t="s">
        <v>8</v>
      </c>
      <c r="B23" s="99" t="s">
        <v>9</v>
      </c>
      <c r="C23" s="107" t="s">
        <v>2050</v>
      </c>
      <c r="D23" s="14" t="s">
        <v>1583</v>
      </c>
      <c r="E23" s="14" t="s">
        <v>100</v>
      </c>
      <c r="F23" s="14" t="s">
        <v>101</v>
      </c>
      <c r="G23" s="110" t="s">
        <v>1651</v>
      </c>
      <c r="H23" s="14" t="s">
        <v>102</v>
      </c>
      <c r="I23" s="115" t="s">
        <v>367</v>
      </c>
      <c r="J23" s="115" t="s">
        <v>103</v>
      </c>
      <c r="K23" s="100"/>
      <c r="L23" s="100"/>
      <c r="M23" s="99"/>
      <c r="N23" s="99"/>
      <c r="O23" s="99"/>
      <c r="P23" s="99"/>
      <c r="Q23" s="99"/>
    </row>
    <row r="24" spans="1:17" s="101" customFormat="1" ht="338.25">
      <c r="A24" s="99" t="s">
        <v>8</v>
      </c>
      <c r="B24" s="99" t="s">
        <v>9</v>
      </c>
      <c r="C24" s="107" t="s">
        <v>2050</v>
      </c>
      <c r="D24" s="14" t="s">
        <v>1583</v>
      </c>
      <c r="E24" s="14" t="s">
        <v>108</v>
      </c>
      <c r="F24" s="14" t="s">
        <v>109</v>
      </c>
      <c r="G24" s="110" t="s">
        <v>1651</v>
      </c>
      <c r="H24" s="14" t="s">
        <v>110</v>
      </c>
      <c r="I24" s="115" t="s">
        <v>367</v>
      </c>
      <c r="J24" s="115" t="s">
        <v>111</v>
      </c>
      <c r="K24" s="100"/>
      <c r="L24" s="100"/>
      <c r="M24" s="99"/>
      <c r="N24" s="99"/>
      <c r="O24" s="99"/>
      <c r="P24" s="99"/>
      <c r="Q24" s="99"/>
    </row>
    <row r="25" spans="1:17" s="101" customFormat="1" ht="338.25">
      <c r="A25" s="99" t="s">
        <v>8</v>
      </c>
      <c r="B25" s="99" t="s">
        <v>9</v>
      </c>
      <c r="C25" s="107" t="s">
        <v>2050</v>
      </c>
      <c r="D25" s="14" t="s">
        <v>1583</v>
      </c>
      <c r="E25" s="14" t="s">
        <v>50</v>
      </c>
      <c r="F25" s="14" t="s">
        <v>51</v>
      </c>
      <c r="G25" s="109" t="s">
        <v>12</v>
      </c>
      <c r="H25" s="14" t="s">
        <v>52</v>
      </c>
      <c r="I25" s="115" t="s">
        <v>53</v>
      </c>
      <c r="J25" s="115" t="s">
        <v>53</v>
      </c>
      <c r="K25" s="100"/>
      <c r="L25" s="100"/>
      <c r="M25" s="99"/>
      <c r="N25" s="99"/>
      <c r="O25" s="99"/>
      <c r="P25" s="99"/>
      <c r="Q25" s="99"/>
    </row>
    <row r="26" spans="1:17" s="101" customFormat="1" ht="338.25">
      <c r="A26" s="99" t="s">
        <v>8</v>
      </c>
      <c r="B26" s="99" t="s">
        <v>9</v>
      </c>
      <c r="C26" s="107" t="s">
        <v>2050</v>
      </c>
      <c r="D26" s="14" t="s">
        <v>1583</v>
      </c>
      <c r="E26" s="14" t="s">
        <v>104</v>
      </c>
      <c r="F26" s="14" t="s">
        <v>105</v>
      </c>
      <c r="G26" s="110" t="s">
        <v>1651</v>
      </c>
      <c r="H26" s="14" t="s">
        <v>52</v>
      </c>
      <c r="I26" s="115" t="s">
        <v>53</v>
      </c>
      <c r="J26" s="115" t="s">
        <v>53</v>
      </c>
      <c r="K26" s="100"/>
      <c r="L26" s="100"/>
      <c r="M26" s="99"/>
      <c r="N26" s="99"/>
      <c r="O26" s="99"/>
      <c r="P26" s="99"/>
      <c r="Q26" s="99"/>
    </row>
    <row r="27" spans="1:17" s="101" customFormat="1" ht="338.25">
      <c r="A27" s="99" t="s">
        <v>8</v>
      </c>
      <c r="B27" s="99" t="s">
        <v>9</v>
      </c>
      <c r="C27" s="107" t="s">
        <v>2050</v>
      </c>
      <c r="D27" s="14" t="s">
        <v>1583</v>
      </c>
      <c r="E27" s="14" t="s">
        <v>106</v>
      </c>
      <c r="F27" s="14" t="s">
        <v>107</v>
      </c>
      <c r="G27" s="110" t="s">
        <v>1651</v>
      </c>
      <c r="H27" s="14" t="s">
        <v>52</v>
      </c>
      <c r="I27" s="115" t="s">
        <v>53</v>
      </c>
      <c r="J27" s="115" t="s">
        <v>53</v>
      </c>
      <c r="K27" s="100"/>
      <c r="L27" s="100"/>
      <c r="M27" s="99"/>
      <c r="N27" s="99"/>
      <c r="O27" s="99"/>
      <c r="P27" s="99"/>
      <c r="Q27" s="99"/>
    </row>
    <row r="28" spans="1:17" s="101" customFormat="1" ht="338.25">
      <c r="A28" s="99" t="s">
        <v>8</v>
      </c>
      <c r="B28" s="99" t="s">
        <v>9</v>
      </c>
      <c r="C28" s="107" t="s">
        <v>2050</v>
      </c>
      <c r="D28" s="14" t="s">
        <v>1583</v>
      </c>
      <c r="E28" s="14" t="s">
        <v>143</v>
      </c>
      <c r="F28" s="14" t="s">
        <v>144</v>
      </c>
      <c r="G28" s="110" t="s">
        <v>1651</v>
      </c>
      <c r="H28" s="14" t="s">
        <v>122</v>
      </c>
      <c r="I28" s="115" t="s">
        <v>317</v>
      </c>
      <c r="J28" s="115" t="s">
        <v>123</v>
      </c>
      <c r="K28" s="100"/>
      <c r="L28" s="100"/>
      <c r="M28" s="99"/>
      <c r="N28" s="99"/>
      <c r="O28" s="99"/>
      <c r="P28" s="99"/>
      <c r="Q28" s="99"/>
    </row>
    <row r="29" spans="1:17" s="101" customFormat="1" ht="338.25">
      <c r="A29" s="99" t="s">
        <v>8</v>
      </c>
      <c r="B29" s="99" t="s">
        <v>9</v>
      </c>
      <c r="C29" s="107" t="s">
        <v>2050</v>
      </c>
      <c r="D29" s="14" t="s">
        <v>1583</v>
      </c>
      <c r="E29" s="14" t="s">
        <v>145</v>
      </c>
      <c r="F29" s="14" t="s">
        <v>146</v>
      </c>
      <c r="G29" s="110" t="s">
        <v>1651</v>
      </c>
      <c r="H29" s="14" t="s">
        <v>122</v>
      </c>
      <c r="I29" s="115" t="s">
        <v>317</v>
      </c>
      <c r="J29" s="115" t="s">
        <v>123</v>
      </c>
      <c r="K29" s="100"/>
      <c r="L29" s="100"/>
      <c r="M29" s="99"/>
      <c r="N29" s="99"/>
      <c r="O29" s="99"/>
      <c r="P29" s="99"/>
      <c r="Q29" s="99"/>
    </row>
    <row r="30" spans="1:17" s="101" customFormat="1" ht="338.25">
      <c r="A30" s="99" t="s">
        <v>8</v>
      </c>
      <c r="B30" s="99" t="s">
        <v>9</v>
      </c>
      <c r="C30" s="107" t="s">
        <v>2050</v>
      </c>
      <c r="D30" s="14" t="s">
        <v>1583</v>
      </c>
      <c r="E30" s="14" t="s">
        <v>120</v>
      </c>
      <c r="F30" s="14" t="s">
        <v>121</v>
      </c>
      <c r="G30" s="110" t="s">
        <v>1651</v>
      </c>
      <c r="H30" s="14" t="s">
        <v>122</v>
      </c>
      <c r="I30" s="115" t="s">
        <v>317</v>
      </c>
      <c r="J30" s="115" t="s">
        <v>123</v>
      </c>
      <c r="K30" s="100"/>
      <c r="L30" s="100"/>
      <c r="M30" s="99"/>
      <c r="N30" s="99"/>
      <c r="O30" s="99"/>
      <c r="P30" s="99"/>
      <c r="Q30" s="99"/>
    </row>
    <row r="31" spans="1:17" s="101" customFormat="1" ht="338.25">
      <c r="A31" s="99" t="s">
        <v>8</v>
      </c>
      <c r="B31" s="99" t="s">
        <v>9</v>
      </c>
      <c r="C31" s="107" t="s">
        <v>2050</v>
      </c>
      <c r="D31" s="14" t="s">
        <v>1583</v>
      </c>
      <c r="E31" s="14" t="s">
        <v>44</v>
      </c>
      <c r="F31" s="14" t="s">
        <v>45</v>
      </c>
      <c r="G31" s="109" t="s">
        <v>12</v>
      </c>
      <c r="H31" s="14" t="s">
        <v>46</v>
      </c>
      <c r="I31" s="115" t="s">
        <v>317</v>
      </c>
      <c r="J31" s="115" t="s">
        <v>47</v>
      </c>
      <c r="K31" s="100"/>
      <c r="L31" s="100"/>
      <c r="M31" s="99"/>
      <c r="N31" s="99"/>
      <c r="O31" s="99"/>
      <c r="P31" s="99"/>
      <c r="Q31" s="99"/>
    </row>
    <row r="32" spans="1:17" s="101" customFormat="1" ht="338.25">
      <c r="A32" s="99" t="s">
        <v>8</v>
      </c>
      <c r="B32" s="99" t="s">
        <v>9</v>
      </c>
      <c r="C32" s="107" t="s">
        <v>2050</v>
      </c>
      <c r="D32" s="14" t="s">
        <v>1583</v>
      </c>
      <c r="E32" s="14" t="s">
        <v>141</v>
      </c>
      <c r="F32" s="14" t="s">
        <v>142</v>
      </c>
      <c r="G32" s="110" t="s">
        <v>1651</v>
      </c>
      <c r="H32" s="14" t="s">
        <v>46</v>
      </c>
      <c r="I32" s="115" t="s">
        <v>317</v>
      </c>
      <c r="J32" s="115" t="s">
        <v>47</v>
      </c>
      <c r="K32" s="100"/>
      <c r="L32" s="100"/>
      <c r="M32" s="99"/>
      <c r="N32" s="99"/>
      <c r="O32" s="99"/>
      <c r="P32" s="99"/>
      <c r="Q32" s="99"/>
    </row>
    <row r="33" spans="1:17" s="101" customFormat="1" ht="338.25">
      <c r="A33" s="99" t="s">
        <v>8</v>
      </c>
      <c r="B33" s="99" t="s">
        <v>9</v>
      </c>
      <c r="C33" s="107" t="s">
        <v>2050</v>
      </c>
      <c r="D33" s="14" t="s">
        <v>1583</v>
      </c>
      <c r="E33" s="14" t="s">
        <v>127</v>
      </c>
      <c r="F33" s="14" t="s">
        <v>128</v>
      </c>
      <c r="G33" s="110" t="s">
        <v>1651</v>
      </c>
      <c r="H33" s="14" t="s">
        <v>129</v>
      </c>
      <c r="I33" s="115" t="s">
        <v>317</v>
      </c>
      <c r="J33" s="115" t="s">
        <v>130</v>
      </c>
      <c r="K33" s="100"/>
      <c r="L33" s="100"/>
      <c r="M33" s="99"/>
      <c r="N33" s="99"/>
      <c r="O33" s="99"/>
      <c r="P33" s="99"/>
      <c r="Q33" s="99"/>
    </row>
    <row r="34" spans="1:17" s="101" customFormat="1" ht="338.25">
      <c r="A34" s="99" t="s">
        <v>8</v>
      </c>
      <c r="B34" s="99" t="s">
        <v>9</v>
      </c>
      <c r="C34" s="107" t="s">
        <v>2050</v>
      </c>
      <c r="D34" s="14" t="s">
        <v>1583</v>
      </c>
      <c r="E34" s="14" t="s">
        <v>139</v>
      </c>
      <c r="F34" s="14" t="s">
        <v>140</v>
      </c>
      <c r="G34" s="110" t="s">
        <v>1651</v>
      </c>
      <c r="H34" s="14" t="s">
        <v>133</v>
      </c>
      <c r="I34" s="115" t="s">
        <v>360</v>
      </c>
      <c r="J34" s="115" t="s">
        <v>134</v>
      </c>
      <c r="K34" s="100"/>
      <c r="L34" s="100"/>
      <c r="M34" s="99"/>
      <c r="N34" s="99"/>
      <c r="O34" s="99"/>
      <c r="P34" s="99"/>
      <c r="Q34" s="99"/>
    </row>
    <row r="35" spans="1:17" s="101" customFormat="1" ht="338.25">
      <c r="A35" s="99" t="s">
        <v>8</v>
      </c>
      <c r="B35" s="99" t="s">
        <v>9</v>
      </c>
      <c r="C35" s="107" t="s">
        <v>2050</v>
      </c>
      <c r="D35" s="14" t="s">
        <v>1583</v>
      </c>
      <c r="E35" s="14" t="s">
        <v>131</v>
      </c>
      <c r="F35" s="14" t="s">
        <v>132</v>
      </c>
      <c r="G35" s="110" t="s">
        <v>1651</v>
      </c>
      <c r="H35" s="14" t="s">
        <v>133</v>
      </c>
      <c r="I35" s="115" t="s">
        <v>360</v>
      </c>
      <c r="J35" s="115" t="s">
        <v>134</v>
      </c>
      <c r="K35" s="100"/>
      <c r="L35" s="100"/>
      <c r="M35" s="99"/>
      <c r="N35" s="99"/>
      <c r="O35" s="99"/>
      <c r="P35" s="99"/>
      <c r="Q35" s="99"/>
    </row>
    <row r="36" spans="1:17" s="101" customFormat="1" ht="338.25">
      <c r="A36" s="99" t="s">
        <v>8</v>
      </c>
      <c r="B36" s="99" t="s">
        <v>9</v>
      </c>
      <c r="C36" s="107" t="s">
        <v>2050</v>
      </c>
      <c r="D36" s="14" t="s">
        <v>1583</v>
      </c>
      <c r="E36" s="14" t="s">
        <v>135</v>
      </c>
      <c r="F36" s="14" t="s">
        <v>136</v>
      </c>
      <c r="G36" s="110" t="s">
        <v>1651</v>
      </c>
      <c r="H36" s="14" t="s">
        <v>137</v>
      </c>
      <c r="I36" s="115" t="s">
        <v>360</v>
      </c>
      <c r="J36" s="115" t="s">
        <v>138</v>
      </c>
      <c r="K36" s="100"/>
      <c r="L36" s="100"/>
      <c r="M36" s="99"/>
      <c r="N36" s="99"/>
      <c r="O36" s="99"/>
      <c r="P36" s="99"/>
      <c r="Q36" s="99"/>
    </row>
    <row r="37" spans="1:17" s="101" customFormat="1" ht="338.25">
      <c r="A37" s="99" t="s">
        <v>8</v>
      </c>
      <c r="B37" s="99" t="s">
        <v>9</v>
      </c>
      <c r="C37" s="107" t="s">
        <v>2050</v>
      </c>
      <c r="D37" s="14" t="s">
        <v>1583</v>
      </c>
      <c r="E37" s="14" t="s">
        <v>161</v>
      </c>
      <c r="F37" s="14" t="s">
        <v>162</v>
      </c>
      <c r="G37" s="110" t="s">
        <v>1651</v>
      </c>
      <c r="H37" s="14" t="s">
        <v>137</v>
      </c>
      <c r="I37" s="115" t="s">
        <v>360</v>
      </c>
      <c r="J37" s="115" t="s">
        <v>138</v>
      </c>
      <c r="K37" s="100"/>
      <c r="L37" s="100"/>
      <c r="M37" s="99"/>
      <c r="N37" s="99"/>
      <c r="O37" s="99"/>
      <c r="P37" s="99"/>
      <c r="Q37" s="99"/>
    </row>
    <row r="38" spans="1:17" s="101" customFormat="1" ht="338.25">
      <c r="A38" s="99" t="s">
        <v>8</v>
      </c>
      <c r="B38" s="99" t="s">
        <v>9</v>
      </c>
      <c r="C38" s="107" t="s">
        <v>2050</v>
      </c>
      <c r="D38" s="14" t="s">
        <v>1583</v>
      </c>
      <c r="E38" s="14" t="s">
        <v>163</v>
      </c>
      <c r="F38" s="14" t="s">
        <v>164</v>
      </c>
      <c r="G38" s="110" t="s">
        <v>1651</v>
      </c>
      <c r="H38" s="14" t="s">
        <v>165</v>
      </c>
      <c r="I38" s="115" t="s">
        <v>360</v>
      </c>
      <c r="J38" s="115" t="s">
        <v>166</v>
      </c>
      <c r="K38" s="100"/>
      <c r="L38" s="100"/>
      <c r="M38" s="99"/>
      <c r="N38" s="99"/>
      <c r="O38" s="99"/>
      <c r="P38" s="99"/>
      <c r="Q38" s="99"/>
    </row>
    <row r="39" spans="1:17" s="101" customFormat="1" ht="338.25">
      <c r="A39" s="99" t="s">
        <v>8</v>
      </c>
      <c r="B39" s="99" t="s">
        <v>9</v>
      </c>
      <c r="C39" s="107" t="s">
        <v>2050</v>
      </c>
      <c r="D39" s="14" t="s">
        <v>1583</v>
      </c>
      <c r="E39" s="14" t="s">
        <v>40</v>
      </c>
      <c r="F39" s="14" t="s">
        <v>41</v>
      </c>
      <c r="G39" s="109" t="s">
        <v>12</v>
      </c>
      <c r="H39" s="14" t="s">
        <v>42</v>
      </c>
      <c r="I39" s="115" t="s">
        <v>357</v>
      </c>
      <c r="J39" s="115" t="s">
        <v>43</v>
      </c>
      <c r="K39" s="100"/>
      <c r="L39" s="100"/>
      <c r="M39" s="99"/>
      <c r="N39" s="99"/>
      <c r="O39" s="99"/>
      <c r="P39" s="99"/>
      <c r="Q39" s="99"/>
    </row>
    <row r="40" spans="1:17" s="101" customFormat="1" ht="338.25">
      <c r="A40" s="99" t="s">
        <v>8</v>
      </c>
      <c r="B40" s="99" t="s">
        <v>9</v>
      </c>
      <c r="C40" s="107" t="s">
        <v>2050</v>
      </c>
      <c r="D40" s="14" t="s">
        <v>1583</v>
      </c>
      <c r="E40" s="14" t="s">
        <v>167</v>
      </c>
      <c r="F40" s="14" t="s">
        <v>168</v>
      </c>
      <c r="G40" s="110" t="s">
        <v>1651</v>
      </c>
      <c r="H40" s="14" t="s">
        <v>42</v>
      </c>
      <c r="I40" s="115" t="s">
        <v>357</v>
      </c>
      <c r="J40" s="115" t="s">
        <v>43</v>
      </c>
      <c r="K40" s="100"/>
      <c r="L40" s="100"/>
      <c r="M40" s="99"/>
      <c r="N40" s="99"/>
      <c r="O40" s="99"/>
      <c r="P40" s="99"/>
      <c r="Q40" s="99"/>
    </row>
    <row r="41" spans="1:17" s="101" customFormat="1" ht="338.25">
      <c r="A41" s="99" t="s">
        <v>8</v>
      </c>
      <c r="B41" s="99" t="s">
        <v>9</v>
      </c>
      <c r="C41" s="107" t="s">
        <v>2050</v>
      </c>
      <c r="D41" s="14" t="s">
        <v>1583</v>
      </c>
      <c r="E41" s="14" t="s">
        <v>147</v>
      </c>
      <c r="F41" s="14" t="s">
        <v>148</v>
      </c>
      <c r="G41" s="110" t="s">
        <v>1651</v>
      </c>
      <c r="H41" s="14" t="s">
        <v>149</v>
      </c>
      <c r="I41" s="115" t="s">
        <v>357</v>
      </c>
      <c r="J41" s="115" t="s">
        <v>150</v>
      </c>
      <c r="K41" s="100"/>
      <c r="L41" s="100"/>
      <c r="M41" s="99"/>
      <c r="N41" s="99"/>
      <c r="O41" s="99"/>
      <c r="P41" s="99"/>
      <c r="Q41" s="99"/>
    </row>
    <row r="42" spans="1:17" s="101" customFormat="1" ht="338.25">
      <c r="A42" s="99" t="s">
        <v>8</v>
      </c>
      <c r="B42" s="99" t="s">
        <v>9</v>
      </c>
      <c r="C42" s="107" t="s">
        <v>2050</v>
      </c>
      <c r="D42" s="14" t="s">
        <v>1583</v>
      </c>
      <c r="E42" s="14" t="s">
        <v>157</v>
      </c>
      <c r="F42" s="14" t="s">
        <v>158</v>
      </c>
      <c r="G42" s="110" t="s">
        <v>1651</v>
      </c>
      <c r="H42" s="14" t="s">
        <v>159</v>
      </c>
      <c r="I42" s="115" t="s">
        <v>357</v>
      </c>
      <c r="J42" s="115" t="s">
        <v>160</v>
      </c>
      <c r="K42" s="100"/>
      <c r="L42" s="100"/>
      <c r="M42" s="99"/>
      <c r="N42" s="99"/>
      <c r="O42" s="99"/>
      <c r="P42" s="99"/>
      <c r="Q42" s="99"/>
    </row>
    <row r="43" spans="1:17" s="101" customFormat="1" ht="338.25">
      <c r="A43" s="99" t="s">
        <v>8</v>
      </c>
      <c r="B43" s="99" t="s">
        <v>9</v>
      </c>
      <c r="C43" s="107" t="s">
        <v>2050</v>
      </c>
      <c r="D43" s="14" t="s">
        <v>1583</v>
      </c>
      <c r="E43" s="14" t="s">
        <v>151</v>
      </c>
      <c r="F43" s="14" t="s">
        <v>152</v>
      </c>
      <c r="G43" s="110" t="s">
        <v>1651</v>
      </c>
      <c r="H43" s="14" t="s">
        <v>153</v>
      </c>
      <c r="I43" s="115" t="s">
        <v>321</v>
      </c>
      <c r="J43" s="115" t="s">
        <v>154</v>
      </c>
      <c r="K43" s="100"/>
      <c r="L43" s="100"/>
      <c r="M43" s="99"/>
      <c r="N43" s="99"/>
      <c r="O43" s="99"/>
      <c r="P43" s="99"/>
      <c r="Q43" s="99"/>
    </row>
    <row r="44" spans="1:17" s="101" customFormat="1" ht="338.25">
      <c r="A44" s="99" t="s">
        <v>8</v>
      </c>
      <c r="B44" s="99" t="s">
        <v>9</v>
      </c>
      <c r="C44" s="107" t="s">
        <v>2050</v>
      </c>
      <c r="D44" s="14" t="s">
        <v>1583</v>
      </c>
      <c r="E44" s="14" t="s">
        <v>155</v>
      </c>
      <c r="F44" s="14" t="s">
        <v>156</v>
      </c>
      <c r="G44" s="110" t="s">
        <v>1651</v>
      </c>
      <c r="H44" s="14" t="s">
        <v>153</v>
      </c>
      <c r="I44" s="115" t="s">
        <v>321</v>
      </c>
      <c r="J44" s="115" t="s">
        <v>154</v>
      </c>
      <c r="K44" s="100"/>
      <c r="L44" s="100"/>
      <c r="M44" s="99"/>
      <c r="N44" s="99"/>
      <c r="O44" s="99"/>
      <c r="P44" s="99"/>
      <c r="Q44" s="99"/>
    </row>
    <row r="45" spans="1:17" s="101" customFormat="1" ht="338.25">
      <c r="A45" s="99" t="s">
        <v>8</v>
      </c>
      <c r="B45" s="99" t="s">
        <v>9</v>
      </c>
      <c r="C45" s="107" t="s">
        <v>2050</v>
      </c>
      <c r="D45" s="14" t="s">
        <v>1583</v>
      </c>
      <c r="E45" s="14" t="s">
        <v>183</v>
      </c>
      <c r="F45" s="14" t="s">
        <v>184</v>
      </c>
      <c r="G45" s="110" t="s">
        <v>1651</v>
      </c>
      <c r="H45" s="14" t="s">
        <v>185</v>
      </c>
      <c r="I45" s="115" t="s">
        <v>311</v>
      </c>
      <c r="J45" s="115" t="s">
        <v>186</v>
      </c>
      <c r="K45" s="100"/>
      <c r="L45" s="100"/>
      <c r="M45" s="99"/>
      <c r="N45" s="99"/>
      <c r="O45" s="99"/>
      <c r="P45" s="99"/>
      <c r="Q45" s="99"/>
    </row>
    <row r="46" spans="1:17" s="101" customFormat="1" ht="338.25">
      <c r="A46" s="99" t="s">
        <v>8</v>
      </c>
      <c r="B46" s="99" t="s">
        <v>9</v>
      </c>
      <c r="C46" s="107" t="s">
        <v>2050</v>
      </c>
      <c r="D46" s="14" t="s">
        <v>1583</v>
      </c>
      <c r="E46" s="14" t="s">
        <v>187</v>
      </c>
      <c r="F46" s="14" t="s">
        <v>188</v>
      </c>
      <c r="G46" s="110" t="s">
        <v>1651</v>
      </c>
      <c r="H46" s="14" t="s">
        <v>189</v>
      </c>
      <c r="I46" s="115" t="s">
        <v>311</v>
      </c>
      <c r="J46" s="115" t="s">
        <v>190</v>
      </c>
      <c r="K46" s="100"/>
      <c r="L46" s="100"/>
      <c r="M46" s="99"/>
      <c r="N46" s="99"/>
      <c r="O46" s="99"/>
      <c r="P46" s="99"/>
      <c r="Q46" s="99"/>
    </row>
    <row r="47" spans="1:17" s="101" customFormat="1" ht="338.25">
      <c r="A47" s="99" t="s">
        <v>8</v>
      </c>
      <c r="B47" s="99" t="s">
        <v>9</v>
      </c>
      <c r="C47" s="107" t="s">
        <v>2050</v>
      </c>
      <c r="D47" s="14" t="s">
        <v>1583</v>
      </c>
      <c r="E47" s="14" t="s">
        <v>169</v>
      </c>
      <c r="F47" s="14" t="s">
        <v>170</v>
      </c>
      <c r="G47" s="110" t="s">
        <v>1651</v>
      </c>
      <c r="H47" s="14" t="s">
        <v>38</v>
      </c>
      <c r="I47" s="115" t="s">
        <v>311</v>
      </c>
      <c r="J47" s="115" t="s">
        <v>39</v>
      </c>
      <c r="K47" s="100"/>
      <c r="L47" s="100"/>
      <c r="M47" s="99"/>
      <c r="N47" s="99"/>
      <c r="O47" s="99"/>
      <c r="P47" s="99"/>
      <c r="Q47" s="99"/>
    </row>
    <row r="48" spans="1:17" s="101" customFormat="1" ht="338.25">
      <c r="A48" s="99" t="s">
        <v>8</v>
      </c>
      <c r="B48" s="99" t="s">
        <v>9</v>
      </c>
      <c r="C48" s="107" t="s">
        <v>2050</v>
      </c>
      <c r="D48" s="14" t="s">
        <v>1583</v>
      </c>
      <c r="E48" s="14" t="s">
        <v>181</v>
      </c>
      <c r="F48" s="14" t="s">
        <v>182</v>
      </c>
      <c r="G48" s="110" t="s">
        <v>1651</v>
      </c>
      <c r="H48" s="14" t="s">
        <v>38</v>
      </c>
      <c r="I48" s="115" t="s">
        <v>311</v>
      </c>
      <c r="J48" s="115" t="s">
        <v>39</v>
      </c>
      <c r="K48" s="100"/>
      <c r="L48" s="100"/>
      <c r="M48" s="99"/>
      <c r="N48" s="99"/>
      <c r="O48" s="99"/>
      <c r="P48" s="99"/>
      <c r="Q48" s="99"/>
    </row>
    <row r="49" spans="1:17" s="101" customFormat="1" ht="338.25">
      <c r="A49" s="99" t="s">
        <v>8</v>
      </c>
      <c r="B49" s="99" t="s">
        <v>9</v>
      </c>
      <c r="C49" s="107" t="s">
        <v>2050</v>
      </c>
      <c r="D49" s="14" t="s">
        <v>1583</v>
      </c>
      <c r="E49" s="14" t="s">
        <v>171</v>
      </c>
      <c r="F49" s="14" t="s">
        <v>172</v>
      </c>
      <c r="G49" s="110" t="s">
        <v>1651</v>
      </c>
      <c r="H49" s="14" t="s">
        <v>38</v>
      </c>
      <c r="I49" s="115" t="s">
        <v>311</v>
      </c>
      <c r="J49" s="115" t="s">
        <v>39</v>
      </c>
      <c r="K49" s="100"/>
      <c r="L49" s="100"/>
      <c r="M49" s="99"/>
      <c r="N49" s="99"/>
      <c r="O49" s="99"/>
      <c r="P49" s="99"/>
      <c r="Q49" s="99"/>
    </row>
    <row r="50" spans="1:17" s="101" customFormat="1" ht="338.25">
      <c r="A50" s="99" t="s">
        <v>8</v>
      </c>
      <c r="B50" s="99" t="s">
        <v>9</v>
      </c>
      <c r="C50" s="107" t="s">
        <v>2050</v>
      </c>
      <c r="D50" s="14" t="s">
        <v>1583</v>
      </c>
      <c r="E50" s="14">
        <v>3214011601</v>
      </c>
      <c r="F50" s="14" t="s">
        <v>1646</v>
      </c>
      <c r="G50" s="111" t="s">
        <v>1652</v>
      </c>
      <c r="H50" s="14" t="s">
        <v>38</v>
      </c>
      <c r="I50" s="115" t="s">
        <v>311</v>
      </c>
      <c r="J50" s="115" t="s">
        <v>39</v>
      </c>
      <c r="K50" s="100"/>
      <c r="L50" s="100"/>
      <c r="M50" s="99"/>
      <c r="N50" s="99"/>
      <c r="O50" s="99"/>
      <c r="P50" s="99"/>
      <c r="Q50" s="99"/>
    </row>
    <row r="51" spans="1:17" s="101" customFormat="1" ht="338.25">
      <c r="A51" s="99" t="s">
        <v>8</v>
      </c>
      <c r="B51" s="99" t="s">
        <v>9</v>
      </c>
      <c r="C51" s="107" t="s">
        <v>2050</v>
      </c>
      <c r="D51" s="14" t="s">
        <v>1583</v>
      </c>
      <c r="E51" s="14" t="s">
        <v>179</v>
      </c>
      <c r="F51" s="14" t="s">
        <v>180</v>
      </c>
      <c r="G51" s="110" t="s">
        <v>1651</v>
      </c>
      <c r="H51" s="14" t="s">
        <v>175</v>
      </c>
      <c r="I51" s="115" t="s">
        <v>353</v>
      </c>
      <c r="J51" s="115" t="s">
        <v>176</v>
      </c>
      <c r="K51" s="100"/>
      <c r="L51" s="100"/>
      <c r="M51" s="99"/>
      <c r="N51" s="99"/>
      <c r="O51" s="99"/>
      <c r="P51" s="99"/>
      <c r="Q51" s="99"/>
    </row>
    <row r="52" spans="1:17" s="101" customFormat="1" ht="338.25">
      <c r="A52" s="99" t="s">
        <v>8</v>
      </c>
      <c r="B52" s="99" t="s">
        <v>9</v>
      </c>
      <c r="C52" s="107" t="s">
        <v>2050</v>
      </c>
      <c r="D52" s="14" t="s">
        <v>1583</v>
      </c>
      <c r="E52" s="14" t="s">
        <v>173</v>
      </c>
      <c r="F52" s="14" t="s">
        <v>174</v>
      </c>
      <c r="G52" s="110" t="s">
        <v>1651</v>
      </c>
      <c r="H52" s="14" t="s">
        <v>175</v>
      </c>
      <c r="I52" s="115" t="s">
        <v>353</v>
      </c>
      <c r="J52" s="115" t="s">
        <v>176</v>
      </c>
      <c r="K52" s="100"/>
      <c r="L52" s="100"/>
      <c r="M52" s="99"/>
      <c r="N52" s="99"/>
      <c r="O52" s="99"/>
      <c r="P52" s="99"/>
      <c r="Q52" s="99"/>
    </row>
    <row r="53" spans="1:17" s="101" customFormat="1" ht="338.25">
      <c r="A53" s="99" t="s">
        <v>8</v>
      </c>
      <c r="B53" s="99" t="s">
        <v>9</v>
      </c>
      <c r="C53" s="107" t="s">
        <v>2050</v>
      </c>
      <c r="D53" s="14" t="s">
        <v>1583</v>
      </c>
      <c r="E53" s="14" t="s">
        <v>68</v>
      </c>
      <c r="F53" s="14" t="s">
        <v>69</v>
      </c>
      <c r="G53" s="109" t="s">
        <v>12</v>
      </c>
      <c r="H53" s="14" t="s">
        <v>70</v>
      </c>
      <c r="I53" s="115" t="s">
        <v>327</v>
      </c>
      <c r="J53" s="115" t="s">
        <v>71</v>
      </c>
      <c r="K53" s="100"/>
      <c r="L53" s="100"/>
      <c r="M53" s="99"/>
      <c r="N53" s="99"/>
      <c r="O53" s="99"/>
      <c r="P53" s="99"/>
      <c r="Q53" s="99"/>
    </row>
    <row r="54" spans="1:17" s="101" customFormat="1" ht="338.25">
      <c r="A54" s="99" t="s">
        <v>8</v>
      </c>
      <c r="B54" s="99" t="s">
        <v>9</v>
      </c>
      <c r="C54" s="107" t="s">
        <v>2050</v>
      </c>
      <c r="D54" s="14" t="s">
        <v>1583</v>
      </c>
      <c r="E54" s="14" t="s">
        <v>177</v>
      </c>
      <c r="F54" s="14" t="s">
        <v>178</v>
      </c>
      <c r="G54" s="110" t="s">
        <v>1651</v>
      </c>
      <c r="H54" s="14" t="s">
        <v>70</v>
      </c>
      <c r="I54" s="115" t="s">
        <v>327</v>
      </c>
      <c r="J54" s="115" t="s">
        <v>71</v>
      </c>
      <c r="K54" s="100"/>
      <c r="L54" s="100"/>
      <c r="M54" s="99"/>
      <c r="N54" s="99"/>
      <c r="O54" s="99"/>
      <c r="P54" s="99"/>
      <c r="Q54" s="99"/>
    </row>
    <row r="55" spans="1:17" s="101" customFormat="1" ht="338.25">
      <c r="A55" s="99" t="s">
        <v>8</v>
      </c>
      <c r="B55" s="99" t="s">
        <v>9</v>
      </c>
      <c r="C55" s="107" t="s">
        <v>2050</v>
      </c>
      <c r="D55" s="14" t="s">
        <v>1583</v>
      </c>
      <c r="E55" s="14" t="s">
        <v>205</v>
      </c>
      <c r="F55" s="14" t="s">
        <v>206</v>
      </c>
      <c r="G55" s="110" t="s">
        <v>1651</v>
      </c>
      <c r="H55" s="14" t="s">
        <v>207</v>
      </c>
      <c r="I55" s="115" t="s">
        <v>327</v>
      </c>
      <c r="J55" s="115" t="s">
        <v>208</v>
      </c>
      <c r="K55" s="100"/>
      <c r="L55" s="100"/>
      <c r="M55" s="99"/>
      <c r="N55" s="99"/>
      <c r="O55" s="99"/>
      <c r="P55" s="99"/>
      <c r="Q55" s="99"/>
    </row>
    <row r="56" spans="1:17" s="101" customFormat="1" ht="338.25">
      <c r="A56" s="99" t="s">
        <v>8</v>
      </c>
      <c r="B56" s="99" t="s">
        <v>9</v>
      </c>
      <c r="C56" s="107" t="s">
        <v>2050</v>
      </c>
      <c r="D56" s="14" t="s">
        <v>1583</v>
      </c>
      <c r="E56" s="14" t="s">
        <v>54</v>
      </c>
      <c r="F56" s="14" t="s">
        <v>55</v>
      </c>
      <c r="G56" s="109" t="s">
        <v>12</v>
      </c>
      <c r="H56" s="14" t="s">
        <v>56</v>
      </c>
      <c r="I56" s="115" t="s">
        <v>313</v>
      </c>
      <c r="J56" s="115" t="s">
        <v>57</v>
      </c>
      <c r="K56" s="100"/>
      <c r="L56" s="100"/>
      <c r="M56" s="99"/>
      <c r="N56" s="99"/>
      <c r="O56" s="99"/>
      <c r="P56" s="99"/>
      <c r="Q56" s="99"/>
    </row>
    <row r="57" spans="1:17" s="101" customFormat="1" ht="338.25">
      <c r="A57" s="99" t="s">
        <v>8</v>
      </c>
      <c r="B57" s="99" t="s">
        <v>9</v>
      </c>
      <c r="C57" s="107" t="s">
        <v>2050</v>
      </c>
      <c r="D57" s="14" t="s">
        <v>1583</v>
      </c>
      <c r="E57" s="14" t="s">
        <v>209</v>
      </c>
      <c r="F57" s="14" t="s">
        <v>210</v>
      </c>
      <c r="G57" s="110" t="s">
        <v>1651</v>
      </c>
      <c r="H57" s="14" t="s">
        <v>56</v>
      </c>
      <c r="I57" s="115" t="s">
        <v>313</v>
      </c>
      <c r="J57" s="115" t="s">
        <v>57</v>
      </c>
      <c r="K57" s="100"/>
      <c r="L57" s="100"/>
      <c r="M57" s="99"/>
      <c r="N57" s="99"/>
      <c r="O57" s="99"/>
      <c r="P57" s="99"/>
      <c r="Q57" s="99"/>
    </row>
    <row r="58" spans="1:17" s="101" customFormat="1" ht="338.25">
      <c r="A58" s="99" t="s">
        <v>8</v>
      </c>
      <c r="B58" s="99" t="s">
        <v>9</v>
      </c>
      <c r="C58" s="107" t="s">
        <v>2050</v>
      </c>
      <c r="D58" s="14" t="s">
        <v>1583</v>
      </c>
      <c r="E58" s="14" t="s">
        <v>211</v>
      </c>
      <c r="F58" s="14" t="s">
        <v>212</v>
      </c>
      <c r="G58" s="110" t="s">
        <v>1651</v>
      </c>
      <c r="H58" s="14" t="s">
        <v>193</v>
      </c>
      <c r="I58" s="115" t="s">
        <v>313</v>
      </c>
      <c r="J58" s="115" t="s">
        <v>347</v>
      </c>
      <c r="K58" s="100"/>
      <c r="L58" s="100"/>
      <c r="M58" s="99"/>
      <c r="N58" s="99"/>
      <c r="O58" s="99"/>
      <c r="P58" s="99"/>
      <c r="Q58" s="99"/>
    </row>
    <row r="59" spans="1:17" s="101" customFormat="1" ht="338.25">
      <c r="A59" s="99" t="s">
        <v>8</v>
      </c>
      <c r="B59" s="99" t="s">
        <v>9</v>
      </c>
      <c r="C59" s="107" t="s">
        <v>2050</v>
      </c>
      <c r="D59" s="14" t="s">
        <v>1583</v>
      </c>
      <c r="E59" s="14" t="s">
        <v>191</v>
      </c>
      <c r="F59" s="14" t="s">
        <v>192</v>
      </c>
      <c r="G59" s="110" t="s">
        <v>1651</v>
      </c>
      <c r="H59" s="14" t="s">
        <v>193</v>
      </c>
      <c r="I59" s="115" t="s">
        <v>313</v>
      </c>
      <c r="J59" s="115" t="s">
        <v>347</v>
      </c>
      <c r="K59" s="100"/>
      <c r="L59" s="100"/>
      <c r="M59" s="99"/>
      <c r="N59" s="99"/>
      <c r="O59" s="99"/>
      <c r="P59" s="99"/>
      <c r="Q59" s="99"/>
    </row>
    <row r="60" spans="1:17" s="101" customFormat="1" ht="338.25">
      <c r="A60" s="99" t="s">
        <v>8</v>
      </c>
      <c r="B60" s="99" t="s">
        <v>9</v>
      </c>
      <c r="C60" s="107" t="s">
        <v>2050</v>
      </c>
      <c r="D60" s="14" t="s">
        <v>1583</v>
      </c>
      <c r="E60" s="14" t="s">
        <v>201</v>
      </c>
      <c r="F60" s="14" t="s">
        <v>202</v>
      </c>
      <c r="G60" s="110" t="s">
        <v>1651</v>
      </c>
      <c r="H60" s="14" t="s">
        <v>203</v>
      </c>
      <c r="I60" s="115" t="s">
        <v>313</v>
      </c>
      <c r="J60" s="115" t="s">
        <v>204</v>
      </c>
      <c r="K60" s="100"/>
      <c r="L60" s="100"/>
      <c r="M60" s="99"/>
      <c r="N60" s="99"/>
      <c r="O60" s="99"/>
      <c r="P60" s="99"/>
      <c r="Q60" s="99"/>
    </row>
    <row r="61" spans="1:17" s="101" customFormat="1" ht="338.25">
      <c r="A61" s="99" t="s">
        <v>8</v>
      </c>
      <c r="B61" s="99" t="s">
        <v>9</v>
      </c>
      <c r="C61" s="107" t="s">
        <v>2050</v>
      </c>
      <c r="D61" s="14" t="s">
        <v>1583</v>
      </c>
      <c r="E61" s="14" t="s">
        <v>195</v>
      </c>
      <c r="F61" s="14" t="s">
        <v>196</v>
      </c>
      <c r="G61" s="110" t="s">
        <v>1651</v>
      </c>
      <c r="H61" s="14" t="s">
        <v>197</v>
      </c>
      <c r="I61" s="115" t="s">
        <v>315</v>
      </c>
      <c r="J61" s="115" t="s">
        <v>198</v>
      </c>
      <c r="K61" s="100"/>
      <c r="L61" s="100"/>
      <c r="M61" s="99"/>
      <c r="N61" s="99"/>
      <c r="O61" s="99"/>
      <c r="P61" s="99"/>
      <c r="Q61" s="99"/>
    </row>
    <row r="62" spans="1:17" s="101" customFormat="1" ht="338.25">
      <c r="A62" s="99" t="s">
        <v>8</v>
      </c>
      <c r="B62" s="99" t="s">
        <v>9</v>
      </c>
      <c r="C62" s="107" t="s">
        <v>2050</v>
      </c>
      <c r="D62" s="14" t="s">
        <v>1583</v>
      </c>
      <c r="E62" s="14" t="s">
        <v>199</v>
      </c>
      <c r="F62" s="14" t="s">
        <v>200</v>
      </c>
      <c r="G62" s="110" t="s">
        <v>1651</v>
      </c>
      <c r="H62" s="14" t="s">
        <v>60</v>
      </c>
      <c r="I62" s="115" t="s">
        <v>315</v>
      </c>
      <c r="J62" s="115" t="s">
        <v>61</v>
      </c>
      <c r="K62" s="100"/>
      <c r="L62" s="100"/>
      <c r="M62" s="99"/>
      <c r="N62" s="99"/>
      <c r="O62" s="99"/>
      <c r="P62" s="99"/>
      <c r="Q62" s="99"/>
    </row>
    <row r="63" spans="1:17" s="101" customFormat="1" ht="338.25">
      <c r="A63" s="99" t="s">
        <v>8</v>
      </c>
      <c r="B63" s="99" t="s">
        <v>9</v>
      </c>
      <c r="C63" s="107" t="s">
        <v>2050</v>
      </c>
      <c r="D63" s="14" t="s">
        <v>1583</v>
      </c>
      <c r="E63" s="14" t="s">
        <v>230</v>
      </c>
      <c r="F63" s="14" t="s">
        <v>231</v>
      </c>
      <c r="G63" s="110" t="s">
        <v>1651</v>
      </c>
      <c r="H63" s="14" t="s">
        <v>60</v>
      </c>
      <c r="I63" s="115" t="s">
        <v>315</v>
      </c>
      <c r="J63" s="115" t="s">
        <v>61</v>
      </c>
      <c r="K63" s="100"/>
      <c r="L63" s="100"/>
      <c r="M63" s="99"/>
      <c r="N63" s="99"/>
      <c r="O63" s="99"/>
      <c r="P63" s="99"/>
      <c r="Q63" s="99"/>
    </row>
    <row r="64" spans="1:17" s="101" customFormat="1" ht="338.25">
      <c r="A64" s="99" t="s">
        <v>8</v>
      </c>
      <c r="B64" s="99" t="s">
        <v>9</v>
      </c>
      <c r="C64" s="107" t="s">
        <v>2050</v>
      </c>
      <c r="D64" s="14" t="s">
        <v>1583</v>
      </c>
      <c r="E64" s="14">
        <v>3208011601</v>
      </c>
      <c r="F64" s="14" t="s">
        <v>1647</v>
      </c>
      <c r="G64" s="111" t="s">
        <v>1652</v>
      </c>
      <c r="H64" s="14" t="s">
        <v>60</v>
      </c>
      <c r="I64" s="115" t="s">
        <v>315</v>
      </c>
      <c r="J64" s="115" t="s">
        <v>61</v>
      </c>
      <c r="K64" s="100"/>
      <c r="L64" s="100"/>
      <c r="M64" s="99"/>
      <c r="N64" s="99"/>
      <c r="O64" s="99"/>
      <c r="P64" s="99"/>
      <c r="Q64" s="99"/>
    </row>
    <row r="65" spans="1:17" s="101" customFormat="1" ht="338.25">
      <c r="A65" s="99" t="s">
        <v>8</v>
      </c>
      <c r="B65" s="99" t="s">
        <v>9</v>
      </c>
      <c r="C65" s="107" t="s">
        <v>2050</v>
      </c>
      <c r="D65" s="14" t="s">
        <v>1583</v>
      </c>
      <c r="E65" s="14">
        <v>3208011203</v>
      </c>
      <c r="F65" s="14" t="s">
        <v>1648</v>
      </c>
      <c r="G65" s="110" t="s">
        <v>1651</v>
      </c>
      <c r="H65" s="14" t="s">
        <v>60</v>
      </c>
      <c r="I65" s="115" t="s">
        <v>315</v>
      </c>
      <c r="J65" s="115" t="s">
        <v>61</v>
      </c>
      <c r="K65" s="100"/>
      <c r="L65" s="100"/>
      <c r="M65" s="99"/>
      <c r="N65" s="99"/>
      <c r="O65" s="99"/>
      <c r="P65" s="99"/>
      <c r="Q65" s="99"/>
    </row>
    <row r="66" spans="1:17" s="101" customFormat="1" ht="338.25">
      <c r="A66" s="99" t="s">
        <v>8</v>
      </c>
      <c r="B66" s="99" t="s">
        <v>9</v>
      </c>
      <c r="C66" s="107" t="s">
        <v>2050</v>
      </c>
      <c r="D66" s="14" t="s">
        <v>1583</v>
      </c>
      <c r="E66" s="14" t="s">
        <v>232</v>
      </c>
      <c r="F66" s="14" t="s">
        <v>233</v>
      </c>
      <c r="G66" s="110" t="s">
        <v>1651</v>
      </c>
      <c r="H66" s="14" t="s">
        <v>234</v>
      </c>
      <c r="I66" s="115" t="s">
        <v>315</v>
      </c>
      <c r="J66" s="115" t="s">
        <v>235</v>
      </c>
      <c r="K66" s="100"/>
      <c r="L66" s="100"/>
      <c r="M66" s="99"/>
      <c r="N66" s="99"/>
      <c r="O66" s="99"/>
      <c r="P66" s="99"/>
      <c r="Q66" s="99"/>
    </row>
    <row r="67" spans="1:17" s="101" customFormat="1" ht="338.25">
      <c r="A67" s="99" t="s">
        <v>8</v>
      </c>
      <c r="B67" s="99" t="s">
        <v>9</v>
      </c>
      <c r="C67" s="107" t="s">
        <v>2050</v>
      </c>
      <c r="D67" s="14" t="s">
        <v>1583</v>
      </c>
      <c r="E67" s="14" t="s">
        <v>94</v>
      </c>
      <c r="F67" s="14" t="s">
        <v>95</v>
      </c>
      <c r="G67" s="109" t="s">
        <v>12</v>
      </c>
      <c r="H67" s="14" t="s">
        <v>96</v>
      </c>
      <c r="I67" s="115" t="s">
        <v>97</v>
      </c>
      <c r="J67" s="115" t="s">
        <v>97</v>
      </c>
      <c r="K67" s="100"/>
      <c r="L67" s="100"/>
      <c r="M67" s="99"/>
      <c r="N67" s="99"/>
      <c r="O67" s="99"/>
      <c r="P67" s="99"/>
      <c r="Q67" s="99"/>
    </row>
    <row r="68" spans="1:17" s="101" customFormat="1" ht="338.25">
      <c r="A68" s="99" t="s">
        <v>8</v>
      </c>
      <c r="B68" s="99" t="s">
        <v>9</v>
      </c>
      <c r="C68" s="107" t="s">
        <v>2050</v>
      </c>
      <c r="D68" s="14" t="s">
        <v>1583</v>
      </c>
      <c r="E68" s="14" t="s">
        <v>214</v>
      </c>
      <c r="F68" s="14" t="s">
        <v>215</v>
      </c>
      <c r="G68" s="110" t="s">
        <v>1651</v>
      </c>
      <c r="H68" s="14" t="s">
        <v>96</v>
      </c>
      <c r="I68" s="115" t="s">
        <v>97</v>
      </c>
      <c r="J68" s="115" t="s">
        <v>97</v>
      </c>
      <c r="K68" s="100"/>
      <c r="L68" s="100"/>
      <c r="M68" s="99"/>
      <c r="N68" s="99"/>
      <c r="O68" s="99"/>
      <c r="P68" s="99"/>
      <c r="Q68" s="99"/>
    </row>
    <row r="69" spans="1:17" s="101" customFormat="1" ht="338.25">
      <c r="A69" s="99" t="s">
        <v>8</v>
      </c>
      <c r="B69" s="99" t="s">
        <v>9</v>
      </c>
      <c r="C69" s="107" t="s">
        <v>2050</v>
      </c>
      <c r="D69" s="14" t="s">
        <v>1583</v>
      </c>
      <c r="E69" s="14" t="s">
        <v>228</v>
      </c>
      <c r="F69" s="14" t="s">
        <v>229</v>
      </c>
      <c r="G69" s="110" t="s">
        <v>1651</v>
      </c>
      <c r="H69" s="14" t="s">
        <v>96</v>
      </c>
      <c r="I69" s="115" t="s">
        <v>97</v>
      </c>
      <c r="J69" s="115" t="s">
        <v>97</v>
      </c>
      <c r="K69" s="100"/>
      <c r="L69" s="100"/>
      <c r="M69" s="99"/>
      <c r="N69" s="99"/>
      <c r="O69" s="99"/>
      <c r="P69" s="99"/>
      <c r="Q69" s="99"/>
    </row>
    <row r="70" spans="1:17" s="101" customFormat="1" ht="338.25">
      <c r="A70" s="99" t="s">
        <v>8</v>
      </c>
      <c r="B70" s="99" t="s">
        <v>9</v>
      </c>
      <c r="C70" s="107" t="s">
        <v>2050</v>
      </c>
      <c r="D70" s="14" t="s">
        <v>1583</v>
      </c>
      <c r="E70" s="14" t="s">
        <v>216</v>
      </c>
      <c r="F70" s="14" t="s">
        <v>217</v>
      </c>
      <c r="G70" s="110" t="s">
        <v>1651</v>
      </c>
      <c r="H70" s="14" t="s">
        <v>96</v>
      </c>
      <c r="I70" s="115" t="s">
        <v>97</v>
      </c>
      <c r="J70" s="115" t="s">
        <v>97</v>
      </c>
      <c r="K70" s="100"/>
      <c r="L70" s="100"/>
      <c r="M70" s="99"/>
      <c r="N70" s="99"/>
      <c r="O70" s="99"/>
      <c r="P70" s="99"/>
      <c r="Q70" s="99"/>
    </row>
    <row r="71" spans="1:17" s="101" customFormat="1" ht="338.25">
      <c r="A71" s="99" t="s">
        <v>8</v>
      </c>
      <c r="B71" s="99" t="s">
        <v>9</v>
      </c>
      <c r="C71" s="107" t="s">
        <v>2050</v>
      </c>
      <c r="D71" s="14" t="s">
        <v>1583</v>
      </c>
      <c r="E71" s="14" t="s">
        <v>226</v>
      </c>
      <c r="F71" s="14" t="s">
        <v>227</v>
      </c>
      <c r="G71" s="110" t="s">
        <v>1651</v>
      </c>
      <c r="H71" s="14" t="s">
        <v>96</v>
      </c>
      <c r="I71" s="115" t="s">
        <v>97</v>
      </c>
      <c r="J71" s="115" t="s">
        <v>97</v>
      </c>
      <c r="K71" s="100"/>
      <c r="L71" s="100"/>
      <c r="M71" s="99"/>
      <c r="N71" s="99"/>
      <c r="O71" s="99"/>
      <c r="P71" s="99"/>
      <c r="Q71" s="99"/>
    </row>
    <row r="72" spans="1:17" s="101" customFormat="1" ht="338.25">
      <c r="A72" s="99" t="s">
        <v>8</v>
      </c>
      <c r="B72" s="99" t="s">
        <v>9</v>
      </c>
      <c r="C72" s="107" t="s">
        <v>2050</v>
      </c>
      <c r="D72" s="14" t="s">
        <v>1583</v>
      </c>
      <c r="E72" s="14" t="s">
        <v>218</v>
      </c>
      <c r="F72" s="14" t="s">
        <v>219</v>
      </c>
      <c r="G72" s="110" t="s">
        <v>1651</v>
      </c>
      <c r="H72" s="14">
        <v>3209055</v>
      </c>
      <c r="I72" s="115" t="s">
        <v>341</v>
      </c>
      <c r="J72" s="115" t="s">
        <v>340</v>
      </c>
      <c r="K72" s="100"/>
      <c r="L72" s="100"/>
      <c r="M72" s="99"/>
      <c r="N72" s="99"/>
      <c r="O72" s="99"/>
      <c r="P72" s="99"/>
      <c r="Q72" s="99"/>
    </row>
    <row r="73" spans="1:17" s="101" customFormat="1" ht="338.25">
      <c r="A73" s="99" t="s">
        <v>8</v>
      </c>
      <c r="B73" s="99" t="s">
        <v>9</v>
      </c>
      <c r="C73" s="107" t="s">
        <v>2050</v>
      </c>
      <c r="D73" s="14" t="s">
        <v>1583</v>
      </c>
      <c r="E73" s="14" t="s">
        <v>222</v>
      </c>
      <c r="F73" s="14" t="s">
        <v>223</v>
      </c>
      <c r="G73" s="110" t="s">
        <v>1651</v>
      </c>
      <c r="H73" s="14" t="s">
        <v>224</v>
      </c>
      <c r="I73" s="115" t="s">
        <v>319</v>
      </c>
      <c r="J73" s="115" t="s">
        <v>225</v>
      </c>
      <c r="K73" s="100"/>
      <c r="L73" s="100"/>
      <c r="M73" s="99"/>
      <c r="N73" s="99"/>
      <c r="O73" s="99"/>
      <c r="P73" s="99"/>
      <c r="Q73" s="99"/>
    </row>
    <row r="74" spans="1:17" s="101" customFormat="1" ht="338.25">
      <c r="A74" s="99" t="s">
        <v>8</v>
      </c>
      <c r="B74" s="99" t="s">
        <v>9</v>
      </c>
      <c r="C74" s="107" t="s">
        <v>2050</v>
      </c>
      <c r="D74" s="14" t="s">
        <v>1583</v>
      </c>
      <c r="E74" s="14" t="s">
        <v>250</v>
      </c>
      <c r="F74" s="14" t="s">
        <v>251</v>
      </c>
      <c r="G74" s="110" t="s">
        <v>1651</v>
      </c>
      <c r="H74" s="14" t="s">
        <v>252</v>
      </c>
      <c r="I74" s="115" t="s">
        <v>319</v>
      </c>
      <c r="J74" s="115" t="s">
        <v>253</v>
      </c>
      <c r="K74" s="100"/>
      <c r="L74" s="100"/>
      <c r="M74" s="99"/>
      <c r="N74" s="99"/>
      <c r="O74" s="99"/>
      <c r="P74" s="99"/>
      <c r="Q74" s="99"/>
    </row>
    <row r="75" spans="1:17" s="101" customFormat="1" ht="338.25">
      <c r="A75" s="99" t="s">
        <v>8</v>
      </c>
      <c r="B75" s="99" t="s">
        <v>9</v>
      </c>
      <c r="C75" s="107" t="s">
        <v>2050</v>
      </c>
      <c r="D75" s="14" t="s">
        <v>1583</v>
      </c>
      <c r="E75" s="14" t="s">
        <v>254</v>
      </c>
      <c r="F75" s="14" t="s">
        <v>255</v>
      </c>
      <c r="G75" s="110" t="s">
        <v>1651</v>
      </c>
      <c r="H75" s="14" t="s">
        <v>256</v>
      </c>
      <c r="I75" s="115" t="s">
        <v>319</v>
      </c>
      <c r="J75" s="115" t="s">
        <v>257</v>
      </c>
      <c r="K75" s="100"/>
      <c r="L75" s="100"/>
      <c r="M75" s="99"/>
      <c r="N75" s="99"/>
      <c r="O75" s="99"/>
      <c r="P75" s="99"/>
      <c r="Q75" s="99"/>
    </row>
    <row r="76" spans="1:17" s="101" customFormat="1" ht="338.25">
      <c r="A76" s="99" t="s">
        <v>8</v>
      </c>
      <c r="B76" s="99" t="s">
        <v>9</v>
      </c>
      <c r="C76" s="107" t="s">
        <v>2050</v>
      </c>
      <c r="D76" s="14" t="s">
        <v>1583</v>
      </c>
      <c r="E76" s="14" t="s">
        <v>258</v>
      </c>
      <c r="F76" s="14" t="s">
        <v>259</v>
      </c>
      <c r="G76" s="110" t="s">
        <v>1651</v>
      </c>
      <c r="H76" s="14" t="s">
        <v>260</v>
      </c>
      <c r="I76" s="115" t="s">
        <v>319</v>
      </c>
      <c r="J76" s="115" t="s">
        <v>261</v>
      </c>
      <c r="K76" s="100"/>
      <c r="L76" s="100"/>
      <c r="M76" s="99"/>
      <c r="N76" s="99"/>
      <c r="O76" s="99"/>
      <c r="P76" s="99"/>
      <c r="Q76" s="99"/>
    </row>
    <row r="77" spans="1:17" s="101" customFormat="1" ht="338.25">
      <c r="A77" s="99" t="s">
        <v>8</v>
      </c>
      <c r="B77" s="99" t="s">
        <v>9</v>
      </c>
      <c r="C77" s="107" t="s">
        <v>2050</v>
      </c>
      <c r="D77" s="14" t="s">
        <v>1583</v>
      </c>
      <c r="E77" s="14" t="s">
        <v>236</v>
      </c>
      <c r="F77" s="14" t="s">
        <v>237</v>
      </c>
      <c r="G77" s="110" t="s">
        <v>1651</v>
      </c>
      <c r="H77" s="14" t="s">
        <v>238</v>
      </c>
      <c r="I77" s="115" t="s">
        <v>325</v>
      </c>
      <c r="J77" s="115" t="s">
        <v>239</v>
      </c>
      <c r="K77" s="100"/>
      <c r="L77" s="100"/>
      <c r="M77" s="99"/>
      <c r="N77" s="99"/>
      <c r="O77" s="99"/>
      <c r="P77" s="99"/>
      <c r="Q77" s="99"/>
    </row>
    <row r="78" spans="1:17" s="101" customFormat="1" ht="338.25">
      <c r="A78" s="99" t="s">
        <v>8</v>
      </c>
      <c r="B78" s="99" t="s">
        <v>9</v>
      </c>
      <c r="C78" s="107" t="s">
        <v>2050</v>
      </c>
      <c r="D78" s="14" t="s">
        <v>1583</v>
      </c>
      <c r="E78" s="14" t="s">
        <v>74</v>
      </c>
      <c r="F78" s="14" t="s">
        <v>75</v>
      </c>
      <c r="G78" s="109" t="s">
        <v>12</v>
      </c>
      <c r="H78" s="14" t="s">
        <v>76</v>
      </c>
      <c r="I78" s="115" t="s">
        <v>325</v>
      </c>
      <c r="J78" s="115" t="s">
        <v>77</v>
      </c>
      <c r="K78" s="100"/>
      <c r="L78" s="100"/>
      <c r="M78" s="99"/>
      <c r="N78" s="99"/>
      <c r="O78" s="99"/>
      <c r="P78" s="99"/>
      <c r="Q78" s="99"/>
    </row>
    <row r="79" spans="1:17" s="101" customFormat="1" ht="338.25">
      <c r="A79" s="99" t="s">
        <v>8</v>
      </c>
      <c r="B79" s="99" t="s">
        <v>9</v>
      </c>
      <c r="C79" s="107" t="s">
        <v>2050</v>
      </c>
      <c r="D79" s="14" t="s">
        <v>1583</v>
      </c>
      <c r="E79" s="14" t="s">
        <v>248</v>
      </c>
      <c r="F79" s="14" t="s">
        <v>249</v>
      </c>
      <c r="G79" s="110" t="s">
        <v>1651</v>
      </c>
      <c r="H79" s="14" t="s">
        <v>76</v>
      </c>
      <c r="I79" s="115" t="s">
        <v>325</v>
      </c>
      <c r="J79" s="115" t="s">
        <v>77</v>
      </c>
      <c r="K79" s="100"/>
      <c r="L79" s="100"/>
      <c r="M79" s="99"/>
      <c r="N79" s="99"/>
      <c r="O79" s="99"/>
      <c r="P79" s="99"/>
      <c r="Q79" s="99"/>
    </row>
    <row r="80" spans="1:17" s="101" customFormat="1" ht="338.25">
      <c r="A80" s="99" t="s">
        <v>8</v>
      </c>
      <c r="B80" s="99" t="s">
        <v>9</v>
      </c>
      <c r="C80" s="107" t="s">
        <v>2050</v>
      </c>
      <c r="D80" s="14" t="s">
        <v>1583</v>
      </c>
      <c r="E80" s="14" t="s">
        <v>240</v>
      </c>
      <c r="F80" s="14" t="s">
        <v>241</v>
      </c>
      <c r="G80" s="110" t="s">
        <v>1651</v>
      </c>
      <c r="H80" s="14" t="s">
        <v>242</v>
      </c>
      <c r="I80" s="115" t="s">
        <v>333</v>
      </c>
      <c r="J80" s="115" t="s">
        <v>243</v>
      </c>
      <c r="K80" s="100"/>
      <c r="L80" s="100"/>
      <c r="M80" s="99"/>
      <c r="N80" s="99"/>
      <c r="O80" s="99"/>
      <c r="P80" s="99"/>
      <c r="Q80" s="99"/>
    </row>
    <row r="81" spans="1:17" s="101" customFormat="1" ht="338.25">
      <c r="A81" s="99" t="s">
        <v>8</v>
      </c>
      <c r="B81" s="99" t="s">
        <v>9</v>
      </c>
      <c r="C81" s="107" t="s">
        <v>2050</v>
      </c>
      <c r="D81" s="14" t="s">
        <v>1583</v>
      </c>
      <c r="E81" s="14" t="s">
        <v>244</v>
      </c>
      <c r="F81" s="14" t="s">
        <v>245</v>
      </c>
      <c r="G81" s="110" t="s">
        <v>1651</v>
      </c>
      <c r="H81" s="14" t="s">
        <v>246</v>
      </c>
      <c r="I81" s="115" t="s">
        <v>333</v>
      </c>
      <c r="J81" s="115" t="s">
        <v>247</v>
      </c>
      <c r="K81" s="100"/>
      <c r="L81" s="100"/>
      <c r="M81" s="99"/>
      <c r="N81" s="99"/>
      <c r="O81" s="99"/>
      <c r="P81" s="99"/>
      <c r="Q81" s="99"/>
    </row>
    <row r="82" spans="1:17" s="101" customFormat="1" ht="338.25">
      <c r="A82" s="99" t="s">
        <v>8</v>
      </c>
      <c r="B82" s="99" t="s">
        <v>9</v>
      </c>
      <c r="C82" s="107" t="s">
        <v>2050</v>
      </c>
      <c r="D82" s="14" t="s">
        <v>1583</v>
      </c>
      <c r="E82" s="14" t="s">
        <v>282</v>
      </c>
      <c r="F82" s="14" t="s">
        <v>283</v>
      </c>
      <c r="G82" s="110" t="s">
        <v>1651</v>
      </c>
      <c r="H82" s="14" t="s">
        <v>80</v>
      </c>
      <c r="I82" s="115" t="s">
        <v>331</v>
      </c>
      <c r="J82" s="115" t="s">
        <v>81</v>
      </c>
      <c r="K82" s="100"/>
      <c r="L82" s="100"/>
      <c r="M82" s="99"/>
      <c r="N82" s="99"/>
      <c r="O82" s="99"/>
      <c r="P82" s="99"/>
      <c r="Q82" s="99"/>
    </row>
    <row r="83" spans="1:17" s="101" customFormat="1" ht="338.25">
      <c r="A83" s="99" t="s">
        <v>8</v>
      </c>
      <c r="B83" s="99" t="s">
        <v>9</v>
      </c>
      <c r="C83" s="107" t="s">
        <v>2050</v>
      </c>
      <c r="D83" s="14" t="s">
        <v>1583</v>
      </c>
      <c r="E83" s="14">
        <v>3201011601</v>
      </c>
      <c r="F83" s="14" t="s">
        <v>1649</v>
      </c>
      <c r="G83" s="111" t="s">
        <v>1652</v>
      </c>
      <c r="H83" s="14" t="s">
        <v>80</v>
      </c>
      <c r="I83" s="115" t="s">
        <v>331</v>
      </c>
      <c r="J83" s="115" t="s">
        <v>81</v>
      </c>
      <c r="K83" s="100"/>
      <c r="L83" s="100"/>
      <c r="M83" s="99"/>
      <c r="N83" s="99"/>
      <c r="O83" s="99"/>
      <c r="P83" s="99"/>
      <c r="Q83" s="99"/>
    </row>
    <row r="84" spans="1:17" s="101" customFormat="1" ht="338.25">
      <c r="A84" s="99" t="s">
        <v>8</v>
      </c>
      <c r="B84" s="99" t="s">
        <v>9</v>
      </c>
      <c r="C84" s="107" t="s">
        <v>2050</v>
      </c>
      <c r="D84" s="14" t="s">
        <v>1583</v>
      </c>
      <c r="E84" s="14" t="s">
        <v>82</v>
      </c>
      <c r="F84" s="14" t="s">
        <v>83</v>
      </c>
      <c r="G84" s="109" t="s">
        <v>12</v>
      </c>
      <c r="H84" s="14" t="s">
        <v>84</v>
      </c>
      <c r="I84" s="115" t="s">
        <v>1341</v>
      </c>
      <c r="J84" s="115" t="s">
        <v>85</v>
      </c>
      <c r="K84" s="100"/>
      <c r="L84" s="100"/>
      <c r="M84" s="99"/>
      <c r="N84" s="99"/>
      <c r="O84" s="99"/>
      <c r="P84" s="99"/>
      <c r="Q84" s="99"/>
    </row>
    <row r="85" spans="1:17" s="101" customFormat="1" ht="338.25">
      <c r="A85" s="99" t="s">
        <v>8</v>
      </c>
      <c r="B85" s="99" t="s">
        <v>9</v>
      </c>
      <c r="C85" s="107" t="s">
        <v>2050</v>
      </c>
      <c r="D85" s="14" t="s">
        <v>1583</v>
      </c>
      <c r="E85" s="14" t="s">
        <v>284</v>
      </c>
      <c r="F85" s="14" t="s">
        <v>285</v>
      </c>
      <c r="G85" s="110" t="s">
        <v>1651</v>
      </c>
      <c r="H85" s="14" t="s">
        <v>84</v>
      </c>
      <c r="I85" s="115" t="s">
        <v>1341</v>
      </c>
      <c r="J85" s="115" t="s">
        <v>85</v>
      </c>
      <c r="K85" s="100"/>
      <c r="L85" s="100"/>
      <c r="M85" s="99"/>
      <c r="N85" s="99"/>
      <c r="O85" s="99"/>
      <c r="P85" s="99"/>
      <c r="Q85" s="99"/>
    </row>
    <row r="86" spans="1:17" s="101" customFormat="1" ht="338.25">
      <c r="A86" s="99" t="s">
        <v>8</v>
      </c>
      <c r="B86" s="99" t="s">
        <v>9</v>
      </c>
      <c r="C86" s="107" t="s">
        <v>2050</v>
      </c>
      <c r="D86" s="14" t="s">
        <v>1583</v>
      </c>
      <c r="E86" s="14" t="s">
        <v>262</v>
      </c>
      <c r="F86" s="14" t="s">
        <v>263</v>
      </c>
      <c r="G86" s="110" t="s">
        <v>1651</v>
      </c>
      <c r="H86" s="14">
        <v>3215024</v>
      </c>
      <c r="I86" s="115" t="s">
        <v>1341</v>
      </c>
      <c r="J86" s="115" t="s">
        <v>265</v>
      </c>
      <c r="K86" s="100"/>
      <c r="L86" s="100"/>
      <c r="M86" s="99"/>
      <c r="N86" s="99"/>
      <c r="O86" s="99"/>
      <c r="P86" s="99"/>
      <c r="Q86" s="99"/>
    </row>
    <row r="87" spans="1:17" s="101" customFormat="1" ht="338.25">
      <c r="A87" s="99" t="s">
        <v>8</v>
      </c>
      <c r="B87" s="99" t="s">
        <v>9</v>
      </c>
      <c r="C87" s="107" t="s">
        <v>2050</v>
      </c>
      <c r="D87" s="14" t="s">
        <v>1583</v>
      </c>
      <c r="E87" s="14" t="s">
        <v>290</v>
      </c>
      <c r="F87" s="14" t="s">
        <v>291</v>
      </c>
      <c r="G87" s="110" t="s">
        <v>1651</v>
      </c>
      <c r="H87" s="14">
        <v>3215044</v>
      </c>
      <c r="I87" s="115" t="s">
        <v>1341</v>
      </c>
      <c r="J87" s="115" t="s">
        <v>293</v>
      </c>
      <c r="K87" s="100"/>
      <c r="L87" s="100"/>
      <c r="M87" s="99"/>
      <c r="N87" s="99"/>
      <c r="O87" s="99"/>
      <c r="P87" s="99"/>
      <c r="Q87" s="99"/>
    </row>
    <row r="88" spans="1:17" s="101" customFormat="1" ht="338.25">
      <c r="A88" s="99" t="s">
        <v>8</v>
      </c>
      <c r="B88" s="99" t="s">
        <v>9</v>
      </c>
      <c r="C88" s="107" t="s">
        <v>2050</v>
      </c>
      <c r="D88" s="14" t="s">
        <v>1583</v>
      </c>
      <c r="E88" s="14" t="s">
        <v>278</v>
      </c>
      <c r="F88" s="14" t="s">
        <v>279</v>
      </c>
      <c r="G88" s="110" t="s">
        <v>1651</v>
      </c>
      <c r="H88" s="14" t="s">
        <v>280</v>
      </c>
      <c r="I88" s="115" t="s">
        <v>341</v>
      </c>
      <c r="J88" s="115" t="s">
        <v>281</v>
      </c>
      <c r="K88" s="100"/>
      <c r="L88" s="100"/>
      <c r="M88" s="99"/>
      <c r="N88" s="99"/>
      <c r="O88" s="99"/>
      <c r="P88" s="99"/>
      <c r="Q88" s="99"/>
    </row>
    <row r="89" spans="1:17" s="101" customFormat="1" ht="338.25">
      <c r="A89" s="99" t="s">
        <v>8</v>
      </c>
      <c r="B89" s="99" t="s">
        <v>9</v>
      </c>
      <c r="C89" s="107" t="s">
        <v>2050</v>
      </c>
      <c r="D89" s="14" t="s">
        <v>1583</v>
      </c>
      <c r="E89" s="14" t="s">
        <v>266</v>
      </c>
      <c r="F89" s="14" t="s">
        <v>267</v>
      </c>
      <c r="G89" s="110" t="s">
        <v>1651</v>
      </c>
      <c r="H89" s="14" t="s">
        <v>268</v>
      </c>
      <c r="I89" s="115" t="s">
        <v>341</v>
      </c>
      <c r="J89" s="115" t="s">
        <v>269</v>
      </c>
      <c r="K89" s="100"/>
      <c r="L89" s="100"/>
      <c r="M89" s="99"/>
      <c r="N89" s="99"/>
      <c r="O89" s="99"/>
      <c r="P89" s="99"/>
      <c r="Q89" s="99"/>
    </row>
    <row r="90" spans="1:17" s="101" customFormat="1" ht="338.25">
      <c r="A90" s="99" t="s">
        <v>8</v>
      </c>
      <c r="B90" s="99" t="s">
        <v>9</v>
      </c>
      <c r="C90" s="107" t="s">
        <v>2050</v>
      </c>
      <c r="D90" s="14" t="s">
        <v>1583</v>
      </c>
      <c r="E90" s="14" t="s">
        <v>112</v>
      </c>
      <c r="F90" s="14" t="s">
        <v>113</v>
      </c>
      <c r="G90" s="109" t="s">
        <v>12</v>
      </c>
      <c r="H90" s="14" t="s">
        <v>114</v>
      </c>
      <c r="I90" s="115" t="s">
        <v>307</v>
      </c>
      <c r="J90" s="115" t="s">
        <v>115</v>
      </c>
      <c r="K90" s="100"/>
      <c r="L90" s="100"/>
      <c r="M90" s="99"/>
      <c r="N90" s="99"/>
      <c r="O90" s="99"/>
      <c r="P90" s="99"/>
      <c r="Q90" s="99"/>
    </row>
    <row r="91" spans="1:17" s="101" customFormat="1" ht="338.25">
      <c r="A91" s="99" t="s">
        <v>8</v>
      </c>
      <c r="B91" s="99" t="s">
        <v>9</v>
      </c>
      <c r="C91" s="107" t="s">
        <v>2050</v>
      </c>
      <c r="D91" s="14" t="s">
        <v>1583</v>
      </c>
      <c r="E91" s="14" t="s">
        <v>276</v>
      </c>
      <c r="F91" s="14" t="s">
        <v>277</v>
      </c>
      <c r="G91" s="110" t="s">
        <v>1651</v>
      </c>
      <c r="H91" s="14" t="s">
        <v>114</v>
      </c>
      <c r="I91" s="115" t="s">
        <v>307</v>
      </c>
      <c r="J91" s="115" t="s">
        <v>115</v>
      </c>
      <c r="K91" s="100"/>
      <c r="L91" s="100"/>
      <c r="M91" s="99"/>
      <c r="N91" s="99"/>
      <c r="O91" s="99"/>
      <c r="P91" s="99"/>
      <c r="Q91" s="99"/>
    </row>
    <row r="92" spans="1:17" s="101" customFormat="1" ht="338.25">
      <c r="A92" s="99" t="s">
        <v>8</v>
      </c>
      <c r="B92" s="99" t="s">
        <v>9</v>
      </c>
      <c r="C92" s="107" t="s">
        <v>2050</v>
      </c>
      <c r="D92" s="14" t="s">
        <v>1583</v>
      </c>
      <c r="E92" s="14" t="s">
        <v>270</v>
      </c>
      <c r="F92" s="14" t="s">
        <v>271</v>
      </c>
      <c r="G92" s="110" t="s">
        <v>1651</v>
      </c>
      <c r="H92" s="14" t="s">
        <v>272</v>
      </c>
      <c r="I92" s="115" t="s">
        <v>307</v>
      </c>
      <c r="J92" s="115" t="s">
        <v>273</v>
      </c>
      <c r="K92" s="100"/>
      <c r="L92" s="100"/>
      <c r="M92" s="99"/>
      <c r="N92" s="99"/>
      <c r="O92" s="99"/>
      <c r="P92" s="99"/>
      <c r="Q92" s="99"/>
    </row>
    <row r="93" spans="1:17" s="101" customFormat="1" ht="338.25">
      <c r="A93" s="99" t="s">
        <v>8</v>
      </c>
      <c r="B93" s="99" t="s">
        <v>9</v>
      </c>
      <c r="C93" s="107" t="s">
        <v>2050</v>
      </c>
      <c r="D93" s="14" t="s">
        <v>1583</v>
      </c>
      <c r="E93" s="14" t="s">
        <v>274</v>
      </c>
      <c r="F93" s="14" t="s">
        <v>275</v>
      </c>
      <c r="G93" s="110" t="s">
        <v>1651</v>
      </c>
      <c r="H93" s="14" t="s">
        <v>272</v>
      </c>
      <c r="I93" s="115" t="s">
        <v>307</v>
      </c>
      <c r="J93" s="115" t="s">
        <v>273</v>
      </c>
      <c r="K93" s="100"/>
      <c r="L93" s="100"/>
      <c r="M93" s="99"/>
      <c r="N93" s="99"/>
      <c r="O93" s="99"/>
      <c r="P93" s="99"/>
      <c r="Q93" s="99"/>
    </row>
    <row r="94" spans="1:17" s="101" customFormat="1" ht="338.25">
      <c r="A94" s="99" t="s">
        <v>8</v>
      </c>
      <c r="B94" s="99" t="s">
        <v>9</v>
      </c>
      <c r="C94" s="107" t="s">
        <v>2050</v>
      </c>
      <c r="D94" s="14" t="s">
        <v>1583</v>
      </c>
      <c r="E94" s="14" t="s">
        <v>286</v>
      </c>
      <c r="F94" s="14" t="s">
        <v>287</v>
      </c>
      <c r="G94" s="110" t="s">
        <v>1651</v>
      </c>
      <c r="H94" s="14" t="s">
        <v>288</v>
      </c>
      <c r="I94" s="115" t="s">
        <v>307</v>
      </c>
      <c r="J94" s="115" t="s">
        <v>306</v>
      </c>
      <c r="K94" s="100"/>
      <c r="L94" s="100"/>
      <c r="M94" s="99"/>
      <c r="N94" s="99"/>
      <c r="O94" s="99"/>
      <c r="P94" s="99"/>
      <c r="Q94" s="99"/>
    </row>
    <row r="95" spans="1:17" ht="15">
      <c r="A95" s="16"/>
      <c r="B95" s="15"/>
      <c r="C95" s="18"/>
      <c r="D95" s="15"/>
      <c r="E95" s="19"/>
      <c r="F95" s="19"/>
      <c r="G95" s="20"/>
      <c r="H95" s="19"/>
      <c r="I95" s="21"/>
      <c r="J95" s="21"/>
      <c r="K95" s="19"/>
      <c r="L95" s="22"/>
      <c r="M95" s="15"/>
      <c r="N95" s="15"/>
      <c r="O95" s="15"/>
      <c r="P95" s="15"/>
      <c r="Q95" s="15"/>
    </row>
    <row r="96" spans="1:17" ht="15">
      <c r="A96" s="16" t="s">
        <v>382</v>
      </c>
      <c r="B96" s="15"/>
      <c r="C96" s="18"/>
      <c r="D96" s="15"/>
      <c r="E96" s="19"/>
      <c r="F96" s="19"/>
      <c r="G96" s="20"/>
      <c r="H96" s="19"/>
      <c r="I96" s="21"/>
      <c r="J96" s="21"/>
      <c r="K96" s="19"/>
      <c r="L96" s="22"/>
      <c r="M96" s="15"/>
      <c r="N96" s="15"/>
      <c r="O96" s="15"/>
      <c r="P96" s="15"/>
      <c r="Q96" s="15"/>
    </row>
    <row r="97" spans="1:17" ht="18" customHeight="1">
      <c r="A97" s="129" t="s">
        <v>1620</v>
      </c>
      <c r="B97" s="129"/>
      <c r="C97" s="129"/>
      <c r="D97" s="129"/>
      <c r="E97" s="129"/>
      <c r="F97" s="129"/>
      <c r="G97" s="129"/>
      <c r="H97" s="129"/>
      <c r="I97" s="129"/>
      <c r="J97" s="129"/>
      <c r="K97" s="129"/>
      <c r="L97" s="129"/>
      <c r="M97" s="129"/>
      <c r="N97" s="129"/>
      <c r="O97" s="129"/>
      <c r="P97" s="129"/>
      <c r="Q97" s="129"/>
    </row>
    <row r="98" spans="1:17" ht="18" customHeight="1">
      <c r="A98" s="129" t="s">
        <v>1621</v>
      </c>
      <c r="B98" s="129"/>
      <c r="C98" s="129"/>
      <c r="D98" s="129"/>
      <c r="E98" s="129"/>
      <c r="F98" s="129"/>
      <c r="G98" s="129"/>
      <c r="H98" s="129"/>
      <c r="I98" s="129"/>
      <c r="J98" s="129"/>
      <c r="K98" s="129"/>
      <c r="L98" s="129"/>
      <c r="M98" s="129"/>
      <c r="N98" s="129"/>
      <c r="O98" s="129"/>
      <c r="P98" s="129"/>
      <c r="Q98" s="129"/>
    </row>
    <row r="99" spans="1:17" ht="25.5" customHeight="1">
      <c r="A99" s="129" t="s">
        <v>1622</v>
      </c>
      <c r="B99" s="129"/>
      <c r="C99" s="129"/>
      <c r="D99" s="129"/>
      <c r="E99" s="129"/>
      <c r="F99" s="129"/>
      <c r="G99" s="129"/>
      <c r="H99" s="129"/>
      <c r="I99" s="129"/>
      <c r="J99" s="129"/>
      <c r="K99" s="129"/>
      <c r="L99" s="129"/>
      <c r="M99" s="129"/>
      <c r="N99" s="129"/>
      <c r="O99" s="129"/>
      <c r="P99" s="129"/>
      <c r="Q99" s="129"/>
    </row>
    <row r="100" spans="1:17" ht="44.25" customHeight="1">
      <c r="A100" s="129" t="s">
        <v>1625</v>
      </c>
      <c r="B100" s="129"/>
      <c r="C100" s="129"/>
      <c r="D100" s="129"/>
      <c r="E100" s="129"/>
      <c r="F100" s="129"/>
      <c r="G100" s="129"/>
      <c r="H100" s="129"/>
      <c r="I100" s="129"/>
      <c r="J100" s="129"/>
      <c r="K100" s="129"/>
      <c r="L100" s="129"/>
      <c r="M100" s="129"/>
      <c r="N100" s="129"/>
      <c r="O100" s="129"/>
      <c r="P100" s="129"/>
      <c r="Q100" s="129"/>
    </row>
    <row r="101" spans="1:17" ht="18" customHeight="1">
      <c r="A101" s="131" t="s">
        <v>1626</v>
      </c>
      <c r="B101" s="131"/>
      <c r="C101" s="131"/>
      <c r="D101" s="131"/>
      <c r="E101" s="131"/>
      <c r="F101" s="131"/>
      <c r="G101" s="131"/>
      <c r="H101" s="131"/>
      <c r="I101" s="131"/>
      <c r="J101" s="131"/>
      <c r="K101" s="131"/>
      <c r="L101" s="131"/>
      <c r="M101" s="131"/>
      <c r="N101" s="131"/>
      <c r="O101" s="131"/>
      <c r="P101" s="131"/>
      <c r="Q101" s="131"/>
    </row>
    <row r="102" spans="1:17" ht="18" customHeight="1">
      <c r="A102" s="131" t="s">
        <v>1627</v>
      </c>
      <c r="B102" s="131"/>
      <c r="C102" s="131"/>
      <c r="D102" s="131"/>
      <c r="E102" s="131"/>
      <c r="F102" s="131"/>
      <c r="G102" s="131"/>
      <c r="H102" s="131"/>
      <c r="I102" s="131"/>
      <c r="J102" s="131"/>
      <c r="K102" s="131"/>
      <c r="L102" s="131"/>
      <c r="M102" s="131"/>
      <c r="N102" s="131"/>
      <c r="O102" s="131"/>
      <c r="P102" s="131"/>
      <c r="Q102" s="131"/>
    </row>
    <row r="103" spans="1:17" ht="18" customHeight="1">
      <c r="A103" s="130" t="s">
        <v>1628</v>
      </c>
      <c r="B103" s="130"/>
      <c r="C103" s="130"/>
      <c r="D103" s="130"/>
      <c r="E103" s="130"/>
      <c r="F103" s="130"/>
      <c r="G103" s="130"/>
      <c r="H103" s="130"/>
      <c r="I103" s="130"/>
      <c r="J103" s="130"/>
      <c r="K103" s="130"/>
      <c r="L103" s="130"/>
      <c r="M103" s="130"/>
      <c r="N103" s="130"/>
      <c r="O103" s="130"/>
      <c r="P103" s="130"/>
      <c r="Q103" s="130"/>
    </row>
    <row r="104" spans="1:17">
      <c r="A104" s="130" t="s">
        <v>1629</v>
      </c>
      <c r="B104" s="130"/>
      <c r="C104" s="130"/>
      <c r="D104" s="130"/>
      <c r="E104" s="130"/>
      <c r="F104" s="130"/>
      <c r="G104" s="130"/>
      <c r="H104" s="130"/>
      <c r="I104" s="130"/>
    </row>
    <row r="105" spans="1:17">
      <c r="A105" s="130" t="s">
        <v>1630</v>
      </c>
      <c r="B105" s="130"/>
      <c r="C105" s="130"/>
      <c r="D105" s="130"/>
      <c r="E105" s="130"/>
      <c r="F105" s="130"/>
      <c r="G105" s="130"/>
      <c r="H105" s="130"/>
      <c r="I105" s="130"/>
    </row>
    <row r="106" spans="1:17">
      <c r="F106" s="6" t="s">
        <v>2048</v>
      </c>
      <c r="G106" s="6" t="s">
        <v>2049</v>
      </c>
    </row>
    <row r="107" spans="1:17">
      <c r="A107" s="8"/>
      <c r="D107" s="6" t="s">
        <v>1710</v>
      </c>
      <c r="E107" s="6" t="s">
        <v>1651</v>
      </c>
      <c r="F107" s="6">
        <f>COUNTIF('Tabela 1 '!$H$3:$H$94,Tabela_2!E107)</f>
        <v>78</v>
      </c>
      <c r="G107" s="6">
        <f>COUNTIF($G$3:$G$94,E107)</f>
        <v>78</v>
      </c>
    </row>
    <row r="108" spans="1:17">
      <c r="E108" s="6" t="s">
        <v>1652</v>
      </c>
      <c r="F108" s="6">
        <f>COUNTIF('Tabela 1 '!$H$3:$H$94,Tabela_2!E108)</f>
        <v>3</v>
      </c>
      <c r="G108" s="6">
        <f t="shared" ref="G108:G110" si="0">COUNTIF($G$3:$G$94,E108)</f>
        <v>3</v>
      </c>
    </row>
    <row r="109" spans="1:17">
      <c r="E109" s="6" t="s">
        <v>2047</v>
      </c>
      <c r="F109" s="6">
        <f>COUNTIF('Tabela 1 '!$H$3:$H$94,Tabela_2!E109)</f>
        <v>0</v>
      </c>
      <c r="G109" s="6">
        <f t="shared" si="0"/>
        <v>0</v>
      </c>
    </row>
    <row r="110" spans="1:17">
      <c r="E110" s="6" t="s">
        <v>12</v>
      </c>
      <c r="F110" s="6">
        <f>COUNTIF('Tabela 1 '!$H$3:$H$94,Tabela_2!E110)</f>
        <v>11</v>
      </c>
      <c r="G110" s="6">
        <f t="shared" si="0"/>
        <v>11</v>
      </c>
    </row>
    <row r="111" spans="1:17">
      <c r="F111" s="6">
        <f>SUM(F107:F110)</f>
        <v>92</v>
      </c>
      <c r="G111" s="6">
        <f>SUM(G107:G110)</f>
        <v>92</v>
      </c>
    </row>
  </sheetData>
  <mergeCells count="10">
    <mergeCell ref="A105:I105"/>
    <mergeCell ref="A99:Q99"/>
    <mergeCell ref="A100:Q100"/>
    <mergeCell ref="A101:Q101"/>
    <mergeCell ref="A102:Q102"/>
    <mergeCell ref="A1:Q1"/>
    <mergeCell ref="A97:Q97"/>
    <mergeCell ref="A98:Q98"/>
    <mergeCell ref="A103:Q103"/>
    <mergeCell ref="A104:I104"/>
  </mergeCells>
  <phoneticPr fontId="6" type="noConversion"/>
  <pageMargins left="0.70866141732283472" right="0.70866141732283472" top="0.74803149606299213" bottom="0.74803149606299213" header="0.31496062992125984" footer="0.31496062992125984"/>
  <pageSetup paperSize="8" scale="44"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09EC3-42EB-452B-852D-B439A3899C6F}">
  <sheetPr>
    <pageSetUpPr fitToPage="1"/>
  </sheetPr>
  <dimension ref="A1:N5"/>
  <sheetViews>
    <sheetView workbookViewId="0">
      <selection activeCell="F2" sqref="F2"/>
    </sheetView>
  </sheetViews>
  <sheetFormatPr defaultRowHeight="15"/>
  <cols>
    <col min="1" max="14" width="15" customWidth="1"/>
  </cols>
  <sheetData>
    <row r="1" spans="1:14" ht="44.25" customHeight="1">
      <c r="A1" s="148" t="s">
        <v>2053</v>
      </c>
      <c r="B1" s="148"/>
      <c r="C1" s="148"/>
      <c r="D1" s="148"/>
      <c r="E1" s="148"/>
      <c r="F1" s="148"/>
      <c r="G1" s="148"/>
      <c r="H1" s="148"/>
      <c r="I1" s="148"/>
      <c r="J1" s="148"/>
      <c r="K1" s="148"/>
      <c r="L1" s="148"/>
      <c r="M1" s="148"/>
      <c r="N1" s="148"/>
    </row>
    <row r="2" spans="1:14" ht="138">
      <c r="A2" s="61" t="s">
        <v>0</v>
      </c>
      <c r="B2" s="61" t="s">
        <v>1969</v>
      </c>
      <c r="C2" s="61" t="s">
        <v>1970</v>
      </c>
      <c r="D2" s="61" t="s">
        <v>1971</v>
      </c>
      <c r="E2" s="61" t="s">
        <v>1972</v>
      </c>
      <c r="F2" s="61" t="s">
        <v>1973</v>
      </c>
      <c r="G2" s="61" t="s">
        <v>1974</v>
      </c>
      <c r="H2" s="61" t="s">
        <v>1975</v>
      </c>
      <c r="I2" s="61" t="s">
        <v>1762</v>
      </c>
      <c r="J2" s="61" t="s">
        <v>1763</v>
      </c>
      <c r="K2" s="61" t="s">
        <v>1976</v>
      </c>
      <c r="L2" s="61" t="s">
        <v>1764</v>
      </c>
      <c r="M2" s="61" t="s">
        <v>1765</v>
      </c>
      <c r="N2" s="61" t="s">
        <v>1766</v>
      </c>
    </row>
    <row r="3" spans="1:14" ht="57.75" customHeight="1">
      <c r="A3" s="45" t="s">
        <v>1770</v>
      </c>
      <c r="B3" s="45" t="s">
        <v>1770</v>
      </c>
      <c r="C3" s="45" t="s">
        <v>1770</v>
      </c>
      <c r="D3" s="45" t="s">
        <v>1770</v>
      </c>
      <c r="E3" s="45" t="s">
        <v>1770</v>
      </c>
      <c r="F3" s="45" t="s">
        <v>1770</v>
      </c>
      <c r="G3" s="45" t="s">
        <v>1770</v>
      </c>
      <c r="H3" s="45" t="s">
        <v>1770</v>
      </c>
      <c r="I3" s="45" t="s">
        <v>1770</v>
      </c>
      <c r="J3" s="45" t="s">
        <v>1770</v>
      </c>
      <c r="K3" s="45" t="s">
        <v>1770</v>
      </c>
      <c r="L3" s="45" t="s">
        <v>1770</v>
      </c>
      <c r="M3" s="45" t="s">
        <v>1770</v>
      </c>
      <c r="N3" s="45" t="s">
        <v>1770</v>
      </c>
    </row>
    <row r="4" spans="1:14">
      <c r="A4" s="15"/>
      <c r="B4" s="15"/>
      <c r="C4" s="15"/>
      <c r="D4" s="15"/>
      <c r="E4" s="15"/>
      <c r="F4" s="15"/>
      <c r="G4" s="15"/>
      <c r="H4" s="15"/>
      <c r="I4" s="15"/>
      <c r="J4" s="15"/>
      <c r="K4" s="15"/>
      <c r="L4" s="15"/>
      <c r="M4" s="15"/>
      <c r="N4" s="15"/>
    </row>
    <row r="5" spans="1:14" ht="409.5" customHeight="1">
      <c r="A5" s="139" t="s">
        <v>1767</v>
      </c>
      <c r="B5" s="139"/>
      <c r="C5" s="139"/>
      <c r="D5" s="139"/>
      <c r="E5" s="139"/>
      <c r="F5" s="139"/>
      <c r="G5" s="139"/>
      <c r="H5" s="139"/>
      <c r="I5" s="139"/>
      <c r="J5" s="139"/>
      <c r="K5" s="139"/>
      <c r="L5" s="139"/>
      <c r="M5" s="139"/>
      <c r="N5" s="139"/>
    </row>
  </sheetData>
  <mergeCells count="2">
    <mergeCell ref="A5:N5"/>
    <mergeCell ref="A1:N1"/>
  </mergeCells>
  <pageMargins left="0.7" right="0.7" top="0.75" bottom="0.75" header="0.3" footer="0.3"/>
  <pageSetup paperSize="9" scale="6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5972-4698-4EFE-985C-76B9C0AB96D0}">
  <sheetPr>
    <tabColor theme="0" tint="-0.14999847407452621"/>
    <pageSetUpPr fitToPage="1"/>
  </sheetPr>
  <dimension ref="A1:M7"/>
  <sheetViews>
    <sheetView workbookViewId="0">
      <pane ySplit="2" topLeftCell="A3" activePane="bottomLeft" state="frozen"/>
      <selection pane="bottomLeft" activeCell="I12" sqref="I12"/>
    </sheetView>
  </sheetViews>
  <sheetFormatPr defaultRowHeight="15"/>
  <cols>
    <col min="1" max="1" width="13" customWidth="1"/>
    <col min="2" max="2" width="22.28515625" customWidth="1"/>
    <col min="3" max="3" width="18.28515625" customWidth="1"/>
    <col min="4" max="4" width="11" customWidth="1"/>
    <col min="5" max="5" width="17.140625" customWidth="1"/>
    <col min="6" max="6" width="14" customWidth="1"/>
    <col min="7" max="7" width="21" customWidth="1"/>
    <col min="8" max="8" width="29.7109375" customWidth="1"/>
    <col min="9" max="9" width="26.140625" customWidth="1"/>
    <col min="10" max="10" width="27.5703125" customWidth="1"/>
    <col min="11" max="11" width="24.28515625" customWidth="1"/>
    <col min="12" max="12" width="26" customWidth="1"/>
    <col min="13" max="13" width="23.28515625" customWidth="1"/>
  </cols>
  <sheetData>
    <row r="1" spans="1:13" ht="66" customHeight="1">
      <c r="A1" s="138" t="s">
        <v>2061</v>
      </c>
      <c r="B1" s="138"/>
      <c r="C1" s="138"/>
      <c r="D1" s="138"/>
      <c r="E1" s="138"/>
      <c r="F1" s="138"/>
      <c r="G1" s="138"/>
      <c r="H1" s="138"/>
      <c r="I1" s="138"/>
      <c r="J1" s="138"/>
      <c r="K1" s="138"/>
      <c r="L1" s="138"/>
      <c r="M1" s="138"/>
    </row>
    <row r="2" spans="1:13" s="5" customFormat="1" ht="101.25" customHeight="1">
      <c r="A2" s="35" t="s">
        <v>1539</v>
      </c>
      <c r="B2" s="35" t="s">
        <v>1594</v>
      </c>
      <c r="C2" s="35" t="s">
        <v>1</v>
      </c>
      <c r="D2" s="35" t="s">
        <v>1593</v>
      </c>
      <c r="E2" s="35" t="s">
        <v>1592</v>
      </c>
      <c r="F2" s="35" t="s">
        <v>1591</v>
      </c>
      <c r="G2" s="35" t="s">
        <v>1590</v>
      </c>
      <c r="H2" s="35" t="s">
        <v>1589</v>
      </c>
      <c r="I2" s="35" t="s">
        <v>1588</v>
      </c>
      <c r="J2" s="35" t="s">
        <v>1587</v>
      </c>
      <c r="K2" s="35" t="s">
        <v>1586</v>
      </c>
      <c r="L2" s="35" t="s">
        <v>1585</v>
      </c>
      <c r="M2" s="35" t="s">
        <v>1584</v>
      </c>
    </row>
    <row r="3" spans="1:13" ht="53.25" customHeight="1">
      <c r="A3" s="62" t="s">
        <v>1583</v>
      </c>
      <c r="B3" s="62" t="s">
        <v>1771</v>
      </c>
      <c r="C3" s="62" t="s">
        <v>9</v>
      </c>
      <c r="D3" s="123">
        <v>1617418</v>
      </c>
      <c r="E3" s="62" t="s">
        <v>1532</v>
      </c>
      <c r="F3" s="62" t="s">
        <v>1531</v>
      </c>
      <c r="G3" s="62">
        <v>10</v>
      </c>
      <c r="H3" s="62">
        <v>6</v>
      </c>
      <c r="I3" s="62">
        <v>6</v>
      </c>
      <c r="J3" s="62">
        <v>3</v>
      </c>
      <c r="K3" s="62">
        <v>3</v>
      </c>
      <c r="L3" s="122">
        <v>92</v>
      </c>
      <c r="M3" s="62">
        <v>2</v>
      </c>
    </row>
    <row r="4" spans="1:13">
      <c r="A4" s="15"/>
      <c r="B4" s="15"/>
      <c r="C4" s="15"/>
      <c r="D4" s="15"/>
      <c r="E4" s="15"/>
      <c r="F4" s="15"/>
      <c r="G4" s="15"/>
      <c r="H4" s="15"/>
      <c r="I4" s="15"/>
      <c r="J4" s="15"/>
      <c r="K4" s="15"/>
      <c r="L4" s="15"/>
      <c r="M4" s="15"/>
    </row>
    <row r="5" spans="1:13" ht="61.5" customHeight="1">
      <c r="A5" s="139" t="s">
        <v>1768</v>
      </c>
      <c r="B5" s="139"/>
      <c r="C5" s="139"/>
      <c r="D5" s="139"/>
      <c r="E5" s="139"/>
      <c r="F5" s="139"/>
      <c r="G5" s="139"/>
      <c r="H5" s="139"/>
      <c r="I5" s="139"/>
      <c r="J5" s="139"/>
      <c r="K5" s="139"/>
      <c r="L5" s="15"/>
      <c r="M5" s="15"/>
    </row>
    <row r="6" spans="1:13">
      <c r="A6" s="15"/>
      <c r="B6" s="15"/>
      <c r="C6" s="15"/>
      <c r="D6" s="15"/>
      <c r="E6" s="15"/>
      <c r="F6" s="15"/>
      <c r="G6" s="15"/>
      <c r="H6" s="15"/>
      <c r="I6" s="15"/>
      <c r="J6" s="15"/>
      <c r="K6" s="15"/>
      <c r="L6" s="15"/>
      <c r="M6" s="15"/>
    </row>
    <row r="7" spans="1:13">
      <c r="A7" s="15"/>
      <c r="B7" s="15"/>
      <c r="C7" s="15"/>
      <c r="D7" s="15"/>
      <c r="E7" s="15"/>
      <c r="F7" s="15"/>
      <c r="G7" s="15"/>
      <c r="H7" s="15"/>
      <c r="I7" s="15"/>
      <c r="J7" s="15"/>
      <c r="K7" s="15"/>
      <c r="L7" s="15"/>
      <c r="M7" s="15"/>
    </row>
  </sheetData>
  <mergeCells count="2">
    <mergeCell ref="A1:M1"/>
    <mergeCell ref="A5:K5"/>
  </mergeCells>
  <pageMargins left="0.7" right="0.7" top="0.75" bottom="0.75" header="0.3" footer="0.3"/>
  <pageSetup paperSize="9" scale="47" fitToHeight="0" orientation="landscape" r:id="rId1"/>
  <tableParts count="1">
    <tablePart r:id="rId2"/>
  </tablePar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DEBA6-EB65-4855-BAC1-67E356833A4D}">
  <sheetPr>
    <tabColor theme="0" tint="-0.14999847407452621"/>
    <pageSetUpPr fitToPage="1"/>
  </sheetPr>
  <dimension ref="A1:J8"/>
  <sheetViews>
    <sheetView workbookViewId="0">
      <pane ySplit="2" topLeftCell="A3" activePane="bottomLeft" state="frozen"/>
      <selection pane="bottomLeft" activeCell="A8" sqref="A8:J8"/>
    </sheetView>
  </sheetViews>
  <sheetFormatPr defaultRowHeight="15"/>
  <cols>
    <col min="1" max="2" width="16.7109375" customWidth="1"/>
    <col min="3" max="3" width="20.140625" customWidth="1"/>
    <col min="4" max="4" width="33.7109375" bestFit="1" customWidth="1"/>
    <col min="5" max="5" width="37.85546875" customWidth="1"/>
    <col min="6" max="6" width="19.28515625" customWidth="1"/>
    <col min="7" max="7" width="28.140625" customWidth="1"/>
    <col min="8" max="8" width="22.7109375" customWidth="1"/>
    <col min="9" max="9" width="26.5703125" bestFit="1" customWidth="1"/>
    <col min="10" max="10" width="16" bestFit="1" customWidth="1"/>
  </cols>
  <sheetData>
    <row r="1" spans="1:10" ht="48.75" customHeight="1">
      <c r="A1" s="147" t="s">
        <v>2062</v>
      </c>
      <c r="B1" s="147"/>
      <c r="C1" s="147"/>
      <c r="D1" s="147"/>
      <c r="E1" s="147"/>
      <c r="F1" s="147"/>
      <c r="G1" s="147"/>
      <c r="H1" s="147"/>
      <c r="I1" s="147"/>
      <c r="J1" s="147"/>
    </row>
    <row r="2" spans="1:10" s="5" customFormat="1" ht="60.75" customHeight="1">
      <c r="A2" s="35" t="s">
        <v>1772</v>
      </c>
      <c r="B2" s="35" t="s">
        <v>1663</v>
      </c>
      <c r="C2" s="35" t="s">
        <v>1585</v>
      </c>
      <c r="D2" s="35" t="s">
        <v>1595</v>
      </c>
      <c r="E2" s="35" t="s">
        <v>2059</v>
      </c>
      <c r="F2" s="28" t="s">
        <v>1773</v>
      </c>
      <c r="G2" s="35" t="s">
        <v>1596</v>
      </c>
      <c r="H2" s="35" t="s">
        <v>2058</v>
      </c>
      <c r="I2" s="35" t="s">
        <v>1774</v>
      </c>
      <c r="J2" s="35" t="s">
        <v>1775</v>
      </c>
    </row>
    <row r="3" spans="1:10" ht="140.25">
      <c r="A3" s="62" t="s">
        <v>1583</v>
      </c>
      <c r="B3" s="62" t="s">
        <v>9</v>
      </c>
      <c r="C3" s="62">
        <v>90</v>
      </c>
      <c r="D3" s="62" t="s">
        <v>1597</v>
      </c>
      <c r="E3" s="63" t="s">
        <v>1598</v>
      </c>
      <c r="F3" s="123">
        <v>1617418</v>
      </c>
      <c r="G3" s="122">
        <v>92</v>
      </c>
      <c r="H3" s="124" t="s">
        <v>1776</v>
      </c>
      <c r="I3" s="62">
        <v>7860091</v>
      </c>
      <c r="J3" s="62" t="s">
        <v>1777</v>
      </c>
    </row>
    <row r="4" spans="1:10" ht="36.75">
      <c r="A4" s="62" t="s">
        <v>1583</v>
      </c>
      <c r="B4" s="62" t="s">
        <v>9</v>
      </c>
      <c r="C4" s="62">
        <v>90</v>
      </c>
      <c r="D4" s="62" t="s">
        <v>1600</v>
      </c>
      <c r="E4" s="63" t="s">
        <v>1601</v>
      </c>
      <c r="F4" s="123">
        <v>548652</v>
      </c>
      <c r="G4" s="122">
        <v>22</v>
      </c>
      <c r="H4" s="124" t="s">
        <v>2060</v>
      </c>
      <c r="I4" s="62">
        <v>7860021</v>
      </c>
      <c r="J4" s="62" t="s">
        <v>1778</v>
      </c>
    </row>
    <row r="5" spans="1:10" ht="63.75">
      <c r="A5" s="62" t="s">
        <v>1583</v>
      </c>
      <c r="B5" s="62" t="s">
        <v>9</v>
      </c>
      <c r="C5" s="62">
        <v>90</v>
      </c>
      <c r="D5" s="62" t="s">
        <v>1602</v>
      </c>
      <c r="E5" s="63" t="s">
        <v>1603</v>
      </c>
      <c r="F5" s="123">
        <v>511401</v>
      </c>
      <c r="G5" s="122">
        <v>36</v>
      </c>
      <c r="H5" s="124" t="s">
        <v>2055</v>
      </c>
      <c r="I5" s="62">
        <v>7860022</v>
      </c>
      <c r="J5" s="62" t="s">
        <v>1779</v>
      </c>
    </row>
    <row r="6" spans="1:10" ht="63.75">
      <c r="A6" s="62" t="s">
        <v>1583</v>
      </c>
      <c r="B6" s="62" t="s">
        <v>9</v>
      </c>
      <c r="C6" s="62">
        <v>90</v>
      </c>
      <c r="D6" s="62" t="s">
        <v>1604</v>
      </c>
      <c r="E6" s="63" t="s">
        <v>1605</v>
      </c>
      <c r="F6" s="123">
        <v>557365</v>
      </c>
      <c r="G6" s="122">
        <v>34</v>
      </c>
      <c r="H6" s="124" t="s">
        <v>2056</v>
      </c>
      <c r="I6" s="62">
        <v>7860023</v>
      </c>
      <c r="J6" s="62" t="s">
        <v>1780</v>
      </c>
    </row>
    <row r="7" spans="1:10">
      <c r="A7" s="15"/>
      <c r="B7" s="15"/>
      <c r="C7" s="15"/>
      <c r="D7" s="15"/>
      <c r="E7" s="15"/>
      <c r="F7" s="15"/>
      <c r="G7" s="15"/>
      <c r="H7" s="15"/>
      <c r="I7" s="15"/>
      <c r="J7" s="15"/>
    </row>
    <row r="8" spans="1:10" ht="409.5" customHeight="1">
      <c r="A8" s="139" t="s">
        <v>1769</v>
      </c>
      <c r="B8" s="139"/>
      <c r="C8" s="139"/>
      <c r="D8" s="139"/>
      <c r="E8" s="139"/>
      <c r="F8" s="139"/>
      <c r="G8" s="139"/>
      <c r="H8" s="139"/>
      <c r="I8" s="139"/>
      <c r="J8" s="139"/>
    </row>
  </sheetData>
  <mergeCells count="2">
    <mergeCell ref="A1:J1"/>
    <mergeCell ref="A8:J8"/>
  </mergeCells>
  <pageMargins left="0.7" right="0.7" top="0.75" bottom="0.75" header="0.3" footer="0.3"/>
  <pageSetup paperSize="9" scale="55" orientation="landscape" r:id="rId1"/>
  <legacyDrawing r:id="rId2"/>
  <tableParts count="1">
    <tablePart r:id="rId3"/>
  </tablePar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F5B68-16E2-44B2-A4AF-1595278C03CA}">
  <sheetPr>
    <tabColor theme="0" tint="-0.14999847407452621"/>
    <pageSetUpPr fitToPage="1"/>
  </sheetPr>
  <dimension ref="A1:M8"/>
  <sheetViews>
    <sheetView workbookViewId="0">
      <pane ySplit="2" topLeftCell="A3" activePane="bottomLeft" state="frozen"/>
      <selection pane="bottomLeft" activeCell="E4" sqref="E4"/>
    </sheetView>
  </sheetViews>
  <sheetFormatPr defaultRowHeight="15"/>
  <cols>
    <col min="1" max="1" width="16.85546875" customWidth="1"/>
    <col min="2" max="2" width="19.42578125" customWidth="1"/>
    <col min="3" max="3" width="21.42578125" customWidth="1"/>
    <col min="4" max="4" width="25" customWidth="1"/>
    <col min="5" max="5" width="35.28515625" customWidth="1"/>
    <col min="6" max="6" width="23.42578125" customWidth="1"/>
    <col min="7" max="7" width="27" customWidth="1"/>
    <col min="8" max="8" width="27.85546875" customWidth="1"/>
    <col min="9" max="9" width="36" customWidth="1"/>
    <col min="10" max="10" width="21.140625" customWidth="1"/>
    <col min="11" max="11" width="24.85546875" customWidth="1"/>
    <col min="12" max="12" width="23.5703125" customWidth="1"/>
    <col min="13" max="13" width="26.28515625" customWidth="1"/>
  </cols>
  <sheetData>
    <row r="1" spans="1:13" ht="67.5" customHeight="1">
      <c r="A1" s="138" t="s">
        <v>1963</v>
      </c>
      <c r="B1" s="138"/>
      <c r="C1" s="138"/>
      <c r="D1" s="138"/>
      <c r="E1" s="138"/>
      <c r="F1" s="138"/>
      <c r="G1" s="138"/>
      <c r="H1" s="138"/>
      <c r="I1" s="138"/>
      <c r="J1" s="138"/>
      <c r="K1" s="138"/>
      <c r="L1" s="138"/>
      <c r="M1" s="138"/>
    </row>
    <row r="2" spans="1:13" s="5" customFormat="1" ht="106.5" customHeight="1">
      <c r="A2" s="35" t="s">
        <v>1782</v>
      </c>
      <c r="B2" s="35" t="s">
        <v>1783</v>
      </c>
      <c r="C2" s="35" t="s">
        <v>1784</v>
      </c>
      <c r="D2" s="35" t="s">
        <v>1785</v>
      </c>
      <c r="E2" s="35" t="s">
        <v>1786</v>
      </c>
      <c r="F2" s="35" t="s">
        <v>1787</v>
      </c>
      <c r="G2" s="35" t="s">
        <v>1788</v>
      </c>
      <c r="H2" s="35" t="s">
        <v>1789</v>
      </c>
      <c r="I2" s="35" t="s">
        <v>1807</v>
      </c>
      <c r="J2" s="35" t="s">
        <v>1806</v>
      </c>
      <c r="K2" s="35" t="s">
        <v>1805</v>
      </c>
      <c r="L2" s="35" t="s">
        <v>1804</v>
      </c>
      <c r="M2" s="4" t="s">
        <v>1803</v>
      </c>
    </row>
    <row r="3" spans="1:13" ht="153" customHeight="1">
      <c r="A3" s="62" t="s">
        <v>1583</v>
      </c>
      <c r="B3" s="62" t="s">
        <v>9</v>
      </c>
      <c r="C3" s="62" t="s">
        <v>1599</v>
      </c>
      <c r="D3" s="62" t="s">
        <v>1597</v>
      </c>
      <c r="E3" s="62" t="s">
        <v>1606</v>
      </c>
      <c r="F3" s="62" t="s">
        <v>1954</v>
      </c>
      <c r="G3" s="62" t="s">
        <v>1955</v>
      </c>
      <c r="H3" s="62" t="s">
        <v>1956</v>
      </c>
      <c r="I3" s="62" t="s">
        <v>1964</v>
      </c>
      <c r="J3" s="62" t="s">
        <v>1770</v>
      </c>
      <c r="K3" s="62" t="s">
        <v>1770</v>
      </c>
      <c r="L3" s="62" t="s">
        <v>1770</v>
      </c>
      <c r="M3" s="12" t="s">
        <v>1770</v>
      </c>
    </row>
    <row r="4" spans="1:13" ht="60" customHeight="1">
      <c r="A4" s="62" t="s">
        <v>1583</v>
      </c>
      <c r="B4" s="62" t="s">
        <v>9</v>
      </c>
      <c r="C4" s="122" t="s">
        <v>2057</v>
      </c>
      <c r="D4" s="62" t="s">
        <v>1600</v>
      </c>
      <c r="E4" s="62" t="s">
        <v>1601</v>
      </c>
      <c r="F4" s="62" t="s">
        <v>1954</v>
      </c>
      <c r="G4" s="62" t="s">
        <v>1955</v>
      </c>
      <c r="H4" s="62" t="s">
        <v>1957</v>
      </c>
      <c r="I4" s="62" t="s">
        <v>1960</v>
      </c>
      <c r="J4" s="62" t="s">
        <v>1770</v>
      </c>
      <c r="K4" s="62" t="s">
        <v>1770</v>
      </c>
      <c r="L4" s="62" t="s">
        <v>1770</v>
      </c>
      <c r="M4" s="12" t="s">
        <v>1770</v>
      </c>
    </row>
    <row r="5" spans="1:13" ht="72.75" customHeight="1">
      <c r="A5" s="62" t="s">
        <v>1583</v>
      </c>
      <c r="B5" s="62" t="s">
        <v>9</v>
      </c>
      <c r="C5" s="122" t="s">
        <v>2055</v>
      </c>
      <c r="D5" s="62" t="s">
        <v>1602</v>
      </c>
      <c r="E5" s="62" t="s">
        <v>1603</v>
      </c>
      <c r="F5" s="62" t="s">
        <v>1954</v>
      </c>
      <c r="G5" s="62" t="s">
        <v>1955</v>
      </c>
      <c r="H5" s="62" t="s">
        <v>1958</v>
      </c>
      <c r="I5" s="62" t="s">
        <v>1961</v>
      </c>
      <c r="J5" s="62" t="s">
        <v>1770</v>
      </c>
      <c r="K5" s="62" t="s">
        <v>1770</v>
      </c>
      <c r="L5" s="62" t="s">
        <v>1770</v>
      </c>
      <c r="M5" s="12" t="s">
        <v>1770</v>
      </c>
    </row>
    <row r="6" spans="1:13" ht="69.75" customHeight="1">
      <c r="A6" s="62" t="s">
        <v>1583</v>
      </c>
      <c r="B6" s="62" t="s">
        <v>9</v>
      </c>
      <c r="C6" s="122" t="s">
        <v>2056</v>
      </c>
      <c r="D6" s="62" t="s">
        <v>1604</v>
      </c>
      <c r="E6" s="62" t="s">
        <v>1605</v>
      </c>
      <c r="F6" s="62" t="s">
        <v>1954</v>
      </c>
      <c r="G6" s="62" t="s">
        <v>1955</v>
      </c>
      <c r="H6" s="62" t="s">
        <v>1959</v>
      </c>
      <c r="I6" s="62" t="s">
        <v>1962</v>
      </c>
      <c r="J6" s="62" t="s">
        <v>1770</v>
      </c>
      <c r="K6" s="62" t="s">
        <v>1770</v>
      </c>
      <c r="L6" s="62" t="s">
        <v>1770</v>
      </c>
      <c r="M6" s="12" t="s">
        <v>1770</v>
      </c>
    </row>
    <row r="7" spans="1:13">
      <c r="A7" s="15"/>
      <c r="B7" s="15"/>
      <c r="C7" s="15"/>
      <c r="D7" s="15"/>
      <c r="E7" s="15"/>
      <c r="F7" s="15"/>
      <c r="G7" s="15"/>
      <c r="H7" s="15"/>
      <c r="I7" s="15"/>
      <c r="J7" s="15"/>
      <c r="K7" s="15"/>
      <c r="L7" s="15"/>
    </row>
    <row r="8" spans="1:13" ht="375" customHeight="1">
      <c r="A8" s="139" t="s">
        <v>1781</v>
      </c>
      <c r="B8" s="139"/>
      <c r="C8" s="139"/>
      <c r="D8" s="139"/>
      <c r="E8" s="139"/>
      <c r="F8" s="139"/>
      <c r="G8" s="139"/>
      <c r="H8" s="139"/>
      <c r="I8" s="139"/>
      <c r="J8" s="139"/>
      <c r="K8" s="139"/>
      <c r="L8" s="139"/>
    </row>
  </sheetData>
  <mergeCells count="2">
    <mergeCell ref="A8:L8"/>
    <mergeCell ref="A1:M1"/>
  </mergeCells>
  <pageMargins left="0.7" right="0.7" top="0.75" bottom="0.75" header="0.3" footer="0.3"/>
  <pageSetup paperSize="9" scale="39" orientation="landscape" r:id="rId1"/>
  <legacy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E9718-D36F-4E8A-9669-77EE25754314}">
  <sheetPr>
    <pageSetUpPr fitToPage="1"/>
  </sheetPr>
  <dimension ref="A1:L18"/>
  <sheetViews>
    <sheetView workbookViewId="0">
      <pane ySplit="2" topLeftCell="A3" activePane="bottomLeft" state="frozen"/>
      <selection pane="bottomLeft" activeCell="A13" sqref="A13"/>
    </sheetView>
  </sheetViews>
  <sheetFormatPr defaultRowHeight="15"/>
  <cols>
    <col min="1" max="1" width="12.42578125" customWidth="1"/>
    <col min="2" max="2" width="25.42578125" customWidth="1"/>
    <col min="3" max="3" width="32" customWidth="1"/>
    <col min="4" max="4" width="38.42578125" customWidth="1"/>
    <col min="5" max="6" width="20.85546875" customWidth="1"/>
    <col min="7" max="7" width="21.7109375" customWidth="1"/>
    <col min="8" max="8" width="20" customWidth="1"/>
    <col min="9" max="9" width="23.7109375" customWidth="1"/>
    <col min="10" max="10" width="24.5703125" customWidth="1"/>
    <col min="11" max="11" width="24.7109375" customWidth="1"/>
    <col min="12" max="12" width="18.7109375" customWidth="1"/>
  </cols>
  <sheetData>
    <row r="1" spans="1:12" ht="46.5" customHeight="1">
      <c r="A1" s="138" t="s">
        <v>1891</v>
      </c>
      <c r="B1" s="138"/>
      <c r="C1" s="138"/>
      <c r="D1" s="138"/>
      <c r="E1" s="138"/>
      <c r="F1" s="138"/>
      <c r="G1" s="138"/>
      <c r="H1" s="138"/>
      <c r="I1" s="138"/>
    </row>
    <row r="2" spans="1:12" s="5" customFormat="1" ht="140.25">
      <c r="A2" s="35" t="s">
        <v>1570</v>
      </c>
      <c r="B2" s="35" t="s">
        <v>1617</v>
      </c>
      <c r="C2" s="35" t="s">
        <v>1616</v>
      </c>
      <c r="D2" s="35" t="s">
        <v>1615</v>
      </c>
      <c r="E2" s="35" t="s">
        <v>1614</v>
      </c>
      <c r="F2" s="35" t="s">
        <v>1613</v>
      </c>
      <c r="G2" s="35" t="s">
        <v>1612</v>
      </c>
      <c r="H2" s="35" t="s">
        <v>1611</v>
      </c>
      <c r="I2" s="35" t="s">
        <v>1610</v>
      </c>
      <c r="J2" s="4" t="s">
        <v>1609</v>
      </c>
      <c r="K2" s="4" t="s">
        <v>1608</v>
      </c>
      <c r="L2" s="4" t="s">
        <v>1607</v>
      </c>
    </row>
    <row r="3" spans="1:12" ht="20.100000000000001" customHeight="1">
      <c r="A3" s="30" t="s">
        <v>1563</v>
      </c>
      <c r="B3" s="29">
        <v>10</v>
      </c>
      <c r="C3" s="29">
        <v>22.85</v>
      </c>
      <c r="D3" s="29">
        <v>11.62</v>
      </c>
      <c r="E3" s="29">
        <f>50-szablon_wynik23[[#This Row],[Liczba etatów przeliczeniowych osób zatrudnionych na umowie o pracę na stanowisku dyspozytora medycznego, w tym osób z uprawnieniami zastępcy głównego dyspozytora medycznego i głównego dyspozytora medycznego]]-szablon_wynik23[[#This Row],[Liczba etatów przeliczeniowych osób zatrudnionych na umowie cywilnoprawnej na stanowisku dyspozytora medycznego, w tym osób z uprawnieniami zastępcy głównego dyspozytora medycznego i głównego dyspozytora medycznego]]</f>
        <v>15.53</v>
      </c>
      <c r="F3" s="29">
        <v>1</v>
      </c>
      <c r="G3" s="29">
        <v>1</v>
      </c>
      <c r="H3" s="29">
        <v>1</v>
      </c>
      <c r="I3" s="29">
        <v>1</v>
      </c>
      <c r="J3" s="1">
        <v>0</v>
      </c>
      <c r="K3" s="1">
        <v>1</v>
      </c>
      <c r="L3" s="1">
        <v>0</v>
      </c>
    </row>
    <row r="4" spans="1:12" ht="20.100000000000001" customHeight="1">
      <c r="A4" s="30" t="s">
        <v>1562</v>
      </c>
      <c r="B4" s="29">
        <v>10</v>
      </c>
      <c r="C4" s="29">
        <v>22.85</v>
      </c>
      <c r="D4" s="29">
        <v>13.14</v>
      </c>
      <c r="E4" s="29">
        <f>50-szablon_wynik23[[#This Row],[Liczba etatów przeliczeniowych osób zatrudnionych na umowie o pracę na stanowisku dyspozytora medycznego, w tym osób z uprawnieniami zastępcy głównego dyspozytora medycznego i głównego dyspozytora medycznego]]-szablon_wynik23[[#This Row],[Liczba etatów przeliczeniowych osób zatrudnionych na umowie cywilnoprawnej na stanowisku dyspozytora medycznego, w tym osób z uprawnieniami zastępcy głównego dyspozytora medycznego i głównego dyspozytora medycznego]]</f>
        <v>14.009999999999998</v>
      </c>
      <c r="F4" s="29">
        <v>1</v>
      </c>
      <c r="G4" s="29">
        <v>1</v>
      </c>
      <c r="H4" s="29">
        <v>1</v>
      </c>
      <c r="I4" s="29">
        <v>2</v>
      </c>
      <c r="J4" s="1">
        <v>0</v>
      </c>
      <c r="K4" s="1">
        <v>1</v>
      </c>
      <c r="L4" s="1">
        <v>0</v>
      </c>
    </row>
    <row r="5" spans="1:12" ht="20.100000000000001" customHeight="1">
      <c r="A5" s="30" t="s">
        <v>1561</v>
      </c>
      <c r="B5" s="29">
        <v>10</v>
      </c>
      <c r="C5" s="29">
        <v>24.45</v>
      </c>
      <c r="D5" s="29">
        <v>13.21</v>
      </c>
      <c r="E5" s="29">
        <f>50-szablon_wynik23[[#This Row],[Liczba etatów przeliczeniowych osób zatrudnionych na umowie o pracę na stanowisku dyspozytora medycznego, w tym osób z uprawnieniami zastępcy głównego dyspozytora medycznego i głównego dyspozytora medycznego]]-szablon_wynik23[[#This Row],[Liczba etatów przeliczeniowych osób zatrudnionych na umowie cywilnoprawnej na stanowisku dyspozytora medycznego, w tym osób z uprawnieniami zastępcy głównego dyspozytora medycznego i głównego dyspozytora medycznego]]</f>
        <v>12.34</v>
      </c>
      <c r="F5" s="29">
        <v>1</v>
      </c>
      <c r="G5" s="29">
        <v>1</v>
      </c>
      <c r="H5" s="29">
        <v>1</v>
      </c>
      <c r="I5" s="29">
        <v>2</v>
      </c>
      <c r="J5" s="1">
        <v>0</v>
      </c>
      <c r="K5" s="1">
        <v>1</v>
      </c>
      <c r="L5" s="1">
        <v>0</v>
      </c>
    </row>
    <row r="6" spans="1:12" ht="20.100000000000001" customHeight="1">
      <c r="A6" s="30" t="s">
        <v>1560</v>
      </c>
      <c r="B6" s="29">
        <v>10</v>
      </c>
      <c r="C6" s="29">
        <v>25.45</v>
      </c>
      <c r="D6" s="29">
        <v>13.76</v>
      </c>
      <c r="E6" s="29">
        <f>50-szablon_wynik23[[#This Row],[Liczba etatów przeliczeniowych osób zatrudnionych na umowie o pracę na stanowisku dyspozytora medycznego, w tym osób z uprawnieniami zastępcy głównego dyspozytora medycznego i głównego dyspozytora medycznego]]-szablon_wynik23[[#This Row],[Liczba etatów przeliczeniowych osób zatrudnionych na umowie cywilnoprawnej na stanowisku dyspozytora medycznego, w tym osób z uprawnieniami zastępcy głównego dyspozytora medycznego i głównego dyspozytora medycznego]]</f>
        <v>10.790000000000001</v>
      </c>
      <c r="F6" s="29">
        <v>1</v>
      </c>
      <c r="G6" s="29">
        <v>1</v>
      </c>
      <c r="H6" s="29">
        <v>1</v>
      </c>
      <c r="I6" s="29">
        <v>2</v>
      </c>
      <c r="J6" s="1">
        <v>0</v>
      </c>
      <c r="K6" s="1">
        <v>1</v>
      </c>
      <c r="L6" s="1">
        <v>0</v>
      </c>
    </row>
    <row r="7" spans="1:12" ht="20.100000000000001" customHeight="1">
      <c r="A7" s="30" t="s">
        <v>1558</v>
      </c>
      <c r="B7" s="29">
        <v>10</v>
      </c>
      <c r="C7" s="29">
        <v>25.45</v>
      </c>
      <c r="D7" s="29">
        <v>12.16</v>
      </c>
      <c r="E7" s="29">
        <f>50-szablon_wynik23[[#This Row],[Liczba etatów przeliczeniowych osób zatrudnionych na umowie o pracę na stanowisku dyspozytora medycznego, w tym osób z uprawnieniami zastępcy głównego dyspozytora medycznego i głównego dyspozytora medycznego]]-szablon_wynik23[[#This Row],[Liczba etatów przeliczeniowych osób zatrudnionych na umowie cywilnoprawnej na stanowisku dyspozytora medycznego, w tym osób z uprawnieniami zastępcy głównego dyspozytora medycznego i głównego dyspozytora medycznego]]</f>
        <v>12.39</v>
      </c>
      <c r="F7" s="29">
        <v>1</v>
      </c>
      <c r="G7" s="29">
        <v>1</v>
      </c>
      <c r="H7" s="29">
        <v>1</v>
      </c>
      <c r="I7" s="29">
        <v>2</v>
      </c>
      <c r="J7" s="1">
        <v>0</v>
      </c>
      <c r="K7" s="1">
        <v>1</v>
      </c>
      <c r="L7" s="1">
        <v>0</v>
      </c>
    </row>
    <row r="8" spans="1:12" ht="20.100000000000001" customHeight="1">
      <c r="A8" s="30" t="s">
        <v>1557</v>
      </c>
      <c r="B8" s="29">
        <v>10</v>
      </c>
      <c r="C8" s="29">
        <v>24.45</v>
      </c>
      <c r="D8" s="29">
        <v>13.21</v>
      </c>
      <c r="E8" s="29">
        <f>50-szablon_wynik23[[#This Row],[Liczba etatów przeliczeniowych osób zatrudnionych na umowie o pracę na stanowisku dyspozytora medycznego, w tym osób z uprawnieniami zastępcy głównego dyspozytora medycznego i głównego dyspozytora medycznego]]-szablon_wynik23[[#This Row],[Liczba etatów przeliczeniowych osób zatrudnionych na umowie cywilnoprawnej na stanowisku dyspozytora medycznego, w tym osób z uprawnieniami zastępcy głównego dyspozytora medycznego i głównego dyspozytora medycznego]]</f>
        <v>12.34</v>
      </c>
      <c r="F8" s="29">
        <v>1</v>
      </c>
      <c r="G8" s="29">
        <v>1</v>
      </c>
      <c r="H8" s="29">
        <v>1</v>
      </c>
      <c r="I8" s="29">
        <v>2</v>
      </c>
      <c r="J8" s="1">
        <v>0</v>
      </c>
      <c r="K8" s="1">
        <v>1</v>
      </c>
      <c r="L8" s="1">
        <v>0</v>
      </c>
    </row>
    <row r="9" spans="1:12" ht="20.100000000000001" customHeight="1">
      <c r="A9" s="30" t="s">
        <v>1556</v>
      </c>
      <c r="B9" s="29">
        <v>10</v>
      </c>
      <c r="C9" s="29">
        <v>24.45</v>
      </c>
      <c r="D9" s="29">
        <v>10.31</v>
      </c>
      <c r="E9" s="29">
        <f>50-szablon_wynik23[[#This Row],[Liczba etatów przeliczeniowych osób zatrudnionych na umowie o pracę na stanowisku dyspozytora medycznego, w tym osób z uprawnieniami zastępcy głównego dyspozytora medycznego i głównego dyspozytora medycznego]]-szablon_wynik23[[#This Row],[Liczba etatów przeliczeniowych osób zatrudnionych na umowie cywilnoprawnej na stanowisku dyspozytora medycznego, w tym osób z uprawnieniami zastępcy głównego dyspozytora medycznego i głównego dyspozytora medycznego]]</f>
        <v>15.24</v>
      </c>
      <c r="F9" s="29">
        <v>1</v>
      </c>
      <c r="G9" s="29">
        <v>1</v>
      </c>
      <c r="H9" s="29">
        <v>1</v>
      </c>
      <c r="I9" s="29">
        <v>2</v>
      </c>
      <c r="J9" s="1">
        <v>0</v>
      </c>
      <c r="K9" s="1">
        <v>1</v>
      </c>
      <c r="L9" s="1">
        <v>0</v>
      </c>
    </row>
    <row r="10" spans="1:12" ht="20.100000000000001" customHeight="1">
      <c r="A10" s="30" t="s">
        <v>1554</v>
      </c>
      <c r="B10" s="29">
        <v>10</v>
      </c>
      <c r="C10" s="29">
        <v>24.45</v>
      </c>
      <c r="D10" s="29">
        <v>12.19</v>
      </c>
      <c r="E10" s="29">
        <f>50-szablon_wynik23[[#This Row],[Liczba etatów przeliczeniowych osób zatrudnionych na umowie o pracę na stanowisku dyspozytora medycznego, w tym osób z uprawnieniami zastępcy głównego dyspozytora medycznego i głównego dyspozytora medycznego]]-szablon_wynik23[[#This Row],[Liczba etatów przeliczeniowych osób zatrudnionych na umowie cywilnoprawnej na stanowisku dyspozytora medycznego, w tym osób z uprawnieniami zastępcy głównego dyspozytora medycznego i głównego dyspozytora medycznego]]</f>
        <v>13.360000000000001</v>
      </c>
      <c r="F10" s="29">
        <v>1</v>
      </c>
      <c r="G10" s="29">
        <v>1</v>
      </c>
      <c r="H10" s="29">
        <v>1</v>
      </c>
      <c r="I10" s="29">
        <v>2</v>
      </c>
      <c r="J10" s="1">
        <v>0</v>
      </c>
      <c r="K10" s="1">
        <v>1</v>
      </c>
      <c r="L10" s="1">
        <v>0</v>
      </c>
    </row>
    <row r="11" spans="1:12" ht="20.100000000000001" customHeight="1">
      <c r="A11" s="30" t="s">
        <v>1550</v>
      </c>
      <c r="B11" s="29">
        <v>10</v>
      </c>
      <c r="C11" s="29">
        <v>24.95</v>
      </c>
      <c r="D11" s="29">
        <v>11.59</v>
      </c>
      <c r="E11" s="29">
        <f>50-szablon_wynik23[[#This Row],[Liczba etatów przeliczeniowych osób zatrudnionych na umowie o pracę na stanowisku dyspozytora medycznego, w tym osób z uprawnieniami zastępcy głównego dyspozytora medycznego i głównego dyspozytora medycznego]]-szablon_wynik23[[#This Row],[Liczba etatów przeliczeniowych osób zatrudnionych na umowie cywilnoprawnej na stanowisku dyspozytora medycznego, w tym osób z uprawnieniami zastępcy głównego dyspozytora medycznego i głównego dyspozytora medycznego]]</f>
        <v>13.46</v>
      </c>
      <c r="F11" s="29">
        <v>0</v>
      </c>
      <c r="G11" s="29">
        <v>1</v>
      </c>
      <c r="H11" s="29">
        <v>1</v>
      </c>
      <c r="I11" s="29">
        <v>2</v>
      </c>
      <c r="J11" s="1">
        <v>0</v>
      </c>
      <c r="K11" s="1">
        <v>1</v>
      </c>
      <c r="L11" s="1">
        <v>0</v>
      </c>
    </row>
    <row r="12" spans="1:12" ht="20.100000000000001" customHeight="1">
      <c r="A12" s="30" t="s">
        <v>1549</v>
      </c>
      <c r="B12" s="29">
        <v>10</v>
      </c>
      <c r="C12" s="29">
        <v>25.45</v>
      </c>
      <c r="D12" s="29">
        <v>11.66</v>
      </c>
      <c r="E12" s="29">
        <f>50-szablon_wynik23[[#This Row],[Liczba etatów przeliczeniowych osób zatrudnionych na umowie o pracę na stanowisku dyspozytora medycznego, w tym osób z uprawnieniami zastępcy głównego dyspozytora medycznego i głównego dyspozytora medycznego]]-szablon_wynik23[[#This Row],[Liczba etatów przeliczeniowych osób zatrudnionych na umowie cywilnoprawnej na stanowisku dyspozytora medycznego, w tym osób z uprawnieniami zastępcy głównego dyspozytora medycznego i głównego dyspozytora medycznego]]</f>
        <v>12.89</v>
      </c>
      <c r="F12" s="29">
        <v>0</v>
      </c>
      <c r="G12" s="29">
        <v>1</v>
      </c>
      <c r="H12" s="29">
        <v>1</v>
      </c>
      <c r="I12" s="29">
        <v>2</v>
      </c>
      <c r="J12" s="1">
        <v>0</v>
      </c>
      <c r="K12" s="1">
        <v>1</v>
      </c>
      <c r="L12" s="1">
        <v>0</v>
      </c>
    </row>
    <row r="13" spans="1:12" ht="20.100000000000001" customHeight="1">
      <c r="A13" s="30" t="s">
        <v>1548</v>
      </c>
      <c r="B13" s="29">
        <v>10</v>
      </c>
      <c r="C13" s="29">
        <v>25.45</v>
      </c>
      <c r="D13" s="29">
        <v>14.58</v>
      </c>
      <c r="E13" s="29">
        <f>50-szablon_wynik23[[#This Row],[Liczba etatów przeliczeniowych osób zatrudnionych na umowie o pracę na stanowisku dyspozytora medycznego, w tym osób z uprawnieniami zastępcy głównego dyspozytora medycznego i głównego dyspozytora medycznego]]-szablon_wynik23[[#This Row],[Liczba etatów przeliczeniowych osób zatrudnionych na umowie cywilnoprawnej na stanowisku dyspozytora medycznego, w tym osób z uprawnieniami zastępcy głównego dyspozytora medycznego i głównego dyspozytora medycznego]]</f>
        <v>9.9700000000000006</v>
      </c>
      <c r="F13" s="29">
        <v>0</v>
      </c>
      <c r="G13" s="29">
        <v>1</v>
      </c>
      <c r="H13" s="29">
        <v>1</v>
      </c>
      <c r="I13" s="29">
        <v>2</v>
      </c>
      <c r="J13" s="1">
        <v>0</v>
      </c>
      <c r="K13" s="1">
        <v>1</v>
      </c>
      <c r="L13" s="1">
        <v>0</v>
      </c>
    </row>
    <row r="14" spans="1:12" ht="20.100000000000001" customHeight="1">
      <c r="A14" s="30" t="s">
        <v>1547</v>
      </c>
      <c r="B14" s="29">
        <v>10</v>
      </c>
      <c r="C14" s="29">
        <v>25.45</v>
      </c>
      <c r="D14" s="29">
        <v>13.73</v>
      </c>
      <c r="E14" s="29">
        <f>50-szablon_wynik23[[#This Row],[Liczba etatów przeliczeniowych osób zatrudnionych na umowie o pracę na stanowisku dyspozytora medycznego, w tym osób z uprawnieniami zastępcy głównego dyspozytora medycznego i głównego dyspozytora medycznego]]-szablon_wynik23[[#This Row],[Liczba etatów przeliczeniowych osób zatrudnionych na umowie cywilnoprawnej na stanowisku dyspozytora medycznego, w tym osób z uprawnieniami zastępcy głównego dyspozytora medycznego i głównego dyspozytora medycznego]]</f>
        <v>10.82</v>
      </c>
      <c r="F14" s="29">
        <v>1</v>
      </c>
      <c r="G14" s="29">
        <v>1</v>
      </c>
      <c r="H14" s="29">
        <v>1</v>
      </c>
      <c r="I14" s="29">
        <v>2</v>
      </c>
      <c r="J14" s="1">
        <v>0</v>
      </c>
      <c r="K14" s="1">
        <v>1</v>
      </c>
      <c r="L14" s="1">
        <v>0</v>
      </c>
    </row>
    <row r="15" spans="1:12" ht="20.100000000000001" customHeight="1">
      <c r="A15" s="30" t="s">
        <v>1544</v>
      </c>
      <c r="B15" s="29">
        <v>10</v>
      </c>
      <c r="C15" s="60">
        <f>SUBTOTAL(101,C3:C14)</f>
        <v>24.641666666666662</v>
      </c>
      <c r="D15" s="60">
        <f t="shared" ref="D15:K15" si="0">SUBTOTAL(101,D3:D14)</f>
        <v>12.596666666666666</v>
      </c>
      <c r="E15" s="60">
        <f t="shared" si="0"/>
        <v>12.761666666666668</v>
      </c>
      <c r="F15" s="60">
        <f t="shared" si="0"/>
        <v>0.75</v>
      </c>
      <c r="G15" s="60">
        <f t="shared" si="0"/>
        <v>1</v>
      </c>
      <c r="H15" s="60">
        <f t="shared" si="0"/>
        <v>1</v>
      </c>
      <c r="I15" s="60">
        <f t="shared" si="0"/>
        <v>1.9166666666666667</v>
      </c>
      <c r="J15" s="11">
        <f t="shared" si="0"/>
        <v>0</v>
      </c>
      <c r="K15" s="11">
        <f t="shared" si="0"/>
        <v>1</v>
      </c>
      <c r="L15" s="11">
        <v>0</v>
      </c>
    </row>
    <row r="16" spans="1:12">
      <c r="A16" s="15"/>
      <c r="B16" s="15"/>
      <c r="C16" s="15"/>
      <c r="D16" s="15"/>
      <c r="E16" s="15"/>
      <c r="F16" s="15"/>
      <c r="G16" s="15"/>
      <c r="H16" s="15"/>
      <c r="I16" s="15"/>
    </row>
    <row r="17" spans="1:9">
      <c r="A17" s="15"/>
      <c r="B17" s="15"/>
      <c r="C17" s="15"/>
      <c r="D17" s="15"/>
      <c r="E17" s="15"/>
      <c r="F17" s="15"/>
      <c r="G17" s="15"/>
      <c r="H17" s="15"/>
      <c r="I17" s="15"/>
    </row>
    <row r="18" spans="1:9">
      <c r="A18" s="15"/>
      <c r="B18" s="15"/>
      <c r="C18" s="15"/>
      <c r="D18" s="15"/>
      <c r="E18" s="15"/>
      <c r="F18" s="15"/>
      <c r="G18" s="15"/>
      <c r="H18" s="15"/>
      <c r="I18" s="15"/>
    </row>
  </sheetData>
  <mergeCells count="1">
    <mergeCell ref="A1:I1"/>
  </mergeCells>
  <pageMargins left="0.7" right="0.7" top="0.75" bottom="0.75" header="0.3" footer="0.3"/>
  <pageSetup paperSize="9" scale="46"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25C6C-15D0-4B31-9508-757B3213FD63}">
  <sheetPr>
    <tabColor theme="0" tint="-0.14999847407452621"/>
    <pageSetUpPr fitToPage="1"/>
  </sheetPr>
  <dimension ref="A1:G16"/>
  <sheetViews>
    <sheetView workbookViewId="0">
      <selection activeCell="B12" sqref="B12"/>
    </sheetView>
  </sheetViews>
  <sheetFormatPr defaultColWidth="9.140625" defaultRowHeight="15"/>
  <cols>
    <col min="1" max="7" width="28.140625" style="2" customWidth="1"/>
    <col min="8" max="16384" width="9.140625" style="2"/>
  </cols>
  <sheetData>
    <row r="1" spans="1:7" ht="42.75" customHeight="1">
      <c r="A1" s="133" t="s">
        <v>2051</v>
      </c>
      <c r="B1" s="133"/>
      <c r="C1" s="133"/>
      <c r="D1" s="133"/>
      <c r="E1" s="133"/>
      <c r="F1" s="133"/>
      <c r="G1" s="133"/>
    </row>
    <row r="2" spans="1:7" ht="91.5" customHeight="1">
      <c r="A2" s="134" t="s">
        <v>0</v>
      </c>
      <c r="B2" s="134" t="s">
        <v>1965</v>
      </c>
      <c r="C2" s="134" t="s">
        <v>1966</v>
      </c>
      <c r="D2" s="134" t="s">
        <v>380</v>
      </c>
      <c r="E2" s="134" t="s">
        <v>375</v>
      </c>
      <c r="F2" s="134" t="s">
        <v>1967</v>
      </c>
      <c r="G2" s="135" t="s">
        <v>381</v>
      </c>
    </row>
    <row r="3" spans="1:7">
      <c r="A3" s="134"/>
      <c r="B3" s="134"/>
      <c r="C3" s="134"/>
      <c r="D3" s="134"/>
      <c r="E3" s="134"/>
      <c r="F3" s="134"/>
      <c r="G3" s="136"/>
    </row>
    <row r="4" spans="1:7" ht="15.75" customHeight="1">
      <c r="A4" s="29"/>
      <c r="B4" s="87"/>
      <c r="C4" s="87"/>
      <c r="D4" s="87"/>
      <c r="E4" s="87"/>
      <c r="F4" s="88"/>
      <c r="G4" s="87"/>
    </row>
    <row r="5" spans="1:7" ht="15.75" customHeight="1">
      <c r="A5" s="29"/>
      <c r="B5" s="87"/>
      <c r="C5" s="87"/>
      <c r="D5" s="87"/>
      <c r="E5" s="87"/>
      <c r="F5" s="88"/>
      <c r="G5" s="87"/>
    </row>
    <row r="6" spans="1:7" ht="15.75" customHeight="1">
      <c r="A6" s="29"/>
      <c r="B6" s="87"/>
      <c r="C6" s="87"/>
      <c r="D6" s="87"/>
      <c r="E6" s="87"/>
      <c r="F6" s="88"/>
      <c r="G6" s="87"/>
    </row>
    <row r="7" spans="1:7" ht="15.75" customHeight="1">
      <c r="A7" s="29"/>
      <c r="B7" s="87"/>
      <c r="C7" s="87"/>
      <c r="D7" s="87"/>
      <c r="E7" s="87"/>
      <c r="F7" s="88"/>
      <c r="G7" s="87"/>
    </row>
    <row r="8" spans="1:7" ht="15.75" customHeight="1">
      <c r="A8" s="29"/>
      <c r="B8" s="87"/>
      <c r="C8" s="87"/>
      <c r="D8" s="87"/>
      <c r="E8" s="87"/>
      <c r="F8" s="88"/>
      <c r="G8" s="87"/>
    </row>
    <row r="9" spans="1:7" ht="15.75" customHeight="1">
      <c r="A9" s="29"/>
      <c r="B9" s="87"/>
      <c r="C9" s="87"/>
      <c r="D9" s="87"/>
      <c r="E9" s="87"/>
      <c r="F9" s="88"/>
      <c r="G9" s="89"/>
    </row>
    <row r="10" spans="1:7" ht="15.75" customHeight="1">
      <c r="A10" s="29"/>
      <c r="B10" s="87"/>
      <c r="C10" s="87"/>
      <c r="D10" s="87"/>
      <c r="E10" s="87"/>
      <c r="F10" s="90"/>
      <c r="G10" s="89"/>
    </row>
    <row r="11" spans="1:7" ht="37.5" customHeight="1">
      <c r="A11" s="25"/>
      <c r="B11" s="25"/>
      <c r="C11" s="25"/>
      <c r="D11" s="25"/>
      <c r="E11" s="25"/>
      <c r="F11" s="25"/>
      <c r="G11" s="25"/>
    </row>
    <row r="12" spans="1:7">
      <c r="A12" s="26" t="s">
        <v>382</v>
      </c>
      <c r="B12" s="27"/>
      <c r="C12" s="27"/>
      <c r="D12" s="27"/>
      <c r="E12" s="27"/>
      <c r="F12" s="27"/>
      <c r="G12" s="27"/>
    </row>
    <row r="13" spans="1:7" ht="53.25" customHeight="1">
      <c r="A13" s="132" t="s">
        <v>383</v>
      </c>
      <c r="B13" s="132"/>
      <c r="C13" s="132"/>
      <c r="D13" s="132"/>
      <c r="E13" s="132"/>
      <c r="F13" s="132"/>
      <c r="G13" s="132"/>
    </row>
    <row r="14" spans="1:7" ht="42" customHeight="1">
      <c r="A14" s="132" t="s">
        <v>384</v>
      </c>
      <c r="B14" s="132"/>
      <c r="C14" s="132"/>
      <c r="D14" s="132"/>
      <c r="E14" s="132"/>
      <c r="F14" s="132"/>
      <c r="G14" s="132"/>
    </row>
    <row r="15" spans="1:7" ht="42" customHeight="1">
      <c r="A15" s="132" t="s">
        <v>385</v>
      </c>
      <c r="B15" s="132"/>
      <c r="C15" s="132"/>
      <c r="D15" s="132"/>
      <c r="E15" s="132"/>
      <c r="F15" s="132"/>
      <c r="G15" s="132"/>
    </row>
    <row r="16" spans="1:7">
      <c r="A16" s="27"/>
      <c r="B16" s="27"/>
      <c r="C16" s="27"/>
      <c r="D16" s="27"/>
      <c r="E16" s="27"/>
      <c r="F16" s="27"/>
      <c r="G16" s="27"/>
    </row>
  </sheetData>
  <mergeCells count="11">
    <mergeCell ref="A13:G13"/>
    <mergeCell ref="A14:G14"/>
    <mergeCell ref="A15:G15"/>
    <mergeCell ref="A1:G1"/>
    <mergeCell ref="A2:A3"/>
    <mergeCell ref="B2:B3"/>
    <mergeCell ref="C2:C3"/>
    <mergeCell ref="D2:D3"/>
    <mergeCell ref="E2:E3"/>
    <mergeCell ref="F2:F3"/>
    <mergeCell ref="G2:G3"/>
  </mergeCells>
  <phoneticPr fontId="28" type="noConversion"/>
  <pageMargins left="0.7" right="0.7" top="0.75" bottom="0.75" header="0.3" footer="0.3"/>
  <pageSetup paperSize="9" scale="6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5082F-2F4F-4E9E-B7EE-012CBFC1E5C5}">
  <sheetPr>
    <pageSetUpPr fitToPage="1"/>
  </sheetPr>
  <dimension ref="A1:Z101"/>
  <sheetViews>
    <sheetView zoomScale="80" zoomScaleNormal="80" workbookViewId="0">
      <pane ySplit="2" topLeftCell="A3" activePane="bottomLeft" state="frozen"/>
      <selection pane="bottomLeft" activeCell="F8" sqref="F8"/>
    </sheetView>
  </sheetViews>
  <sheetFormatPr defaultRowHeight="15"/>
  <cols>
    <col min="1" max="1" width="18.7109375" bestFit="1" customWidth="1"/>
    <col min="2" max="2" width="17.28515625" customWidth="1"/>
    <col min="3" max="3" width="41.42578125" customWidth="1"/>
    <col min="4" max="4" width="14.140625" customWidth="1"/>
    <col min="5" max="5" width="13.42578125" customWidth="1"/>
    <col min="6" max="6" width="14.28515625" customWidth="1"/>
    <col min="7" max="7" width="16" customWidth="1"/>
    <col min="8" max="8" width="17.5703125" customWidth="1"/>
    <col min="9" max="9" width="19.42578125" customWidth="1"/>
    <col min="10" max="10" width="19" customWidth="1"/>
    <col min="11" max="11" width="32.85546875" customWidth="1"/>
    <col min="12" max="12" width="16.42578125" customWidth="1"/>
    <col min="13" max="13" width="16.85546875" customWidth="1"/>
    <col min="14" max="14" width="19.42578125" customWidth="1"/>
    <col min="15" max="15" width="24.85546875" customWidth="1"/>
    <col min="16" max="16" width="19.5703125" customWidth="1"/>
    <col min="17" max="17" width="19.85546875" customWidth="1"/>
    <col min="18" max="18" width="12.28515625" customWidth="1"/>
    <col min="19" max="19" width="19.42578125" customWidth="1"/>
    <col min="20" max="20" width="20.42578125" customWidth="1"/>
    <col min="21" max="21" width="23" customWidth="1"/>
    <col min="22" max="22" width="22.7109375" customWidth="1"/>
    <col min="23" max="23" width="22" customWidth="1"/>
    <col min="24" max="24" width="21.42578125" customWidth="1"/>
    <col min="25" max="25" width="22" customWidth="1"/>
    <col min="26" max="26" width="19.28515625" customWidth="1"/>
  </cols>
  <sheetData>
    <row r="1" spans="1:26" ht="44.25" customHeight="1">
      <c r="A1" s="138" t="s">
        <v>1942</v>
      </c>
      <c r="B1" s="138"/>
      <c r="C1" s="138"/>
      <c r="D1" s="138"/>
      <c r="E1" s="138"/>
      <c r="F1" s="138"/>
      <c r="G1" s="138"/>
      <c r="H1" s="138"/>
      <c r="I1" s="138"/>
      <c r="J1" s="138"/>
      <c r="K1" s="138"/>
      <c r="L1" s="138"/>
      <c r="M1" s="138"/>
      <c r="N1" s="138"/>
      <c r="O1" s="138"/>
      <c r="P1" s="138"/>
      <c r="Q1" s="138"/>
      <c r="R1" s="138"/>
      <c r="S1" s="138"/>
      <c r="T1" s="138"/>
      <c r="U1" s="138"/>
      <c r="V1" s="138"/>
      <c r="W1" s="138"/>
      <c r="X1" s="138"/>
      <c r="Y1" s="138"/>
      <c r="Z1" s="138"/>
    </row>
    <row r="2" spans="1:26" s="5" customFormat="1" ht="116.25" customHeight="1">
      <c r="A2" s="28" t="s">
        <v>0</v>
      </c>
      <c r="B2" s="28" t="s">
        <v>1663</v>
      </c>
      <c r="C2" s="28" t="s">
        <v>1662</v>
      </c>
      <c r="D2" s="28" t="s">
        <v>1661</v>
      </c>
      <c r="E2" s="28" t="s">
        <v>1660</v>
      </c>
      <c r="F2" s="28" t="s">
        <v>1659</v>
      </c>
      <c r="G2" s="28" t="s">
        <v>1658</v>
      </c>
      <c r="H2" s="28" t="s">
        <v>379</v>
      </c>
      <c r="I2" s="28" t="s">
        <v>378</v>
      </c>
      <c r="J2" s="28" t="s">
        <v>377</v>
      </c>
      <c r="K2" s="28" t="s">
        <v>376</v>
      </c>
      <c r="L2" s="28" t="s">
        <v>386</v>
      </c>
      <c r="M2" s="28" t="s">
        <v>387</v>
      </c>
      <c r="N2" s="28" t="s">
        <v>388</v>
      </c>
      <c r="O2" s="28" t="s">
        <v>389</v>
      </c>
      <c r="P2" s="28" t="s">
        <v>390</v>
      </c>
      <c r="Q2" s="28" t="s">
        <v>391</v>
      </c>
      <c r="R2" s="28" t="s">
        <v>392</v>
      </c>
      <c r="S2" s="28" t="s">
        <v>393</v>
      </c>
      <c r="T2" s="28" t="s">
        <v>394</v>
      </c>
      <c r="U2" s="28" t="s">
        <v>395</v>
      </c>
      <c r="V2" s="28" t="s">
        <v>396</v>
      </c>
      <c r="W2" s="28" t="s">
        <v>397</v>
      </c>
      <c r="X2" s="28" t="s">
        <v>398</v>
      </c>
      <c r="Y2" s="28" t="s">
        <v>1665</v>
      </c>
      <c r="Z2" s="28" t="s">
        <v>1664</v>
      </c>
    </row>
    <row r="3" spans="1:26" ht="51.75" customHeight="1">
      <c r="A3" s="29" t="s">
        <v>8</v>
      </c>
      <c r="B3" s="29" t="s">
        <v>9</v>
      </c>
      <c r="C3" s="30" t="s">
        <v>426</v>
      </c>
      <c r="D3" s="29" t="s">
        <v>26</v>
      </c>
      <c r="E3" s="29" t="s">
        <v>27</v>
      </c>
      <c r="F3" s="29" t="s">
        <v>12</v>
      </c>
      <c r="G3" s="29" t="s">
        <v>13</v>
      </c>
      <c r="H3" s="29" t="s">
        <v>14</v>
      </c>
      <c r="I3" s="29" t="s">
        <v>14</v>
      </c>
      <c r="J3" s="29" t="s">
        <v>372</v>
      </c>
      <c r="K3" s="29" t="s">
        <v>309</v>
      </c>
      <c r="L3" s="29">
        <v>108</v>
      </c>
      <c r="M3" s="29">
        <v>1419</v>
      </c>
      <c r="N3" s="29">
        <v>1527</v>
      </c>
      <c r="O3" s="29">
        <v>88</v>
      </c>
      <c r="P3" s="29">
        <v>1373</v>
      </c>
      <c r="Q3" s="29">
        <v>1461</v>
      </c>
      <c r="R3" s="29">
        <v>2988</v>
      </c>
      <c r="S3" s="29">
        <v>4</v>
      </c>
      <c r="T3" s="29">
        <v>171</v>
      </c>
      <c r="U3" s="29">
        <v>175</v>
      </c>
      <c r="V3" s="29">
        <v>134</v>
      </c>
      <c r="W3" s="29">
        <v>1595</v>
      </c>
      <c r="X3" s="29">
        <v>1729</v>
      </c>
      <c r="Y3" s="29">
        <v>1037</v>
      </c>
      <c r="Z3" s="29">
        <v>1951</v>
      </c>
    </row>
    <row r="4" spans="1:26" ht="44.25" customHeight="1">
      <c r="A4" s="29" t="s">
        <v>8</v>
      </c>
      <c r="B4" s="29" t="s">
        <v>9</v>
      </c>
      <c r="C4" s="30" t="s">
        <v>426</v>
      </c>
      <c r="D4" s="29" t="s">
        <v>28</v>
      </c>
      <c r="E4" s="29" t="s">
        <v>29</v>
      </c>
      <c r="F4" s="29" t="s">
        <v>1651</v>
      </c>
      <c r="G4" s="29" t="s">
        <v>13</v>
      </c>
      <c r="H4" s="29" t="s">
        <v>14</v>
      </c>
      <c r="I4" s="29" t="s">
        <v>14</v>
      </c>
      <c r="J4" s="29" t="s">
        <v>372</v>
      </c>
      <c r="K4" s="29" t="s">
        <v>309</v>
      </c>
      <c r="L4" s="29">
        <v>43</v>
      </c>
      <c r="M4" s="29">
        <v>742</v>
      </c>
      <c r="N4" s="29">
        <v>785</v>
      </c>
      <c r="O4" s="29">
        <v>198</v>
      </c>
      <c r="P4" s="29">
        <v>2544</v>
      </c>
      <c r="Q4" s="29">
        <v>2742</v>
      </c>
      <c r="R4" s="29">
        <v>3527</v>
      </c>
      <c r="S4" s="29">
        <v>0</v>
      </c>
      <c r="T4" s="29">
        <v>29</v>
      </c>
      <c r="U4" s="29">
        <v>29</v>
      </c>
      <c r="V4" s="29">
        <v>133</v>
      </c>
      <c r="W4" s="29">
        <v>1819</v>
      </c>
      <c r="X4" s="29">
        <v>1952</v>
      </c>
      <c r="Y4" s="29">
        <v>591</v>
      </c>
      <c r="Z4" s="29">
        <v>2936</v>
      </c>
    </row>
    <row r="5" spans="1:26" ht="26.25">
      <c r="A5" s="29" t="s">
        <v>8</v>
      </c>
      <c r="B5" s="29" t="s">
        <v>9</v>
      </c>
      <c r="C5" s="30" t="s">
        <v>446</v>
      </c>
      <c r="D5" s="29" t="s">
        <v>10</v>
      </c>
      <c r="E5" s="29" t="s">
        <v>11</v>
      </c>
      <c r="F5" s="29" t="s">
        <v>12</v>
      </c>
      <c r="G5" s="29" t="s">
        <v>13</v>
      </c>
      <c r="H5" s="29" t="s">
        <v>14</v>
      </c>
      <c r="I5" s="29" t="s">
        <v>14</v>
      </c>
      <c r="J5" s="29" t="s">
        <v>322</v>
      </c>
      <c r="K5" s="29" t="s">
        <v>309</v>
      </c>
      <c r="L5" s="29">
        <v>88</v>
      </c>
      <c r="M5" s="29">
        <v>1200</v>
      </c>
      <c r="N5" s="29">
        <v>1288</v>
      </c>
      <c r="O5" s="29">
        <v>59</v>
      </c>
      <c r="P5" s="29">
        <v>1218</v>
      </c>
      <c r="Q5" s="29">
        <v>1277</v>
      </c>
      <c r="R5" s="29">
        <v>2565</v>
      </c>
      <c r="S5" s="29">
        <v>0</v>
      </c>
      <c r="T5" s="29">
        <v>95</v>
      </c>
      <c r="U5" s="29">
        <v>95</v>
      </c>
      <c r="V5" s="29">
        <v>103</v>
      </c>
      <c r="W5" s="29">
        <v>1188</v>
      </c>
      <c r="X5" s="29">
        <v>1291</v>
      </c>
      <c r="Y5" s="29">
        <v>698</v>
      </c>
      <c r="Z5" s="29">
        <v>1867</v>
      </c>
    </row>
    <row r="6" spans="1:26" ht="39">
      <c r="A6" s="29" t="s">
        <v>8</v>
      </c>
      <c r="B6" s="29" t="s">
        <v>9</v>
      </c>
      <c r="C6" s="30" t="s">
        <v>426</v>
      </c>
      <c r="D6" s="29" t="s">
        <v>20</v>
      </c>
      <c r="E6" s="29" t="s">
        <v>21</v>
      </c>
      <c r="F6" s="29" t="s">
        <v>1651</v>
      </c>
      <c r="G6" s="29" t="s">
        <v>13</v>
      </c>
      <c r="H6" s="29" t="s">
        <v>14</v>
      </c>
      <c r="I6" s="29" t="s">
        <v>14</v>
      </c>
      <c r="J6" s="29" t="s">
        <v>372</v>
      </c>
      <c r="K6" s="29" t="s">
        <v>309</v>
      </c>
      <c r="L6" s="29">
        <v>30</v>
      </c>
      <c r="M6" s="29">
        <v>458</v>
      </c>
      <c r="N6" s="29">
        <v>488</v>
      </c>
      <c r="O6" s="29">
        <v>200</v>
      </c>
      <c r="P6" s="29">
        <v>2828</v>
      </c>
      <c r="Q6" s="29">
        <v>3028</v>
      </c>
      <c r="R6" s="29">
        <v>3516</v>
      </c>
      <c r="S6" s="29">
        <v>0</v>
      </c>
      <c r="T6" s="29">
        <v>41</v>
      </c>
      <c r="U6" s="29">
        <v>41</v>
      </c>
      <c r="V6" s="29">
        <v>147</v>
      </c>
      <c r="W6" s="29">
        <v>1695</v>
      </c>
      <c r="X6" s="29">
        <v>1842</v>
      </c>
      <c r="Y6" s="29">
        <v>557</v>
      </c>
      <c r="Z6" s="29">
        <v>2959</v>
      </c>
    </row>
    <row r="7" spans="1:26" ht="90" customHeight="1">
      <c r="A7" s="29" t="s">
        <v>8</v>
      </c>
      <c r="B7" s="29" t="s">
        <v>9</v>
      </c>
      <c r="C7" s="30" t="s">
        <v>405</v>
      </c>
      <c r="D7" s="29" t="s">
        <v>22</v>
      </c>
      <c r="E7" s="29" t="s">
        <v>23</v>
      </c>
      <c r="F7" s="29" t="s">
        <v>12</v>
      </c>
      <c r="G7" s="29" t="s">
        <v>24</v>
      </c>
      <c r="H7" s="29" t="s">
        <v>367</v>
      </c>
      <c r="I7" s="29" t="s">
        <v>25</v>
      </c>
      <c r="J7" s="29" t="s">
        <v>369</v>
      </c>
      <c r="K7" s="29" t="s">
        <v>309</v>
      </c>
      <c r="L7" s="29">
        <v>92</v>
      </c>
      <c r="M7" s="29">
        <v>1300</v>
      </c>
      <c r="N7" s="29">
        <v>1392</v>
      </c>
      <c r="O7" s="29">
        <v>21</v>
      </c>
      <c r="P7" s="29">
        <v>417</v>
      </c>
      <c r="Q7" s="29">
        <v>438</v>
      </c>
      <c r="R7" s="29">
        <v>1830</v>
      </c>
      <c r="S7" s="29">
        <v>0</v>
      </c>
      <c r="T7" s="29">
        <v>56</v>
      </c>
      <c r="U7" s="29">
        <v>56</v>
      </c>
      <c r="V7" s="29">
        <v>79</v>
      </c>
      <c r="W7" s="29">
        <v>880</v>
      </c>
      <c r="X7" s="29">
        <v>959</v>
      </c>
      <c r="Y7" s="29">
        <v>474</v>
      </c>
      <c r="Z7" s="29">
        <v>1356</v>
      </c>
    </row>
    <row r="8" spans="1:26" ht="50.25" customHeight="1">
      <c r="A8" s="29" t="s">
        <v>8</v>
      </c>
      <c r="B8" s="29" t="s">
        <v>9</v>
      </c>
      <c r="C8" s="30" t="s">
        <v>426</v>
      </c>
      <c r="D8" s="29" t="s">
        <v>48</v>
      </c>
      <c r="E8" s="29" t="s">
        <v>49</v>
      </c>
      <c r="F8" s="29" t="s">
        <v>1651</v>
      </c>
      <c r="G8" s="29" t="s">
        <v>13</v>
      </c>
      <c r="H8" s="29" t="s">
        <v>14</v>
      </c>
      <c r="I8" s="29" t="s">
        <v>14</v>
      </c>
      <c r="J8" s="29" t="s">
        <v>372</v>
      </c>
      <c r="K8" s="29" t="s">
        <v>309</v>
      </c>
      <c r="L8" s="29">
        <v>41</v>
      </c>
      <c r="M8" s="29">
        <v>669</v>
      </c>
      <c r="N8" s="29">
        <v>710</v>
      </c>
      <c r="O8" s="29">
        <v>180</v>
      </c>
      <c r="P8" s="29">
        <v>2635</v>
      </c>
      <c r="Q8" s="29">
        <v>2815</v>
      </c>
      <c r="R8" s="29">
        <v>3525</v>
      </c>
      <c r="S8" s="29">
        <v>0</v>
      </c>
      <c r="T8" s="29">
        <v>35</v>
      </c>
      <c r="U8" s="29">
        <v>35</v>
      </c>
      <c r="V8" s="29">
        <v>161</v>
      </c>
      <c r="W8" s="29">
        <v>1979</v>
      </c>
      <c r="X8" s="29">
        <v>2140</v>
      </c>
      <c r="Y8" s="29">
        <v>530</v>
      </c>
      <c r="Z8" s="29">
        <v>2995</v>
      </c>
    </row>
    <row r="9" spans="1:26" ht="26.25">
      <c r="A9" s="29" t="s">
        <v>8</v>
      </c>
      <c r="B9" s="29" t="s">
        <v>9</v>
      </c>
      <c r="C9" s="30" t="s">
        <v>447</v>
      </c>
      <c r="D9" s="29" t="s">
        <v>50</v>
      </c>
      <c r="E9" s="29" t="s">
        <v>51</v>
      </c>
      <c r="F9" s="29" t="s">
        <v>12</v>
      </c>
      <c r="G9" s="29" t="s">
        <v>52</v>
      </c>
      <c r="H9" s="29" t="s">
        <v>53</v>
      </c>
      <c r="I9" s="29" t="s">
        <v>53</v>
      </c>
      <c r="J9" s="29" t="s">
        <v>328</v>
      </c>
      <c r="K9" s="29" t="s">
        <v>309</v>
      </c>
      <c r="L9" s="29">
        <v>35</v>
      </c>
      <c r="M9" s="29">
        <v>822</v>
      </c>
      <c r="N9" s="29">
        <v>857</v>
      </c>
      <c r="O9" s="29">
        <v>56</v>
      </c>
      <c r="P9" s="29">
        <v>1156</v>
      </c>
      <c r="Q9" s="29">
        <v>1212</v>
      </c>
      <c r="R9" s="29">
        <v>2069</v>
      </c>
      <c r="S9" s="29">
        <v>0</v>
      </c>
      <c r="T9" s="29">
        <v>47</v>
      </c>
      <c r="U9" s="29">
        <v>47</v>
      </c>
      <c r="V9" s="29">
        <v>41</v>
      </c>
      <c r="W9" s="29">
        <v>963</v>
      </c>
      <c r="X9" s="29">
        <v>1004</v>
      </c>
      <c r="Y9" s="29">
        <v>417</v>
      </c>
      <c r="Z9" s="29">
        <v>1652</v>
      </c>
    </row>
    <row r="10" spans="1:26" ht="39">
      <c r="A10" s="29" t="s">
        <v>8</v>
      </c>
      <c r="B10" s="29" t="s">
        <v>9</v>
      </c>
      <c r="C10" s="30" t="s">
        <v>426</v>
      </c>
      <c r="D10" s="29" t="s">
        <v>30</v>
      </c>
      <c r="E10" s="29" t="s">
        <v>31</v>
      </c>
      <c r="F10" s="29" t="s">
        <v>1651</v>
      </c>
      <c r="G10" s="29" t="s">
        <v>13</v>
      </c>
      <c r="H10" s="29" t="s">
        <v>14</v>
      </c>
      <c r="I10" s="29" t="s">
        <v>14</v>
      </c>
      <c r="J10" s="29" t="s">
        <v>372</v>
      </c>
      <c r="K10" s="29" t="s">
        <v>309</v>
      </c>
      <c r="L10" s="29">
        <v>76</v>
      </c>
      <c r="M10" s="29">
        <v>901</v>
      </c>
      <c r="N10" s="29">
        <v>977</v>
      </c>
      <c r="O10" s="29">
        <v>159</v>
      </c>
      <c r="P10" s="29">
        <v>2353</v>
      </c>
      <c r="Q10" s="29">
        <v>2512</v>
      </c>
      <c r="R10" s="29">
        <v>3489</v>
      </c>
      <c r="S10" s="29">
        <v>1</v>
      </c>
      <c r="T10" s="29">
        <v>36</v>
      </c>
      <c r="U10" s="29">
        <v>37</v>
      </c>
      <c r="V10" s="29">
        <v>162</v>
      </c>
      <c r="W10" s="29">
        <v>1834</v>
      </c>
      <c r="X10" s="29">
        <v>1996</v>
      </c>
      <c r="Y10" s="29">
        <v>520</v>
      </c>
      <c r="Z10" s="29">
        <v>2969</v>
      </c>
    </row>
    <row r="11" spans="1:26" ht="90">
      <c r="A11" s="29" t="s">
        <v>8</v>
      </c>
      <c r="B11" s="29" t="s">
        <v>9</v>
      </c>
      <c r="C11" s="30" t="s">
        <v>415</v>
      </c>
      <c r="D11" s="29" t="s">
        <v>44</v>
      </c>
      <c r="E11" s="29" t="s">
        <v>45</v>
      </c>
      <c r="F11" s="29" t="s">
        <v>12</v>
      </c>
      <c r="G11" s="29" t="s">
        <v>46</v>
      </c>
      <c r="H11" s="29" t="s">
        <v>317</v>
      </c>
      <c r="I11" s="29" t="s">
        <v>47</v>
      </c>
      <c r="J11" s="29" t="s">
        <v>364</v>
      </c>
      <c r="K11" s="29" t="s">
        <v>309</v>
      </c>
      <c r="L11" s="29">
        <v>14</v>
      </c>
      <c r="M11" s="29">
        <v>379</v>
      </c>
      <c r="N11" s="29">
        <v>393</v>
      </c>
      <c r="O11" s="29">
        <v>72</v>
      </c>
      <c r="P11" s="29">
        <v>736</v>
      </c>
      <c r="Q11" s="29">
        <v>808</v>
      </c>
      <c r="R11" s="29">
        <v>1201</v>
      </c>
      <c r="S11" s="29">
        <v>0</v>
      </c>
      <c r="T11" s="29">
        <v>29</v>
      </c>
      <c r="U11" s="29">
        <v>29</v>
      </c>
      <c r="V11" s="29">
        <v>46</v>
      </c>
      <c r="W11" s="29">
        <v>713</v>
      </c>
      <c r="X11" s="29">
        <v>759</v>
      </c>
      <c r="Y11" s="29">
        <v>293</v>
      </c>
      <c r="Z11" s="29">
        <v>908</v>
      </c>
    </row>
    <row r="12" spans="1:26" ht="39">
      <c r="A12" s="29" t="s">
        <v>8</v>
      </c>
      <c r="B12" s="29" t="s">
        <v>9</v>
      </c>
      <c r="C12" s="30" t="s">
        <v>426</v>
      </c>
      <c r="D12" s="29" t="s">
        <v>32</v>
      </c>
      <c r="E12" s="29" t="s">
        <v>33</v>
      </c>
      <c r="F12" s="29" t="s">
        <v>1651</v>
      </c>
      <c r="G12" s="29" t="s">
        <v>13</v>
      </c>
      <c r="H12" s="29" t="s">
        <v>14</v>
      </c>
      <c r="I12" s="29" t="s">
        <v>14</v>
      </c>
      <c r="J12" s="29" t="s">
        <v>372</v>
      </c>
      <c r="K12" s="29" t="s">
        <v>309</v>
      </c>
      <c r="L12" s="29">
        <v>60</v>
      </c>
      <c r="M12" s="29">
        <v>766</v>
      </c>
      <c r="N12" s="29">
        <v>826</v>
      </c>
      <c r="O12" s="29">
        <v>154</v>
      </c>
      <c r="P12" s="29">
        <v>2324</v>
      </c>
      <c r="Q12" s="29">
        <v>2478</v>
      </c>
      <c r="R12" s="29">
        <v>3304</v>
      </c>
      <c r="S12" s="29">
        <v>0</v>
      </c>
      <c r="T12" s="29">
        <v>39</v>
      </c>
      <c r="U12" s="29">
        <v>39</v>
      </c>
      <c r="V12" s="29">
        <v>157</v>
      </c>
      <c r="W12" s="29">
        <v>1828</v>
      </c>
      <c r="X12" s="29">
        <v>1985</v>
      </c>
      <c r="Y12" s="29">
        <v>472</v>
      </c>
      <c r="Z12" s="29">
        <v>2832</v>
      </c>
    </row>
    <row r="13" spans="1:26" ht="64.5">
      <c r="A13" s="29" t="s">
        <v>8</v>
      </c>
      <c r="B13" s="29" t="s">
        <v>9</v>
      </c>
      <c r="C13" s="30" t="s">
        <v>424</v>
      </c>
      <c r="D13" s="29" t="s">
        <v>40</v>
      </c>
      <c r="E13" s="29" t="s">
        <v>41</v>
      </c>
      <c r="F13" s="29" t="s">
        <v>12</v>
      </c>
      <c r="G13" s="29" t="s">
        <v>42</v>
      </c>
      <c r="H13" s="29" t="s">
        <v>357</v>
      </c>
      <c r="I13" s="29" t="s">
        <v>43</v>
      </c>
      <c r="J13" s="29" t="s">
        <v>358</v>
      </c>
      <c r="K13" s="29" t="s">
        <v>309</v>
      </c>
      <c r="L13" s="29">
        <v>41</v>
      </c>
      <c r="M13" s="29">
        <v>555</v>
      </c>
      <c r="N13" s="29">
        <v>596</v>
      </c>
      <c r="O13" s="29">
        <v>49</v>
      </c>
      <c r="P13" s="29">
        <v>835</v>
      </c>
      <c r="Q13" s="29">
        <v>884</v>
      </c>
      <c r="R13" s="29">
        <v>1480</v>
      </c>
      <c r="S13" s="29">
        <v>0</v>
      </c>
      <c r="T13" s="29">
        <v>43</v>
      </c>
      <c r="U13" s="29">
        <v>43</v>
      </c>
      <c r="V13" s="29">
        <v>41</v>
      </c>
      <c r="W13" s="29">
        <v>506</v>
      </c>
      <c r="X13" s="29">
        <v>547</v>
      </c>
      <c r="Y13" s="29">
        <v>442</v>
      </c>
      <c r="Z13" s="29">
        <v>1038</v>
      </c>
    </row>
    <row r="14" spans="1:26" ht="39">
      <c r="A14" s="29" t="s">
        <v>8</v>
      </c>
      <c r="B14" s="29" t="s">
        <v>9</v>
      </c>
      <c r="C14" s="30" t="s">
        <v>426</v>
      </c>
      <c r="D14" s="29" t="s">
        <v>34</v>
      </c>
      <c r="E14" s="29" t="s">
        <v>35</v>
      </c>
      <c r="F14" s="29" t="s">
        <v>1651</v>
      </c>
      <c r="G14" s="29" t="s">
        <v>13</v>
      </c>
      <c r="H14" s="29" t="s">
        <v>14</v>
      </c>
      <c r="I14" s="29" t="s">
        <v>14</v>
      </c>
      <c r="J14" s="29" t="s">
        <v>372</v>
      </c>
      <c r="K14" s="29" t="s">
        <v>309</v>
      </c>
      <c r="L14" s="29">
        <v>56</v>
      </c>
      <c r="M14" s="29">
        <v>931</v>
      </c>
      <c r="N14" s="29">
        <v>987</v>
      </c>
      <c r="O14" s="29">
        <v>168</v>
      </c>
      <c r="P14" s="29">
        <v>2431</v>
      </c>
      <c r="Q14" s="29">
        <v>2599</v>
      </c>
      <c r="R14" s="29">
        <v>3586</v>
      </c>
      <c r="S14" s="29">
        <v>0</v>
      </c>
      <c r="T14" s="29">
        <v>34</v>
      </c>
      <c r="U14" s="29">
        <v>34</v>
      </c>
      <c r="V14" s="29">
        <v>144</v>
      </c>
      <c r="W14" s="29">
        <v>2001</v>
      </c>
      <c r="X14" s="29">
        <v>2145</v>
      </c>
      <c r="Y14" s="29">
        <v>525</v>
      </c>
      <c r="Z14" s="29">
        <v>3061</v>
      </c>
    </row>
    <row r="15" spans="1:26" ht="77.25">
      <c r="A15" s="29" t="s">
        <v>8</v>
      </c>
      <c r="B15" s="29" t="s">
        <v>9</v>
      </c>
      <c r="C15" s="30" t="s">
        <v>434</v>
      </c>
      <c r="D15" s="29" t="s">
        <v>36</v>
      </c>
      <c r="E15" s="29" t="s">
        <v>37</v>
      </c>
      <c r="F15" s="29" t="s">
        <v>12</v>
      </c>
      <c r="G15" s="29" t="s">
        <v>38</v>
      </c>
      <c r="H15" s="29" t="s">
        <v>311</v>
      </c>
      <c r="I15" s="29" t="s">
        <v>39</v>
      </c>
      <c r="J15" s="29" t="s">
        <v>310</v>
      </c>
      <c r="K15" s="29" t="s">
        <v>309</v>
      </c>
      <c r="L15" s="29">
        <v>44</v>
      </c>
      <c r="M15" s="29">
        <v>470</v>
      </c>
      <c r="N15" s="29">
        <v>514</v>
      </c>
      <c r="O15" s="29">
        <v>82</v>
      </c>
      <c r="P15" s="29">
        <v>1451</v>
      </c>
      <c r="Q15" s="29">
        <v>1533</v>
      </c>
      <c r="R15" s="29">
        <v>2047</v>
      </c>
      <c r="S15" s="29">
        <v>0</v>
      </c>
      <c r="T15" s="29">
        <v>93</v>
      </c>
      <c r="U15" s="29">
        <v>93</v>
      </c>
      <c r="V15" s="29">
        <v>88</v>
      </c>
      <c r="W15" s="29">
        <v>1106</v>
      </c>
      <c r="X15" s="29">
        <v>1194</v>
      </c>
      <c r="Y15" s="29">
        <v>565</v>
      </c>
      <c r="Z15" s="29">
        <v>1482</v>
      </c>
    </row>
    <row r="16" spans="1:26" ht="39">
      <c r="A16" s="29" t="s">
        <v>8</v>
      </c>
      <c r="B16" s="29" t="s">
        <v>9</v>
      </c>
      <c r="C16" s="30" t="s">
        <v>426</v>
      </c>
      <c r="D16" s="29" t="s">
        <v>66</v>
      </c>
      <c r="E16" s="29" t="s">
        <v>67</v>
      </c>
      <c r="F16" s="29" t="s">
        <v>1651</v>
      </c>
      <c r="G16" s="29" t="s">
        <v>13</v>
      </c>
      <c r="H16" s="29" t="s">
        <v>14</v>
      </c>
      <c r="I16" s="29" t="s">
        <v>14</v>
      </c>
      <c r="J16" s="29" t="s">
        <v>372</v>
      </c>
      <c r="K16" s="29" t="s">
        <v>309</v>
      </c>
      <c r="L16" s="29">
        <v>43</v>
      </c>
      <c r="M16" s="29">
        <v>709</v>
      </c>
      <c r="N16" s="29">
        <v>752</v>
      </c>
      <c r="O16" s="29">
        <v>167</v>
      </c>
      <c r="P16" s="29">
        <v>2543</v>
      </c>
      <c r="Q16" s="29">
        <v>2710</v>
      </c>
      <c r="R16" s="29">
        <v>3462</v>
      </c>
      <c r="S16" s="29">
        <v>0</v>
      </c>
      <c r="T16" s="29">
        <v>33</v>
      </c>
      <c r="U16" s="29">
        <v>33</v>
      </c>
      <c r="V16" s="29">
        <v>140</v>
      </c>
      <c r="W16" s="29">
        <v>1941</v>
      </c>
      <c r="X16" s="29">
        <v>2081</v>
      </c>
      <c r="Y16" s="29">
        <v>527</v>
      </c>
      <c r="Z16" s="29">
        <v>2935</v>
      </c>
    </row>
    <row r="17" spans="1:26" ht="51.75">
      <c r="A17" s="29" t="s">
        <v>8</v>
      </c>
      <c r="B17" s="29" t="s">
        <v>9</v>
      </c>
      <c r="C17" s="30" t="s">
        <v>445</v>
      </c>
      <c r="D17" s="29" t="s">
        <v>68</v>
      </c>
      <c r="E17" s="29" t="s">
        <v>69</v>
      </c>
      <c r="F17" s="29" t="s">
        <v>12</v>
      </c>
      <c r="G17" s="29" t="s">
        <v>70</v>
      </c>
      <c r="H17" s="29" t="s">
        <v>327</v>
      </c>
      <c r="I17" s="29" t="s">
        <v>71</v>
      </c>
      <c r="J17" s="29" t="s">
        <v>351</v>
      </c>
      <c r="K17" s="29" t="s">
        <v>309</v>
      </c>
      <c r="L17" s="29">
        <v>49</v>
      </c>
      <c r="M17" s="29">
        <v>912</v>
      </c>
      <c r="N17" s="29">
        <v>961</v>
      </c>
      <c r="O17" s="29">
        <v>27</v>
      </c>
      <c r="P17" s="29">
        <v>398</v>
      </c>
      <c r="Q17" s="29">
        <v>425</v>
      </c>
      <c r="R17" s="29">
        <v>1386</v>
      </c>
      <c r="S17" s="29">
        <v>0</v>
      </c>
      <c r="T17" s="29">
        <v>32</v>
      </c>
      <c r="U17" s="29">
        <v>32</v>
      </c>
      <c r="V17" s="29">
        <v>37</v>
      </c>
      <c r="W17" s="29">
        <v>514</v>
      </c>
      <c r="X17" s="29">
        <v>551</v>
      </c>
      <c r="Y17" s="29">
        <v>391</v>
      </c>
      <c r="Z17" s="29">
        <v>995</v>
      </c>
    </row>
    <row r="18" spans="1:26" ht="39">
      <c r="A18" s="29" t="s">
        <v>8</v>
      </c>
      <c r="B18" s="29" t="s">
        <v>9</v>
      </c>
      <c r="C18" s="30" t="s">
        <v>426</v>
      </c>
      <c r="D18" s="29" t="s">
        <v>72</v>
      </c>
      <c r="E18" s="29" t="s">
        <v>73</v>
      </c>
      <c r="F18" s="29" t="s">
        <v>1651</v>
      </c>
      <c r="G18" s="29" t="s">
        <v>13</v>
      </c>
      <c r="H18" s="29" t="s">
        <v>14</v>
      </c>
      <c r="I18" s="29" t="s">
        <v>14</v>
      </c>
      <c r="J18" s="29" t="s">
        <v>323</v>
      </c>
      <c r="K18" s="29" t="s">
        <v>309</v>
      </c>
      <c r="L18" s="29">
        <v>98</v>
      </c>
      <c r="M18" s="29">
        <v>1260</v>
      </c>
      <c r="N18" s="29">
        <v>1358</v>
      </c>
      <c r="O18" s="29">
        <v>136</v>
      </c>
      <c r="P18" s="29">
        <v>1918</v>
      </c>
      <c r="Q18" s="29">
        <v>2054</v>
      </c>
      <c r="R18" s="29">
        <v>3412</v>
      </c>
      <c r="S18" s="29">
        <v>1</v>
      </c>
      <c r="T18" s="29">
        <v>38</v>
      </c>
      <c r="U18" s="29">
        <v>39</v>
      </c>
      <c r="V18" s="29">
        <v>176</v>
      </c>
      <c r="W18" s="29">
        <v>2144</v>
      </c>
      <c r="X18" s="29">
        <v>2320</v>
      </c>
      <c r="Y18" s="29">
        <v>534</v>
      </c>
      <c r="Z18" s="29">
        <v>2878</v>
      </c>
    </row>
    <row r="19" spans="1:26" ht="51.75">
      <c r="A19" s="29" t="s">
        <v>8</v>
      </c>
      <c r="B19" s="29" t="s">
        <v>9</v>
      </c>
      <c r="C19" s="30" t="s">
        <v>407</v>
      </c>
      <c r="D19" s="29" t="s">
        <v>54</v>
      </c>
      <c r="E19" s="29" t="s">
        <v>55</v>
      </c>
      <c r="F19" s="29" t="s">
        <v>12</v>
      </c>
      <c r="G19" s="29" t="s">
        <v>56</v>
      </c>
      <c r="H19" s="29" t="s">
        <v>313</v>
      </c>
      <c r="I19" s="29" t="s">
        <v>57</v>
      </c>
      <c r="J19" s="29" t="s">
        <v>350</v>
      </c>
      <c r="K19" s="29" t="s">
        <v>309</v>
      </c>
      <c r="L19" s="29">
        <v>38</v>
      </c>
      <c r="M19" s="29">
        <v>913</v>
      </c>
      <c r="N19" s="29">
        <v>951</v>
      </c>
      <c r="O19" s="29">
        <v>41</v>
      </c>
      <c r="P19" s="29">
        <v>532</v>
      </c>
      <c r="Q19" s="29">
        <v>573</v>
      </c>
      <c r="R19" s="29">
        <v>1524</v>
      </c>
      <c r="S19" s="29">
        <v>2</v>
      </c>
      <c r="T19" s="29">
        <v>45</v>
      </c>
      <c r="U19" s="29">
        <v>47</v>
      </c>
      <c r="V19" s="29">
        <v>54</v>
      </c>
      <c r="W19" s="29">
        <v>920</v>
      </c>
      <c r="X19" s="29">
        <v>974</v>
      </c>
      <c r="Y19" s="29">
        <v>383</v>
      </c>
      <c r="Z19" s="29">
        <v>1141</v>
      </c>
    </row>
    <row r="20" spans="1:26" ht="39">
      <c r="A20" s="29" t="s">
        <v>8</v>
      </c>
      <c r="B20" s="29" t="s">
        <v>9</v>
      </c>
      <c r="C20" s="30" t="s">
        <v>426</v>
      </c>
      <c r="D20" s="29" t="s">
        <v>64</v>
      </c>
      <c r="E20" s="29" t="s">
        <v>65</v>
      </c>
      <c r="F20" s="29" t="s">
        <v>1651</v>
      </c>
      <c r="G20" s="29" t="s">
        <v>13</v>
      </c>
      <c r="H20" s="29" t="s">
        <v>14</v>
      </c>
      <c r="I20" s="29" t="s">
        <v>14</v>
      </c>
      <c r="J20" s="29" t="s">
        <v>323</v>
      </c>
      <c r="K20" s="29" t="s">
        <v>309</v>
      </c>
      <c r="L20" s="29">
        <v>24</v>
      </c>
      <c r="M20" s="29">
        <v>475</v>
      </c>
      <c r="N20" s="29">
        <v>499</v>
      </c>
      <c r="O20" s="29">
        <v>206</v>
      </c>
      <c r="P20" s="29">
        <v>2859</v>
      </c>
      <c r="Q20" s="29">
        <v>3065</v>
      </c>
      <c r="R20" s="29">
        <v>3564</v>
      </c>
      <c r="S20" s="29">
        <v>0</v>
      </c>
      <c r="T20" s="29">
        <v>43</v>
      </c>
      <c r="U20" s="29">
        <v>43</v>
      </c>
      <c r="V20" s="29">
        <v>163</v>
      </c>
      <c r="W20" s="29">
        <v>2131</v>
      </c>
      <c r="X20" s="29">
        <v>2294</v>
      </c>
      <c r="Y20" s="29">
        <v>551</v>
      </c>
      <c r="Z20" s="29">
        <v>3013</v>
      </c>
    </row>
    <row r="21" spans="1:26" ht="77.25">
      <c r="A21" s="29" t="s">
        <v>8</v>
      </c>
      <c r="B21" s="29" t="s">
        <v>9</v>
      </c>
      <c r="C21" s="30" t="s">
        <v>417</v>
      </c>
      <c r="D21" s="29" t="s">
        <v>58</v>
      </c>
      <c r="E21" s="29" t="s">
        <v>59</v>
      </c>
      <c r="F21" s="29" t="s">
        <v>12</v>
      </c>
      <c r="G21" s="29" t="s">
        <v>60</v>
      </c>
      <c r="H21" s="29" t="s">
        <v>315</v>
      </c>
      <c r="I21" s="29" t="s">
        <v>61</v>
      </c>
      <c r="J21" s="29" t="s">
        <v>314</v>
      </c>
      <c r="K21" s="29" t="s">
        <v>309</v>
      </c>
      <c r="L21" s="29">
        <v>84</v>
      </c>
      <c r="M21" s="29">
        <v>1622</v>
      </c>
      <c r="N21" s="29">
        <v>1706</v>
      </c>
      <c r="O21" s="29">
        <v>83</v>
      </c>
      <c r="P21" s="29">
        <v>1312</v>
      </c>
      <c r="Q21" s="29">
        <v>1395</v>
      </c>
      <c r="R21" s="29">
        <v>3101</v>
      </c>
      <c r="S21" s="29">
        <v>1</v>
      </c>
      <c r="T21" s="29">
        <v>54</v>
      </c>
      <c r="U21" s="29">
        <v>55</v>
      </c>
      <c r="V21" s="29">
        <v>100</v>
      </c>
      <c r="W21" s="29">
        <v>1848</v>
      </c>
      <c r="X21" s="29">
        <v>1948</v>
      </c>
      <c r="Y21" s="29">
        <v>613</v>
      </c>
      <c r="Z21" s="29">
        <v>2488</v>
      </c>
    </row>
    <row r="22" spans="1:26" ht="39">
      <c r="A22" s="29" t="s">
        <v>8</v>
      </c>
      <c r="B22" s="29" t="s">
        <v>9</v>
      </c>
      <c r="C22" s="30" t="s">
        <v>426</v>
      </c>
      <c r="D22" s="29" t="s">
        <v>62</v>
      </c>
      <c r="E22" s="29" t="s">
        <v>63</v>
      </c>
      <c r="F22" s="29" t="s">
        <v>1651</v>
      </c>
      <c r="G22" s="29" t="s">
        <v>13</v>
      </c>
      <c r="H22" s="29" t="s">
        <v>14</v>
      </c>
      <c r="I22" s="29" t="s">
        <v>14</v>
      </c>
      <c r="J22" s="29" t="s">
        <v>323</v>
      </c>
      <c r="K22" s="29" t="s">
        <v>309</v>
      </c>
      <c r="L22" s="29">
        <v>58</v>
      </c>
      <c r="M22" s="29">
        <v>850</v>
      </c>
      <c r="N22" s="29">
        <v>908</v>
      </c>
      <c r="O22" s="29">
        <v>186</v>
      </c>
      <c r="P22" s="29">
        <v>2634</v>
      </c>
      <c r="Q22" s="29">
        <v>2820</v>
      </c>
      <c r="R22" s="29">
        <v>3728</v>
      </c>
      <c r="S22" s="29">
        <v>0</v>
      </c>
      <c r="T22" s="29">
        <v>56</v>
      </c>
      <c r="U22" s="29">
        <v>56</v>
      </c>
      <c r="V22" s="29">
        <v>171</v>
      </c>
      <c r="W22" s="29">
        <v>2119</v>
      </c>
      <c r="X22" s="29">
        <v>2290</v>
      </c>
      <c r="Y22" s="29">
        <v>608</v>
      </c>
      <c r="Z22" s="29">
        <v>3120</v>
      </c>
    </row>
    <row r="23" spans="1:26" ht="90">
      <c r="A23" s="29" t="s">
        <v>8</v>
      </c>
      <c r="B23" s="29" t="s">
        <v>9</v>
      </c>
      <c r="C23" s="30" t="s">
        <v>420</v>
      </c>
      <c r="D23" s="29" t="s">
        <v>94</v>
      </c>
      <c r="E23" s="29" t="s">
        <v>95</v>
      </c>
      <c r="F23" s="29" t="s">
        <v>12</v>
      </c>
      <c r="G23" s="29" t="s">
        <v>96</v>
      </c>
      <c r="H23" s="29" t="s">
        <v>97</v>
      </c>
      <c r="I23" s="29" t="s">
        <v>97</v>
      </c>
      <c r="J23" s="29" t="s">
        <v>342</v>
      </c>
      <c r="K23" s="29" t="s">
        <v>309</v>
      </c>
      <c r="L23" s="29">
        <v>51</v>
      </c>
      <c r="M23" s="29">
        <v>927</v>
      </c>
      <c r="N23" s="29">
        <v>978</v>
      </c>
      <c r="O23" s="29">
        <v>130</v>
      </c>
      <c r="P23" s="29">
        <v>1704</v>
      </c>
      <c r="Q23" s="29">
        <v>1834</v>
      </c>
      <c r="R23" s="29">
        <v>2812</v>
      </c>
      <c r="S23" s="29">
        <v>0</v>
      </c>
      <c r="T23" s="29">
        <v>91</v>
      </c>
      <c r="U23" s="29">
        <v>91</v>
      </c>
      <c r="V23" s="29">
        <v>139</v>
      </c>
      <c r="W23" s="29">
        <v>1770</v>
      </c>
      <c r="X23" s="29">
        <v>1909</v>
      </c>
      <c r="Y23" s="29">
        <v>734</v>
      </c>
      <c r="Z23" s="29">
        <v>2078</v>
      </c>
    </row>
    <row r="24" spans="1:26" ht="26.25">
      <c r="A24" s="29" t="s">
        <v>8</v>
      </c>
      <c r="B24" s="29" t="s">
        <v>9</v>
      </c>
      <c r="C24" s="30" t="s">
        <v>446</v>
      </c>
      <c r="D24" s="29" t="s">
        <v>98</v>
      </c>
      <c r="E24" s="29" t="s">
        <v>99</v>
      </c>
      <c r="F24" s="29" t="s">
        <v>1651</v>
      </c>
      <c r="G24" s="29" t="s">
        <v>13</v>
      </c>
      <c r="H24" s="29" t="s">
        <v>14</v>
      </c>
      <c r="I24" s="29" t="s">
        <v>14</v>
      </c>
      <c r="J24" s="29" t="s">
        <v>322</v>
      </c>
      <c r="K24" s="29" t="s">
        <v>309</v>
      </c>
      <c r="L24" s="29">
        <v>71</v>
      </c>
      <c r="M24" s="29">
        <v>1022</v>
      </c>
      <c r="N24" s="29">
        <v>1093</v>
      </c>
      <c r="O24" s="29">
        <v>132</v>
      </c>
      <c r="P24" s="29">
        <v>1892</v>
      </c>
      <c r="Q24" s="29">
        <v>2024</v>
      </c>
      <c r="R24" s="29">
        <v>3117</v>
      </c>
      <c r="S24" s="29">
        <v>0</v>
      </c>
      <c r="T24" s="29">
        <v>23</v>
      </c>
      <c r="U24" s="29">
        <v>23</v>
      </c>
      <c r="V24" s="29">
        <v>150</v>
      </c>
      <c r="W24" s="29">
        <v>1826</v>
      </c>
      <c r="X24" s="29">
        <v>1976</v>
      </c>
      <c r="Y24" s="29">
        <v>444</v>
      </c>
      <c r="Z24" s="29">
        <v>2673</v>
      </c>
    </row>
    <row r="25" spans="1:26" ht="51.75">
      <c r="A25" s="29" t="s">
        <v>8</v>
      </c>
      <c r="B25" s="29" t="s">
        <v>9</v>
      </c>
      <c r="C25" s="30" t="s">
        <v>442</v>
      </c>
      <c r="D25" s="29" t="s">
        <v>74</v>
      </c>
      <c r="E25" s="29" t="s">
        <v>75</v>
      </c>
      <c r="F25" s="29" t="s">
        <v>12</v>
      </c>
      <c r="G25" s="29" t="s">
        <v>76</v>
      </c>
      <c r="H25" s="29" t="s">
        <v>325</v>
      </c>
      <c r="I25" s="29" t="s">
        <v>77</v>
      </c>
      <c r="J25" s="29" t="s">
        <v>335</v>
      </c>
      <c r="K25" s="29" t="s">
        <v>309</v>
      </c>
      <c r="L25" s="29">
        <v>40</v>
      </c>
      <c r="M25" s="29">
        <v>814</v>
      </c>
      <c r="N25" s="29">
        <v>854</v>
      </c>
      <c r="O25" s="29">
        <v>29</v>
      </c>
      <c r="P25" s="29">
        <v>625</v>
      </c>
      <c r="Q25" s="29">
        <v>654</v>
      </c>
      <c r="R25" s="29">
        <v>1508</v>
      </c>
      <c r="S25" s="29">
        <v>0</v>
      </c>
      <c r="T25" s="29">
        <v>44</v>
      </c>
      <c r="U25" s="29">
        <v>44</v>
      </c>
      <c r="V25" s="29">
        <v>36</v>
      </c>
      <c r="W25" s="29">
        <v>757</v>
      </c>
      <c r="X25" s="29">
        <v>793</v>
      </c>
      <c r="Y25" s="29">
        <v>402</v>
      </c>
      <c r="Z25" s="29">
        <v>1106</v>
      </c>
    </row>
    <row r="26" spans="1:26" ht="26.25">
      <c r="A26" s="29" t="s">
        <v>8</v>
      </c>
      <c r="B26" s="29" t="s">
        <v>9</v>
      </c>
      <c r="C26" s="30" t="s">
        <v>446</v>
      </c>
      <c r="D26" s="29" t="s">
        <v>92</v>
      </c>
      <c r="E26" s="29" t="s">
        <v>93</v>
      </c>
      <c r="F26" s="29" t="s">
        <v>1651</v>
      </c>
      <c r="G26" s="29" t="s">
        <v>13</v>
      </c>
      <c r="H26" s="29" t="s">
        <v>14</v>
      </c>
      <c r="I26" s="29" t="s">
        <v>14</v>
      </c>
      <c r="J26" s="29" t="s">
        <v>322</v>
      </c>
      <c r="K26" s="29" t="s">
        <v>309</v>
      </c>
      <c r="L26" s="29">
        <v>77</v>
      </c>
      <c r="M26" s="29">
        <v>1106</v>
      </c>
      <c r="N26" s="29">
        <v>1183</v>
      </c>
      <c r="O26" s="29">
        <v>95</v>
      </c>
      <c r="P26" s="29">
        <v>1801</v>
      </c>
      <c r="Q26" s="29">
        <v>1896</v>
      </c>
      <c r="R26" s="29">
        <v>3079</v>
      </c>
      <c r="S26" s="29">
        <v>0</v>
      </c>
      <c r="T26" s="29">
        <v>26</v>
      </c>
      <c r="U26" s="29">
        <v>26</v>
      </c>
      <c r="V26" s="29">
        <v>143</v>
      </c>
      <c r="W26" s="29">
        <v>1812</v>
      </c>
      <c r="X26" s="29">
        <v>1955</v>
      </c>
      <c r="Y26" s="29">
        <v>443</v>
      </c>
      <c r="Z26" s="29">
        <v>2636</v>
      </c>
    </row>
    <row r="27" spans="1:26" ht="64.5">
      <c r="A27" s="29" t="s">
        <v>8</v>
      </c>
      <c r="B27" s="29" t="s">
        <v>9</v>
      </c>
      <c r="C27" s="30" t="s">
        <v>399</v>
      </c>
      <c r="D27" s="29" t="s">
        <v>78</v>
      </c>
      <c r="E27" s="29" t="s">
        <v>79</v>
      </c>
      <c r="F27" s="29" t="s">
        <v>12</v>
      </c>
      <c r="G27" s="29" t="s">
        <v>80</v>
      </c>
      <c r="H27" s="29" t="s">
        <v>331</v>
      </c>
      <c r="I27" s="29" t="s">
        <v>81</v>
      </c>
      <c r="J27" s="29" t="s">
        <v>330</v>
      </c>
      <c r="K27" s="29" t="s">
        <v>309</v>
      </c>
      <c r="L27" s="29">
        <v>69</v>
      </c>
      <c r="M27" s="29">
        <v>922</v>
      </c>
      <c r="N27" s="29">
        <v>991</v>
      </c>
      <c r="O27" s="29">
        <v>66</v>
      </c>
      <c r="P27" s="29">
        <v>1162</v>
      </c>
      <c r="Q27" s="29">
        <v>1228</v>
      </c>
      <c r="R27" s="29">
        <v>2219</v>
      </c>
      <c r="S27" s="29">
        <v>1</v>
      </c>
      <c r="T27" s="29">
        <v>40</v>
      </c>
      <c r="U27" s="29">
        <v>41</v>
      </c>
      <c r="V27" s="29">
        <v>86</v>
      </c>
      <c r="W27" s="29">
        <v>1173</v>
      </c>
      <c r="X27" s="29">
        <v>1259</v>
      </c>
      <c r="Y27" s="29">
        <v>439</v>
      </c>
      <c r="Z27" s="29">
        <v>1780</v>
      </c>
    </row>
    <row r="28" spans="1:26" ht="51.75">
      <c r="A28" s="29" t="s">
        <v>8</v>
      </c>
      <c r="B28" s="29" t="s">
        <v>9</v>
      </c>
      <c r="C28" s="30" t="s">
        <v>427</v>
      </c>
      <c r="D28" s="29" t="s">
        <v>90</v>
      </c>
      <c r="E28" s="29" t="s">
        <v>91</v>
      </c>
      <c r="F28" s="29" t="s">
        <v>1651</v>
      </c>
      <c r="G28" s="29" t="s">
        <v>88</v>
      </c>
      <c r="H28" s="29" t="s">
        <v>371</v>
      </c>
      <c r="I28" s="29" t="s">
        <v>89</v>
      </c>
      <c r="J28" s="29" t="s">
        <v>370</v>
      </c>
      <c r="K28" s="29" t="s">
        <v>309</v>
      </c>
      <c r="L28" s="29">
        <v>31</v>
      </c>
      <c r="M28" s="29">
        <v>396</v>
      </c>
      <c r="N28" s="29">
        <v>427</v>
      </c>
      <c r="O28" s="29">
        <v>126</v>
      </c>
      <c r="P28" s="29">
        <v>1679</v>
      </c>
      <c r="Q28" s="29">
        <v>1805</v>
      </c>
      <c r="R28" s="29">
        <v>2232</v>
      </c>
      <c r="S28" s="29">
        <v>0</v>
      </c>
      <c r="T28" s="29">
        <v>30</v>
      </c>
      <c r="U28" s="29">
        <v>30</v>
      </c>
      <c r="V28" s="29">
        <v>118</v>
      </c>
      <c r="W28" s="29">
        <v>1342</v>
      </c>
      <c r="X28" s="29">
        <v>1460</v>
      </c>
      <c r="Y28" s="29">
        <v>399</v>
      </c>
      <c r="Z28" s="29">
        <v>1833</v>
      </c>
    </row>
    <row r="29" spans="1:26" ht="64.5">
      <c r="A29" s="29" t="s">
        <v>8</v>
      </c>
      <c r="B29" s="29" t="s">
        <v>9</v>
      </c>
      <c r="C29" s="30" t="s">
        <v>438</v>
      </c>
      <c r="D29" s="29" t="s">
        <v>82</v>
      </c>
      <c r="E29" s="29" t="s">
        <v>83</v>
      </c>
      <c r="F29" s="29" t="s">
        <v>12</v>
      </c>
      <c r="G29" s="29" t="s">
        <v>84</v>
      </c>
      <c r="H29" s="29" t="s">
        <v>301</v>
      </c>
      <c r="I29" s="29" t="s">
        <v>85</v>
      </c>
      <c r="J29" s="29" t="s">
        <v>298</v>
      </c>
      <c r="K29" s="29" t="s">
        <v>1977</v>
      </c>
      <c r="L29" s="29">
        <v>30</v>
      </c>
      <c r="M29" s="29">
        <v>545</v>
      </c>
      <c r="N29" s="29">
        <v>575</v>
      </c>
      <c r="O29" s="29">
        <v>90</v>
      </c>
      <c r="P29" s="29">
        <v>1357</v>
      </c>
      <c r="Q29" s="29">
        <v>1447</v>
      </c>
      <c r="R29" s="29">
        <v>2022</v>
      </c>
      <c r="S29" s="29">
        <v>0</v>
      </c>
      <c r="T29" s="29">
        <v>36</v>
      </c>
      <c r="U29" s="29">
        <v>36</v>
      </c>
      <c r="V29" s="29">
        <v>85</v>
      </c>
      <c r="W29" s="29">
        <v>1096</v>
      </c>
      <c r="X29" s="29">
        <v>1181</v>
      </c>
      <c r="Y29" s="29">
        <v>472</v>
      </c>
      <c r="Z29" s="29">
        <v>1550</v>
      </c>
    </row>
    <row r="30" spans="1:26" ht="51.75">
      <c r="A30" s="29" t="s">
        <v>8</v>
      </c>
      <c r="B30" s="29" t="s">
        <v>9</v>
      </c>
      <c r="C30" s="30" t="s">
        <v>427</v>
      </c>
      <c r="D30" s="29" t="s">
        <v>86</v>
      </c>
      <c r="E30" s="29" t="s">
        <v>87</v>
      </c>
      <c r="F30" s="29" t="s">
        <v>1651</v>
      </c>
      <c r="G30" s="29" t="s">
        <v>88</v>
      </c>
      <c r="H30" s="29" t="s">
        <v>371</v>
      </c>
      <c r="I30" s="29" t="s">
        <v>89</v>
      </c>
      <c r="J30" s="29" t="s">
        <v>370</v>
      </c>
      <c r="K30" s="29" t="s">
        <v>309</v>
      </c>
      <c r="L30" s="29">
        <v>46</v>
      </c>
      <c r="M30" s="29">
        <v>567</v>
      </c>
      <c r="N30" s="29">
        <v>613</v>
      </c>
      <c r="O30" s="29">
        <v>125</v>
      </c>
      <c r="P30" s="29">
        <v>1433</v>
      </c>
      <c r="Q30" s="29">
        <v>1558</v>
      </c>
      <c r="R30" s="29">
        <v>2171</v>
      </c>
      <c r="S30" s="29">
        <v>0</v>
      </c>
      <c r="T30" s="29">
        <v>46</v>
      </c>
      <c r="U30" s="29">
        <v>46</v>
      </c>
      <c r="V30" s="29">
        <v>121</v>
      </c>
      <c r="W30" s="29">
        <v>1338</v>
      </c>
      <c r="X30" s="29">
        <v>1459</v>
      </c>
      <c r="Y30" s="29">
        <v>414</v>
      </c>
      <c r="Z30" s="29">
        <v>1757</v>
      </c>
    </row>
    <row r="31" spans="1:26" ht="39">
      <c r="A31" s="29" t="s">
        <v>8</v>
      </c>
      <c r="B31" s="29" t="s">
        <v>9</v>
      </c>
      <c r="C31" s="30" t="s">
        <v>431</v>
      </c>
      <c r="D31" s="29" t="s">
        <v>112</v>
      </c>
      <c r="E31" s="29" t="s">
        <v>113</v>
      </c>
      <c r="F31" s="29" t="s">
        <v>12</v>
      </c>
      <c r="G31" s="29" t="s">
        <v>114</v>
      </c>
      <c r="H31" s="29" t="s">
        <v>307</v>
      </c>
      <c r="I31" s="29" t="s">
        <v>115</v>
      </c>
      <c r="J31" s="29" t="s">
        <v>336</v>
      </c>
      <c r="K31" s="29" t="s">
        <v>309</v>
      </c>
      <c r="L31" s="29">
        <v>44</v>
      </c>
      <c r="M31" s="29">
        <v>670</v>
      </c>
      <c r="N31" s="29">
        <v>714</v>
      </c>
      <c r="O31" s="29">
        <v>47</v>
      </c>
      <c r="P31" s="29">
        <v>521</v>
      </c>
      <c r="Q31" s="29">
        <v>568</v>
      </c>
      <c r="R31" s="29">
        <v>1282</v>
      </c>
      <c r="S31" s="29">
        <v>0</v>
      </c>
      <c r="T31" s="29">
        <v>40</v>
      </c>
      <c r="U31" s="29">
        <v>40</v>
      </c>
      <c r="V31" s="29">
        <v>39</v>
      </c>
      <c r="W31" s="29">
        <v>625</v>
      </c>
      <c r="X31" s="29">
        <v>664</v>
      </c>
      <c r="Y31" s="29">
        <v>381</v>
      </c>
      <c r="Z31" s="29">
        <v>901</v>
      </c>
    </row>
    <row r="32" spans="1:26" ht="77.25">
      <c r="A32" s="29" t="s">
        <v>8</v>
      </c>
      <c r="B32" s="29" t="s">
        <v>9</v>
      </c>
      <c r="C32" s="30" t="s">
        <v>405</v>
      </c>
      <c r="D32" s="29" t="s">
        <v>116</v>
      </c>
      <c r="E32" s="29" t="s">
        <v>117</v>
      </c>
      <c r="F32" s="29" t="s">
        <v>1651</v>
      </c>
      <c r="G32" s="29" t="s">
        <v>24</v>
      </c>
      <c r="H32" s="29" t="s">
        <v>367</v>
      </c>
      <c r="I32" s="29" t="s">
        <v>25</v>
      </c>
      <c r="J32" s="29" t="s">
        <v>369</v>
      </c>
      <c r="K32" s="29" t="s">
        <v>309</v>
      </c>
      <c r="L32" s="29">
        <v>53</v>
      </c>
      <c r="M32" s="29">
        <v>797</v>
      </c>
      <c r="N32" s="29">
        <v>850</v>
      </c>
      <c r="O32" s="29">
        <v>76</v>
      </c>
      <c r="P32" s="29">
        <v>1065</v>
      </c>
      <c r="Q32" s="29">
        <v>1141</v>
      </c>
      <c r="R32" s="29">
        <v>1991</v>
      </c>
      <c r="S32" s="29">
        <v>0</v>
      </c>
      <c r="T32" s="29">
        <v>12</v>
      </c>
      <c r="U32" s="29">
        <v>12</v>
      </c>
      <c r="V32" s="29">
        <v>88</v>
      </c>
      <c r="W32" s="29">
        <v>1066</v>
      </c>
      <c r="X32" s="29">
        <v>1154</v>
      </c>
      <c r="Y32" s="29">
        <v>288</v>
      </c>
      <c r="Z32" s="29">
        <v>1703</v>
      </c>
    </row>
    <row r="33" spans="1:26" ht="51.75">
      <c r="A33" s="29" t="s">
        <v>8</v>
      </c>
      <c r="B33" s="29" t="s">
        <v>9</v>
      </c>
      <c r="C33" s="30" t="s">
        <v>443</v>
      </c>
      <c r="D33" s="29" t="s">
        <v>118</v>
      </c>
      <c r="E33" s="29" t="s">
        <v>119</v>
      </c>
      <c r="F33" s="29" t="s">
        <v>1651</v>
      </c>
      <c r="G33" s="29" t="s">
        <v>102</v>
      </c>
      <c r="H33" s="29" t="s">
        <v>367</v>
      </c>
      <c r="I33" s="29" t="s">
        <v>103</v>
      </c>
      <c r="J33" s="29" t="s">
        <v>368</v>
      </c>
      <c r="K33" s="29" t="s">
        <v>309</v>
      </c>
      <c r="L33" s="29">
        <v>32</v>
      </c>
      <c r="M33" s="29">
        <v>465</v>
      </c>
      <c r="N33" s="29">
        <v>497</v>
      </c>
      <c r="O33" s="29">
        <v>63</v>
      </c>
      <c r="P33" s="29">
        <v>801</v>
      </c>
      <c r="Q33" s="29">
        <v>864</v>
      </c>
      <c r="R33" s="29">
        <v>1361</v>
      </c>
      <c r="S33" s="29">
        <v>0</v>
      </c>
      <c r="T33" s="29">
        <v>25</v>
      </c>
      <c r="U33" s="29">
        <v>25</v>
      </c>
      <c r="V33" s="29">
        <v>58</v>
      </c>
      <c r="W33" s="29">
        <v>582</v>
      </c>
      <c r="X33" s="29">
        <v>640</v>
      </c>
      <c r="Y33" s="29">
        <v>249</v>
      </c>
      <c r="Z33" s="29">
        <v>1112</v>
      </c>
    </row>
    <row r="34" spans="1:26" ht="51.75">
      <c r="A34" s="29" t="s">
        <v>8</v>
      </c>
      <c r="B34" s="29" t="s">
        <v>9</v>
      </c>
      <c r="C34" s="30" t="s">
        <v>443</v>
      </c>
      <c r="D34" s="29" t="s">
        <v>100</v>
      </c>
      <c r="E34" s="29" t="s">
        <v>101</v>
      </c>
      <c r="F34" s="29" t="s">
        <v>1651</v>
      </c>
      <c r="G34" s="29" t="s">
        <v>102</v>
      </c>
      <c r="H34" s="29" t="s">
        <v>367</v>
      </c>
      <c r="I34" s="29" t="s">
        <v>103</v>
      </c>
      <c r="J34" s="29" t="s">
        <v>368</v>
      </c>
      <c r="K34" s="29" t="s">
        <v>309</v>
      </c>
      <c r="L34" s="29">
        <v>31</v>
      </c>
      <c r="M34" s="29">
        <v>547</v>
      </c>
      <c r="N34" s="29">
        <v>578</v>
      </c>
      <c r="O34" s="29">
        <v>30</v>
      </c>
      <c r="P34" s="29">
        <v>810</v>
      </c>
      <c r="Q34" s="29">
        <v>840</v>
      </c>
      <c r="R34" s="29">
        <v>1418</v>
      </c>
      <c r="S34" s="29">
        <v>0</v>
      </c>
      <c r="T34" s="29">
        <v>31</v>
      </c>
      <c r="U34" s="29">
        <v>31</v>
      </c>
      <c r="V34" s="29">
        <v>37</v>
      </c>
      <c r="W34" s="29">
        <v>637</v>
      </c>
      <c r="X34" s="29">
        <v>674</v>
      </c>
      <c r="Y34" s="29">
        <v>278</v>
      </c>
      <c r="Z34" s="29">
        <v>1140</v>
      </c>
    </row>
    <row r="35" spans="1:26" ht="39">
      <c r="A35" s="29" t="s">
        <v>8</v>
      </c>
      <c r="B35" s="29" t="s">
        <v>9</v>
      </c>
      <c r="C35" s="30" t="s">
        <v>406</v>
      </c>
      <c r="D35" s="29" t="s">
        <v>108</v>
      </c>
      <c r="E35" s="29" t="s">
        <v>109</v>
      </c>
      <c r="F35" s="29" t="s">
        <v>1651</v>
      </c>
      <c r="G35" s="29" t="s">
        <v>110</v>
      </c>
      <c r="H35" s="29" t="s">
        <v>367</v>
      </c>
      <c r="I35" s="29" t="s">
        <v>111</v>
      </c>
      <c r="J35" s="29" t="s">
        <v>366</v>
      </c>
      <c r="K35" s="29" t="s">
        <v>309</v>
      </c>
      <c r="L35" s="29">
        <v>25</v>
      </c>
      <c r="M35" s="29">
        <v>324</v>
      </c>
      <c r="N35" s="29">
        <v>349</v>
      </c>
      <c r="O35" s="29">
        <v>82</v>
      </c>
      <c r="P35" s="29">
        <v>873</v>
      </c>
      <c r="Q35" s="29">
        <v>955</v>
      </c>
      <c r="R35" s="29">
        <v>1304</v>
      </c>
      <c r="S35" s="29">
        <v>0</v>
      </c>
      <c r="T35" s="29">
        <v>24</v>
      </c>
      <c r="U35" s="29">
        <v>24</v>
      </c>
      <c r="V35" s="29">
        <v>47</v>
      </c>
      <c r="W35" s="29">
        <v>441</v>
      </c>
      <c r="X35" s="29">
        <v>488</v>
      </c>
      <c r="Y35" s="29">
        <v>248</v>
      </c>
      <c r="Z35" s="29">
        <v>1056</v>
      </c>
    </row>
    <row r="36" spans="1:26" ht="26.25">
      <c r="A36" s="29" t="s">
        <v>8</v>
      </c>
      <c r="B36" s="29" t="s">
        <v>9</v>
      </c>
      <c r="C36" s="30" t="s">
        <v>447</v>
      </c>
      <c r="D36" s="29" t="s">
        <v>104</v>
      </c>
      <c r="E36" s="29" t="s">
        <v>105</v>
      </c>
      <c r="F36" s="29" t="s">
        <v>1651</v>
      </c>
      <c r="G36" s="29" t="s">
        <v>52</v>
      </c>
      <c r="H36" s="29" t="s">
        <v>53</v>
      </c>
      <c r="I36" s="29" t="s">
        <v>53</v>
      </c>
      <c r="J36" s="29" t="s">
        <v>328</v>
      </c>
      <c r="K36" s="29" t="s">
        <v>309</v>
      </c>
      <c r="L36" s="29">
        <v>53</v>
      </c>
      <c r="M36" s="29">
        <v>533</v>
      </c>
      <c r="N36" s="29">
        <v>586</v>
      </c>
      <c r="O36" s="29">
        <v>99</v>
      </c>
      <c r="P36" s="29">
        <v>1496</v>
      </c>
      <c r="Q36" s="29">
        <v>1595</v>
      </c>
      <c r="R36" s="29">
        <v>2181</v>
      </c>
      <c r="S36" s="29">
        <v>0</v>
      </c>
      <c r="T36" s="29">
        <v>21</v>
      </c>
      <c r="U36" s="29">
        <v>21</v>
      </c>
      <c r="V36" s="29">
        <v>90</v>
      </c>
      <c r="W36" s="29">
        <v>968</v>
      </c>
      <c r="X36" s="29">
        <v>1058</v>
      </c>
      <c r="Y36" s="29">
        <v>332</v>
      </c>
      <c r="Z36" s="29">
        <v>1849</v>
      </c>
    </row>
    <row r="37" spans="1:26" ht="26.25">
      <c r="A37" s="29" t="s">
        <v>8</v>
      </c>
      <c r="B37" s="29" t="s">
        <v>9</v>
      </c>
      <c r="C37" s="30" t="s">
        <v>447</v>
      </c>
      <c r="D37" s="29" t="s">
        <v>106</v>
      </c>
      <c r="E37" s="29" t="s">
        <v>107</v>
      </c>
      <c r="F37" s="29" t="s">
        <v>1651</v>
      </c>
      <c r="G37" s="29" t="s">
        <v>52</v>
      </c>
      <c r="H37" s="29" t="s">
        <v>53</v>
      </c>
      <c r="I37" s="29" t="s">
        <v>53</v>
      </c>
      <c r="J37" s="29" t="s">
        <v>328</v>
      </c>
      <c r="K37" s="29" t="s">
        <v>309</v>
      </c>
      <c r="L37" s="29">
        <v>9</v>
      </c>
      <c r="M37" s="29">
        <v>168</v>
      </c>
      <c r="N37" s="29">
        <v>177</v>
      </c>
      <c r="O37" s="29">
        <v>26</v>
      </c>
      <c r="P37" s="29">
        <v>454</v>
      </c>
      <c r="Q37" s="29">
        <v>480</v>
      </c>
      <c r="R37" s="29">
        <v>657</v>
      </c>
      <c r="S37" s="29">
        <v>0</v>
      </c>
      <c r="T37" s="29">
        <v>2</v>
      </c>
      <c r="U37" s="29">
        <v>2</v>
      </c>
      <c r="V37" s="29">
        <v>21</v>
      </c>
      <c r="W37" s="29">
        <v>322</v>
      </c>
      <c r="X37" s="29">
        <v>343</v>
      </c>
      <c r="Y37" s="29">
        <v>97</v>
      </c>
      <c r="Z37" s="29">
        <v>560</v>
      </c>
    </row>
    <row r="38" spans="1:26" ht="39">
      <c r="A38" s="29" t="s">
        <v>8</v>
      </c>
      <c r="B38" s="29" t="s">
        <v>9</v>
      </c>
      <c r="C38" s="30" t="s">
        <v>416</v>
      </c>
      <c r="D38" s="29" t="s">
        <v>143</v>
      </c>
      <c r="E38" s="29" t="s">
        <v>144</v>
      </c>
      <c r="F38" s="29" t="s">
        <v>1651</v>
      </c>
      <c r="G38" s="29" t="s">
        <v>122</v>
      </c>
      <c r="H38" s="29" t="s">
        <v>317</v>
      </c>
      <c r="I38" s="29" t="s">
        <v>123</v>
      </c>
      <c r="J38" s="29" t="s">
        <v>365</v>
      </c>
      <c r="K38" s="29" t="s">
        <v>309</v>
      </c>
      <c r="L38" s="29">
        <v>53</v>
      </c>
      <c r="M38" s="29">
        <v>575</v>
      </c>
      <c r="N38" s="29">
        <v>628</v>
      </c>
      <c r="O38" s="29">
        <v>86</v>
      </c>
      <c r="P38" s="29">
        <v>868</v>
      </c>
      <c r="Q38" s="29">
        <v>954</v>
      </c>
      <c r="R38" s="29">
        <v>1582</v>
      </c>
      <c r="S38" s="29">
        <v>0</v>
      </c>
      <c r="T38" s="29">
        <v>17</v>
      </c>
      <c r="U38" s="29">
        <v>17</v>
      </c>
      <c r="V38" s="29">
        <v>71</v>
      </c>
      <c r="W38" s="29">
        <v>578</v>
      </c>
      <c r="X38" s="29">
        <v>649</v>
      </c>
      <c r="Y38" s="29">
        <v>281</v>
      </c>
      <c r="Z38" s="29">
        <v>1301</v>
      </c>
    </row>
    <row r="39" spans="1:26" ht="39">
      <c r="A39" s="29" t="s">
        <v>8</v>
      </c>
      <c r="B39" s="29" t="s">
        <v>9</v>
      </c>
      <c r="C39" s="30" t="s">
        <v>416</v>
      </c>
      <c r="D39" s="29" t="s">
        <v>145</v>
      </c>
      <c r="E39" s="29" t="s">
        <v>146</v>
      </c>
      <c r="F39" s="29" t="s">
        <v>1651</v>
      </c>
      <c r="G39" s="29" t="s">
        <v>122</v>
      </c>
      <c r="H39" s="29" t="s">
        <v>317</v>
      </c>
      <c r="I39" s="29" t="s">
        <v>123</v>
      </c>
      <c r="J39" s="29" t="s">
        <v>365</v>
      </c>
      <c r="K39" s="29" t="s">
        <v>309</v>
      </c>
      <c r="L39" s="29">
        <v>48</v>
      </c>
      <c r="M39" s="29">
        <v>461</v>
      </c>
      <c r="N39" s="29">
        <v>509</v>
      </c>
      <c r="O39" s="29">
        <v>79</v>
      </c>
      <c r="P39" s="29">
        <v>953</v>
      </c>
      <c r="Q39" s="29">
        <v>1032</v>
      </c>
      <c r="R39" s="29">
        <v>1541</v>
      </c>
      <c r="S39" s="29">
        <v>0</v>
      </c>
      <c r="T39" s="29">
        <v>18</v>
      </c>
      <c r="U39" s="29">
        <v>18</v>
      </c>
      <c r="V39" s="29">
        <v>61</v>
      </c>
      <c r="W39" s="29">
        <v>551</v>
      </c>
      <c r="X39" s="29">
        <v>612</v>
      </c>
      <c r="Y39" s="29">
        <v>274</v>
      </c>
      <c r="Z39" s="29">
        <v>1267</v>
      </c>
    </row>
    <row r="40" spans="1:26" ht="39">
      <c r="A40" s="29" t="s">
        <v>8</v>
      </c>
      <c r="B40" s="29" t="s">
        <v>9</v>
      </c>
      <c r="C40" s="30" t="s">
        <v>416</v>
      </c>
      <c r="D40" s="29" t="s">
        <v>120</v>
      </c>
      <c r="E40" s="29" t="s">
        <v>121</v>
      </c>
      <c r="F40" s="29" t="s">
        <v>1651</v>
      </c>
      <c r="G40" s="29" t="s">
        <v>122</v>
      </c>
      <c r="H40" s="29" t="s">
        <v>317</v>
      </c>
      <c r="I40" s="29" t="s">
        <v>123</v>
      </c>
      <c r="J40" s="29" t="s">
        <v>365</v>
      </c>
      <c r="K40" s="29" t="s">
        <v>309</v>
      </c>
      <c r="L40" s="29">
        <v>14</v>
      </c>
      <c r="M40" s="29">
        <v>93</v>
      </c>
      <c r="N40" s="29">
        <v>107</v>
      </c>
      <c r="O40" s="29">
        <v>17</v>
      </c>
      <c r="P40" s="29">
        <v>173</v>
      </c>
      <c r="Q40" s="29">
        <v>190</v>
      </c>
      <c r="R40" s="29">
        <v>297</v>
      </c>
      <c r="S40" s="29">
        <v>0</v>
      </c>
      <c r="T40" s="29">
        <v>3</v>
      </c>
      <c r="U40" s="29">
        <v>3</v>
      </c>
      <c r="V40" s="29">
        <v>15</v>
      </c>
      <c r="W40" s="29">
        <v>109</v>
      </c>
      <c r="X40" s="29">
        <v>124</v>
      </c>
      <c r="Y40" s="29">
        <v>54</v>
      </c>
      <c r="Z40" s="29">
        <v>243</v>
      </c>
    </row>
    <row r="41" spans="1:26" ht="90">
      <c r="A41" s="29" t="s">
        <v>8</v>
      </c>
      <c r="B41" s="29" t="s">
        <v>9</v>
      </c>
      <c r="C41" s="30" t="s">
        <v>415</v>
      </c>
      <c r="D41" s="29" t="s">
        <v>141</v>
      </c>
      <c r="E41" s="29" t="s">
        <v>142</v>
      </c>
      <c r="F41" s="29" t="s">
        <v>1651</v>
      </c>
      <c r="G41" s="29" t="s">
        <v>46</v>
      </c>
      <c r="H41" s="29" t="s">
        <v>317</v>
      </c>
      <c r="I41" s="29" t="s">
        <v>47</v>
      </c>
      <c r="J41" s="29" t="s">
        <v>364</v>
      </c>
      <c r="K41" s="29" t="s">
        <v>309</v>
      </c>
      <c r="L41" s="29">
        <v>44</v>
      </c>
      <c r="M41" s="29">
        <v>646</v>
      </c>
      <c r="N41" s="29">
        <v>690</v>
      </c>
      <c r="O41" s="29">
        <v>45</v>
      </c>
      <c r="P41" s="29">
        <v>611</v>
      </c>
      <c r="Q41" s="29">
        <v>656</v>
      </c>
      <c r="R41" s="29">
        <v>1346</v>
      </c>
      <c r="S41" s="29">
        <v>1</v>
      </c>
      <c r="T41" s="29">
        <v>8</v>
      </c>
      <c r="U41" s="29">
        <v>9</v>
      </c>
      <c r="V41" s="29">
        <v>63</v>
      </c>
      <c r="W41" s="29">
        <v>797</v>
      </c>
      <c r="X41" s="29">
        <v>860</v>
      </c>
      <c r="Y41" s="29">
        <v>198</v>
      </c>
      <c r="Z41" s="29">
        <v>1148</v>
      </c>
    </row>
    <row r="42" spans="1:26" ht="39">
      <c r="A42" s="29" t="s">
        <v>8</v>
      </c>
      <c r="B42" s="29" t="s">
        <v>9</v>
      </c>
      <c r="C42" s="30" t="s">
        <v>414</v>
      </c>
      <c r="D42" s="29" t="s">
        <v>127</v>
      </c>
      <c r="E42" s="29" t="s">
        <v>128</v>
      </c>
      <c r="F42" s="29" t="s">
        <v>1651</v>
      </c>
      <c r="G42" s="29" t="s">
        <v>129</v>
      </c>
      <c r="H42" s="29" t="s">
        <v>317</v>
      </c>
      <c r="I42" s="29" t="s">
        <v>130</v>
      </c>
      <c r="J42" s="29" t="s">
        <v>316</v>
      </c>
      <c r="K42" s="29" t="s">
        <v>309</v>
      </c>
      <c r="L42" s="29">
        <v>11</v>
      </c>
      <c r="M42" s="29">
        <v>132</v>
      </c>
      <c r="N42" s="29">
        <v>143</v>
      </c>
      <c r="O42" s="29">
        <v>27</v>
      </c>
      <c r="P42" s="29">
        <v>177</v>
      </c>
      <c r="Q42" s="29">
        <v>204</v>
      </c>
      <c r="R42" s="29">
        <v>347</v>
      </c>
      <c r="S42" s="29">
        <v>0</v>
      </c>
      <c r="T42" s="29">
        <v>5</v>
      </c>
      <c r="U42" s="29">
        <v>5</v>
      </c>
      <c r="V42" s="29">
        <v>14</v>
      </c>
      <c r="W42" s="29">
        <v>139</v>
      </c>
      <c r="X42" s="29">
        <v>153</v>
      </c>
      <c r="Y42" s="29">
        <v>65</v>
      </c>
      <c r="Z42" s="29">
        <v>282</v>
      </c>
    </row>
    <row r="43" spans="1:26" ht="64.5">
      <c r="A43" s="29" t="s">
        <v>8</v>
      </c>
      <c r="B43" s="29" t="s">
        <v>9</v>
      </c>
      <c r="C43" s="30" t="s">
        <v>412</v>
      </c>
      <c r="D43" s="29" t="s">
        <v>139</v>
      </c>
      <c r="E43" s="29" t="s">
        <v>140</v>
      </c>
      <c r="F43" s="29" t="s">
        <v>1651</v>
      </c>
      <c r="G43" s="29" t="s">
        <v>133</v>
      </c>
      <c r="H43" s="29" t="s">
        <v>360</v>
      </c>
      <c r="I43" s="29" t="s">
        <v>134</v>
      </c>
      <c r="J43" s="29" t="s">
        <v>362</v>
      </c>
      <c r="K43" s="29" t="s">
        <v>309</v>
      </c>
      <c r="L43" s="29">
        <v>37</v>
      </c>
      <c r="M43" s="29">
        <v>667</v>
      </c>
      <c r="N43" s="29">
        <v>704</v>
      </c>
      <c r="O43" s="29">
        <v>71</v>
      </c>
      <c r="P43" s="29">
        <v>911</v>
      </c>
      <c r="Q43" s="29">
        <v>982</v>
      </c>
      <c r="R43" s="29">
        <v>1686</v>
      </c>
      <c r="S43" s="29">
        <v>0</v>
      </c>
      <c r="T43" s="29">
        <v>22</v>
      </c>
      <c r="U43" s="29">
        <v>22</v>
      </c>
      <c r="V43" s="29">
        <v>74</v>
      </c>
      <c r="W43" s="29">
        <v>976</v>
      </c>
      <c r="X43" s="29">
        <v>1050</v>
      </c>
      <c r="Y43" s="29">
        <v>334</v>
      </c>
      <c r="Z43" s="29">
        <v>1352</v>
      </c>
    </row>
    <row r="44" spans="1:26" ht="64.5">
      <c r="A44" s="29" t="s">
        <v>8</v>
      </c>
      <c r="B44" s="29" t="s">
        <v>9</v>
      </c>
      <c r="C44" s="30" t="s">
        <v>412</v>
      </c>
      <c r="D44" s="29" t="s">
        <v>131</v>
      </c>
      <c r="E44" s="29" t="s">
        <v>132</v>
      </c>
      <c r="F44" s="29" t="s">
        <v>1651</v>
      </c>
      <c r="G44" s="29" t="s">
        <v>133</v>
      </c>
      <c r="H44" s="29" t="s">
        <v>360</v>
      </c>
      <c r="I44" s="29" t="s">
        <v>134</v>
      </c>
      <c r="J44" s="29" t="s">
        <v>362</v>
      </c>
      <c r="K44" s="29" t="s">
        <v>309</v>
      </c>
      <c r="L44" s="29">
        <v>50</v>
      </c>
      <c r="M44" s="29">
        <v>609</v>
      </c>
      <c r="N44" s="29">
        <v>659</v>
      </c>
      <c r="O44" s="29">
        <v>70</v>
      </c>
      <c r="P44" s="29">
        <v>889</v>
      </c>
      <c r="Q44" s="29">
        <v>959</v>
      </c>
      <c r="R44" s="29">
        <v>1618</v>
      </c>
      <c r="S44" s="29">
        <v>0</v>
      </c>
      <c r="T44" s="29">
        <v>29</v>
      </c>
      <c r="U44" s="29">
        <v>29</v>
      </c>
      <c r="V44" s="29">
        <v>85</v>
      </c>
      <c r="W44" s="29">
        <v>984</v>
      </c>
      <c r="X44" s="29">
        <v>1069</v>
      </c>
      <c r="Y44" s="29">
        <v>316</v>
      </c>
      <c r="Z44" s="29">
        <v>1302</v>
      </c>
    </row>
    <row r="45" spans="1:26" ht="102.75">
      <c r="A45" s="29" t="s">
        <v>8</v>
      </c>
      <c r="B45" s="29" t="s">
        <v>9</v>
      </c>
      <c r="C45" s="30" t="s">
        <v>411</v>
      </c>
      <c r="D45" s="29" t="s">
        <v>135</v>
      </c>
      <c r="E45" s="29" t="s">
        <v>136</v>
      </c>
      <c r="F45" s="29" t="s">
        <v>1651</v>
      </c>
      <c r="G45" s="29" t="s">
        <v>137</v>
      </c>
      <c r="H45" s="29" t="s">
        <v>360</v>
      </c>
      <c r="I45" s="29" t="s">
        <v>138</v>
      </c>
      <c r="J45" s="29" t="s">
        <v>361</v>
      </c>
      <c r="K45" s="29" t="s">
        <v>309</v>
      </c>
      <c r="L45" s="29">
        <v>26</v>
      </c>
      <c r="M45" s="29">
        <v>231</v>
      </c>
      <c r="N45" s="29">
        <v>257</v>
      </c>
      <c r="O45" s="29">
        <v>69</v>
      </c>
      <c r="P45" s="29">
        <v>952</v>
      </c>
      <c r="Q45" s="29">
        <v>1021</v>
      </c>
      <c r="R45" s="29">
        <v>1278</v>
      </c>
      <c r="S45" s="29">
        <v>0</v>
      </c>
      <c r="T45" s="29">
        <v>14</v>
      </c>
      <c r="U45" s="29">
        <v>14</v>
      </c>
      <c r="V45" s="29">
        <v>47</v>
      </c>
      <c r="W45" s="29">
        <v>520</v>
      </c>
      <c r="X45" s="29">
        <v>567</v>
      </c>
      <c r="Y45" s="29">
        <v>226</v>
      </c>
      <c r="Z45" s="29">
        <v>1052</v>
      </c>
    </row>
    <row r="46" spans="1:26" ht="102.75">
      <c r="A46" s="29" t="s">
        <v>8</v>
      </c>
      <c r="B46" s="29" t="s">
        <v>9</v>
      </c>
      <c r="C46" s="30" t="s">
        <v>411</v>
      </c>
      <c r="D46" s="29" t="s">
        <v>161</v>
      </c>
      <c r="E46" s="29" t="s">
        <v>162</v>
      </c>
      <c r="F46" s="29" t="s">
        <v>1651</v>
      </c>
      <c r="G46" s="29" t="s">
        <v>137</v>
      </c>
      <c r="H46" s="29" t="s">
        <v>360</v>
      </c>
      <c r="I46" s="29" t="s">
        <v>138</v>
      </c>
      <c r="J46" s="29" t="s">
        <v>361</v>
      </c>
      <c r="K46" s="29" t="s">
        <v>309</v>
      </c>
      <c r="L46" s="29">
        <v>14</v>
      </c>
      <c r="M46" s="29">
        <v>236</v>
      </c>
      <c r="N46" s="29">
        <v>250</v>
      </c>
      <c r="O46" s="29">
        <v>71</v>
      </c>
      <c r="P46" s="29">
        <v>945</v>
      </c>
      <c r="Q46" s="29">
        <v>1016</v>
      </c>
      <c r="R46" s="29">
        <v>1266</v>
      </c>
      <c r="S46" s="29">
        <v>0</v>
      </c>
      <c r="T46" s="29">
        <v>19</v>
      </c>
      <c r="U46" s="29">
        <v>19</v>
      </c>
      <c r="V46" s="29">
        <v>43</v>
      </c>
      <c r="W46" s="29">
        <v>549</v>
      </c>
      <c r="X46" s="29">
        <v>592</v>
      </c>
      <c r="Y46" s="29">
        <v>247</v>
      </c>
      <c r="Z46" s="29">
        <v>1019</v>
      </c>
    </row>
    <row r="47" spans="1:26" ht="64.5">
      <c r="A47" s="29" t="s">
        <v>8</v>
      </c>
      <c r="B47" s="29" t="s">
        <v>9</v>
      </c>
      <c r="C47" s="30" t="s">
        <v>413</v>
      </c>
      <c r="D47" s="29" t="s">
        <v>163</v>
      </c>
      <c r="E47" s="29" t="s">
        <v>164</v>
      </c>
      <c r="F47" s="29" t="s">
        <v>1651</v>
      </c>
      <c r="G47" s="29" t="s">
        <v>165</v>
      </c>
      <c r="H47" s="29" t="s">
        <v>360</v>
      </c>
      <c r="I47" s="29" t="s">
        <v>166</v>
      </c>
      <c r="J47" s="29" t="s">
        <v>359</v>
      </c>
      <c r="K47" s="29" t="s">
        <v>309</v>
      </c>
      <c r="L47" s="29">
        <v>30</v>
      </c>
      <c r="M47" s="29">
        <v>489</v>
      </c>
      <c r="N47" s="29">
        <v>519</v>
      </c>
      <c r="O47" s="29">
        <v>55</v>
      </c>
      <c r="P47" s="29">
        <v>604</v>
      </c>
      <c r="Q47" s="29">
        <v>659</v>
      </c>
      <c r="R47" s="29">
        <v>1178</v>
      </c>
      <c r="S47" s="29">
        <v>1</v>
      </c>
      <c r="T47" s="29">
        <v>18</v>
      </c>
      <c r="U47" s="29">
        <v>19</v>
      </c>
      <c r="V47" s="29">
        <v>49</v>
      </c>
      <c r="W47" s="29">
        <v>618</v>
      </c>
      <c r="X47" s="29">
        <v>667</v>
      </c>
      <c r="Y47" s="29">
        <v>256</v>
      </c>
      <c r="Z47" s="29">
        <v>922</v>
      </c>
    </row>
    <row r="48" spans="1:26" ht="64.5">
      <c r="A48" s="29" t="s">
        <v>8</v>
      </c>
      <c r="B48" s="29" t="s">
        <v>9</v>
      </c>
      <c r="C48" s="30" t="s">
        <v>424</v>
      </c>
      <c r="D48" s="29" t="s">
        <v>167</v>
      </c>
      <c r="E48" s="29" t="s">
        <v>168</v>
      </c>
      <c r="F48" s="29" t="s">
        <v>1651</v>
      </c>
      <c r="G48" s="29" t="s">
        <v>42</v>
      </c>
      <c r="H48" s="29" t="s">
        <v>357</v>
      </c>
      <c r="I48" s="29" t="s">
        <v>43</v>
      </c>
      <c r="J48" s="29" t="s">
        <v>358</v>
      </c>
      <c r="K48" s="29" t="s">
        <v>309</v>
      </c>
      <c r="L48" s="29">
        <v>26</v>
      </c>
      <c r="M48" s="29">
        <v>281</v>
      </c>
      <c r="N48" s="29">
        <v>307</v>
      </c>
      <c r="O48" s="29">
        <v>67</v>
      </c>
      <c r="P48" s="29">
        <v>1197</v>
      </c>
      <c r="Q48" s="29">
        <v>1264</v>
      </c>
      <c r="R48" s="29">
        <v>1571</v>
      </c>
      <c r="S48" s="29">
        <v>0</v>
      </c>
      <c r="T48" s="29">
        <v>7</v>
      </c>
      <c r="U48" s="29">
        <v>7</v>
      </c>
      <c r="V48" s="29">
        <v>58</v>
      </c>
      <c r="W48" s="29">
        <v>705</v>
      </c>
      <c r="X48" s="29">
        <v>763</v>
      </c>
      <c r="Y48" s="29">
        <v>249</v>
      </c>
      <c r="Z48" s="29">
        <v>1322</v>
      </c>
    </row>
    <row r="49" spans="1:26" ht="39">
      <c r="A49" s="29" t="s">
        <v>8</v>
      </c>
      <c r="B49" s="29" t="s">
        <v>9</v>
      </c>
      <c r="C49" s="30" t="s">
        <v>423</v>
      </c>
      <c r="D49" s="29" t="s">
        <v>147</v>
      </c>
      <c r="E49" s="29" t="s">
        <v>148</v>
      </c>
      <c r="F49" s="29" t="s">
        <v>1651</v>
      </c>
      <c r="G49" s="29" t="s">
        <v>149</v>
      </c>
      <c r="H49" s="29" t="s">
        <v>357</v>
      </c>
      <c r="I49" s="29" t="s">
        <v>150</v>
      </c>
      <c r="J49" s="29" t="s">
        <v>363</v>
      </c>
      <c r="K49" s="29" t="s">
        <v>309</v>
      </c>
      <c r="L49" s="29">
        <v>35</v>
      </c>
      <c r="M49" s="29">
        <v>847</v>
      </c>
      <c r="N49" s="29">
        <v>882</v>
      </c>
      <c r="O49" s="29">
        <v>63</v>
      </c>
      <c r="P49" s="29">
        <v>1054</v>
      </c>
      <c r="Q49" s="29">
        <v>1117</v>
      </c>
      <c r="R49" s="29">
        <v>1999</v>
      </c>
      <c r="S49" s="29">
        <v>0</v>
      </c>
      <c r="T49" s="29">
        <v>32</v>
      </c>
      <c r="U49" s="29">
        <v>32</v>
      </c>
      <c r="V49" s="29">
        <v>57</v>
      </c>
      <c r="W49" s="29">
        <v>1206</v>
      </c>
      <c r="X49" s="29">
        <v>1263</v>
      </c>
      <c r="Y49" s="29">
        <v>412</v>
      </c>
      <c r="Z49" s="29">
        <v>1587</v>
      </c>
    </row>
    <row r="50" spans="1:26" ht="39">
      <c r="A50" s="29" t="s">
        <v>8</v>
      </c>
      <c r="B50" s="29" t="s">
        <v>9</v>
      </c>
      <c r="C50" s="30" t="s">
        <v>425</v>
      </c>
      <c r="D50" s="29" t="s">
        <v>157</v>
      </c>
      <c r="E50" s="29" t="s">
        <v>158</v>
      </c>
      <c r="F50" s="29" t="s">
        <v>1651</v>
      </c>
      <c r="G50" s="29" t="s">
        <v>159</v>
      </c>
      <c r="H50" s="29" t="s">
        <v>357</v>
      </c>
      <c r="I50" s="29" t="s">
        <v>160</v>
      </c>
      <c r="J50" s="29" t="s">
        <v>356</v>
      </c>
      <c r="K50" s="29" t="s">
        <v>309</v>
      </c>
      <c r="L50" s="29">
        <v>39</v>
      </c>
      <c r="M50" s="29">
        <v>523</v>
      </c>
      <c r="N50" s="29">
        <v>562</v>
      </c>
      <c r="O50" s="29">
        <v>58</v>
      </c>
      <c r="P50" s="29">
        <v>912</v>
      </c>
      <c r="Q50" s="29">
        <v>970</v>
      </c>
      <c r="R50" s="29">
        <v>1532</v>
      </c>
      <c r="S50" s="29">
        <v>0</v>
      </c>
      <c r="T50" s="29">
        <v>18</v>
      </c>
      <c r="U50" s="29">
        <v>18</v>
      </c>
      <c r="V50" s="29">
        <v>51</v>
      </c>
      <c r="W50" s="29">
        <v>690</v>
      </c>
      <c r="X50" s="29">
        <v>741</v>
      </c>
      <c r="Y50" s="29">
        <v>309</v>
      </c>
      <c r="Z50" s="29">
        <v>1223</v>
      </c>
    </row>
    <row r="51" spans="1:26" ht="90">
      <c r="A51" s="29" t="s">
        <v>8</v>
      </c>
      <c r="B51" s="29" t="s">
        <v>9</v>
      </c>
      <c r="C51" s="30" t="s">
        <v>428</v>
      </c>
      <c r="D51" s="29" t="s">
        <v>151</v>
      </c>
      <c r="E51" s="29" t="s">
        <v>152</v>
      </c>
      <c r="F51" s="29" t="s">
        <v>1651</v>
      </c>
      <c r="G51" s="29" t="s">
        <v>153</v>
      </c>
      <c r="H51" s="29" t="s">
        <v>321</v>
      </c>
      <c r="I51" s="29" t="s">
        <v>154</v>
      </c>
      <c r="J51" s="29" t="s">
        <v>320</v>
      </c>
      <c r="K51" s="29" t="s">
        <v>309</v>
      </c>
      <c r="L51" s="29">
        <v>15</v>
      </c>
      <c r="M51" s="29">
        <v>360</v>
      </c>
      <c r="N51" s="29">
        <v>375</v>
      </c>
      <c r="O51" s="29">
        <v>86</v>
      </c>
      <c r="P51" s="29">
        <v>1082</v>
      </c>
      <c r="Q51" s="29">
        <v>1168</v>
      </c>
      <c r="R51" s="29">
        <v>1543</v>
      </c>
      <c r="S51" s="29">
        <v>0</v>
      </c>
      <c r="T51" s="29">
        <v>21</v>
      </c>
      <c r="U51" s="29">
        <v>21</v>
      </c>
      <c r="V51" s="29">
        <v>65</v>
      </c>
      <c r="W51" s="29">
        <v>967</v>
      </c>
      <c r="X51" s="29">
        <v>1032</v>
      </c>
      <c r="Y51" s="29">
        <v>326</v>
      </c>
      <c r="Z51" s="29">
        <v>1217</v>
      </c>
    </row>
    <row r="52" spans="1:26" ht="90">
      <c r="A52" s="29" t="s">
        <v>8</v>
      </c>
      <c r="B52" s="29" t="s">
        <v>9</v>
      </c>
      <c r="C52" s="30" t="s">
        <v>428</v>
      </c>
      <c r="D52" s="29" t="s">
        <v>155</v>
      </c>
      <c r="E52" s="29" t="s">
        <v>156</v>
      </c>
      <c r="F52" s="29" t="s">
        <v>1651</v>
      </c>
      <c r="G52" s="29" t="s">
        <v>153</v>
      </c>
      <c r="H52" s="29" t="s">
        <v>321</v>
      </c>
      <c r="I52" s="29" t="s">
        <v>154</v>
      </c>
      <c r="J52" s="29" t="s">
        <v>320</v>
      </c>
      <c r="K52" s="29" t="s">
        <v>309</v>
      </c>
      <c r="L52" s="29">
        <v>42</v>
      </c>
      <c r="M52" s="29">
        <v>552</v>
      </c>
      <c r="N52" s="29">
        <v>594</v>
      </c>
      <c r="O52" s="29">
        <v>68</v>
      </c>
      <c r="P52" s="29">
        <v>854</v>
      </c>
      <c r="Q52" s="29">
        <v>922</v>
      </c>
      <c r="R52" s="29">
        <v>1516</v>
      </c>
      <c r="S52" s="29">
        <v>0</v>
      </c>
      <c r="T52" s="29">
        <v>24</v>
      </c>
      <c r="U52" s="29">
        <v>24</v>
      </c>
      <c r="V52" s="29">
        <v>75</v>
      </c>
      <c r="W52" s="29">
        <v>912</v>
      </c>
      <c r="X52" s="29">
        <v>987</v>
      </c>
      <c r="Y52" s="29">
        <v>284</v>
      </c>
      <c r="Z52" s="29">
        <v>1232</v>
      </c>
    </row>
    <row r="53" spans="1:26" ht="51.75">
      <c r="A53" s="29" t="s">
        <v>8</v>
      </c>
      <c r="B53" s="29" t="s">
        <v>9</v>
      </c>
      <c r="C53" s="30" t="s">
        <v>432</v>
      </c>
      <c r="D53" s="29" t="s">
        <v>183</v>
      </c>
      <c r="E53" s="29" t="s">
        <v>184</v>
      </c>
      <c r="F53" s="29" t="s">
        <v>1651</v>
      </c>
      <c r="G53" s="29" t="s">
        <v>185</v>
      </c>
      <c r="H53" s="29" t="s">
        <v>311</v>
      </c>
      <c r="I53" s="29" t="s">
        <v>186</v>
      </c>
      <c r="J53" s="29" t="s">
        <v>355</v>
      </c>
      <c r="K53" s="29" t="s">
        <v>309</v>
      </c>
      <c r="L53" s="29">
        <v>23</v>
      </c>
      <c r="M53" s="29">
        <v>333</v>
      </c>
      <c r="N53" s="29">
        <v>356</v>
      </c>
      <c r="O53" s="29">
        <v>61</v>
      </c>
      <c r="P53" s="29">
        <v>773</v>
      </c>
      <c r="Q53" s="29">
        <v>834</v>
      </c>
      <c r="R53" s="29">
        <v>1190</v>
      </c>
      <c r="S53" s="29">
        <v>0</v>
      </c>
      <c r="T53" s="29">
        <v>14</v>
      </c>
      <c r="U53" s="29">
        <v>14</v>
      </c>
      <c r="V53" s="29">
        <v>60</v>
      </c>
      <c r="W53" s="29">
        <v>703</v>
      </c>
      <c r="X53" s="29">
        <v>763</v>
      </c>
      <c r="Y53" s="29">
        <v>219</v>
      </c>
      <c r="Z53" s="29">
        <v>971</v>
      </c>
    </row>
    <row r="54" spans="1:26" ht="26.25">
      <c r="A54" s="29" t="s">
        <v>8</v>
      </c>
      <c r="B54" s="29" t="s">
        <v>9</v>
      </c>
      <c r="C54" s="30" t="s">
        <v>433</v>
      </c>
      <c r="D54" s="29" t="s">
        <v>187</v>
      </c>
      <c r="E54" s="29" t="s">
        <v>188</v>
      </c>
      <c r="F54" s="29" t="s">
        <v>1651</v>
      </c>
      <c r="G54" s="29" t="s">
        <v>189</v>
      </c>
      <c r="H54" s="29" t="s">
        <v>311</v>
      </c>
      <c r="I54" s="29" t="s">
        <v>190</v>
      </c>
      <c r="J54" s="29" t="s">
        <v>354</v>
      </c>
      <c r="K54" s="29" t="s">
        <v>309</v>
      </c>
      <c r="L54" s="29">
        <v>17</v>
      </c>
      <c r="M54" s="29">
        <v>315</v>
      </c>
      <c r="N54" s="29">
        <v>332</v>
      </c>
      <c r="O54" s="29">
        <v>31</v>
      </c>
      <c r="P54" s="29">
        <v>636</v>
      </c>
      <c r="Q54" s="29">
        <v>667</v>
      </c>
      <c r="R54" s="29">
        <v>999</v>
      </c>
      <c r="S54" s="29">
        <v>0</v>
      </c>
      <c r="T54" s="29">
        <v>14</v>
      </c>
      <c r="U54" s="29">
        <v>14</v>
      </c>
      <c r="V54" s="29">
        <v>34</v>
      </c>
      <c r="W54" s="29">
        <v>550</v>
      </c>
      <c r="X54" s="29">
        <v>584</v>
      </c>
      <c r="Y54" s="29">
        <v>204</v>
      </c>
      <c r="Z54" s="29">
        <v>795</v>
      </c>
    </row>
    <row r="55" spans="1:26" ht="77.25">
      <c r="A55" s="29" t="s">
        <v>8</v>
      </c>
      <c r="B55" s="29" t="s">
        <v>9</v>
      </c>
      <c r="C55" s="30" t="s">
        <v>434</v>
      </c>
      <c r="D55" s="29" t="s">
        <v>169</v>
      </c>
      <c r="E55" s="29" t="s">
        <v>170</v>
      </c>
      <c r="F55" s="29" t="s">
        <v>1651</v>
      </c>
      <c r="G55" s="29" t="s">
        <v>38</v>
      </c>
      <c r="H55" s="29" t="s">
        <v>311</v>
      </c>
      <c r="I55" s="29" t="s">
        <v>39</v>
      </c>
      <c r="J55" s="29" t="s">
        <v>310</v>
      </c>
      <c r="K55" s="29" t="s">
        <v>309</v>
      </c>
      <c r="L55" s="29">
        <v>53</v>
      </c>
      <c r="M55" s="29">
        <v>731</v>
      </c>
      <c r="N55" s="29">
        <v>784</v>
      </c>
      <c r="O55" s="29">
        <v>98</v>
      </c>
      <c r="P55" s="29">
        <v>1384</v>
      </c>
      <c r="Q55" s="29">
        <v>1482</v>
      </c>
      <c r="R55" s="29">
        <v>2266</v>
      </c>
      <c r="S55" s="29">
        <v>0</v>
      </c>
      <c r="T55" s="29">
        <v>20</v>
      </c>
      <c r="U55" s="29">
        <v>20</v>
      </c>
      <c r="V55" s="29">
        <v>117</v>
      </c>
      <c r="W55" s="29">
        <v>1458</v>
      </c>
      <c r="X55" s="29">
        <v>1575</v>
      </c>
      <c r="Y55" s="29">
        <v>344</v>
      </c>
      <c r="Z55" s="29">
        <v>1922</v>
      </c>
    </row>
    <row r="56" spans="1:26" ht="77.25">
      <c r="A56" s="29" t="s">
        <v>8</v>
      </c>
      <c r="B56" s="29" t="s">
        <v>9</v>
      </c>
      <c r="C56" s="30" t="s">
        <v>434</v>
      </c>
      <c r="D56" s="29" t="s">
        <v>181</v>
      </c>
      <c r="E56" s="29" t="s">
        <v>182</v>
      </c>
      <c r="F56" s="29" t="s">
        <v>1651</v>
      </c>
      <c r="G56" s="29" t="s">
        <v>38</v>
      </c>
      <c r="H56" s="29" t="s">
        <v>311</v>
      </c>
      <c r="I56" s="29" t="s">
        <v>39</v>
      </c>
      <c r="J56" s="29" t="s">
        <v>310</v>
      </c>
      <c r="K56" s="29" t="s">
        <v>309</v>
      </c>
      <c r="L56" s="29">
        <v>43</v>
      </c>
      <c r="M56" s="29">
        <v>634</v>
      </c>
      <c r="N56" s="29">
        <v>677</v>
      </c>
      <c r="O56" s="29">
        <v>101</v>
      </c>
      <c r="P56" s="29">
        <v>1566</v>
      </c>
      <c r="Q56" s="29">
        <v>1667</v>
      </c>
      <c r="R56" s="29">
        <v>2344</v>
      </c>
      <c r="S56" s="29">
        <v>0</v>
      </c>
      <c r="T56" s="29">
        <v>28</v>
      </c>
      <c r="U56" s="29">
        <v>28</v>
      </c>
      <c r="V56" s="29">
        <v>101</v>
      </c>
      <c r="W56" s="29">
        <v>1295</v>
      </c>
      <c r="X56" s="29">
        <v>1396</v>
      </c>
      <c r="Y56" s="29">
        <v>394</v>
      </c>
      <c r="Z56" s="29">
        <v>1950</v>
      </c>
    </row>
    <row r="57" spans="1:26" ht="77.25">
      <c r="A57" s="29" t="s">
        <v>8</v>
      </c>
      <c r="B57" s="29" t="s">
        <v>9</v>
      </c>
      <c r="C57" s="30" t="s">
        <v>434</v>
      </c>
      <c r="D57" s="29" t="s">
        <v>171</v>
      </c>
      <c r="E57" s="29" t="s">
        <v>172</v>
      </c>
      <c r="F57" s="29" t="s">
        <v>1651</v>
      </c>
      <c r="G57" s="29" t="s">
        <v>38</v>
      </c>
      <c r="H57" s="29" t="s">
        <v>311</v>
      </c>
      <c r="I57" s="29" t="s">
        <v>39</v>
      </c>
      <c r="J57" s="29" t="s">
        <v>310</v>
      </c>
      <c r="K57" s="29" t="s">
        <v>309</v>
      </c>
      <c r="L57" s="29">
        <v>35</v>
      </c>
      <c r="M57" s="29">
        <v>470</v>
      </c>
      <c r="N57" s="29">
        <v>505</v>
      </c>
      <c r="O57" s="29">
        <v>116</v>
      </c>
      <c r="P57" s="29">
        <v>1720</v>
      </c>
      <c r="Q57" s="29">
        <v>1836</v>
      </c>
      <c r="R57" s="29">
        <v>2341</v>
      </c>
      <c r="S57" s="29">
        <v>0</v>
      </c>
      <c r="T57" s="29">
        <v>18</v>
      </c>
      <c r="U57" s="29">
        <v>18</v>
      </c>
      <c r="V57" s="29">
        <v>109</v>
      </c>
      <c r="W57" s="29">
        <v>1373</v>
      </c>
      <c r="X57" s="29">
        <v>1482</v>
      </c>
      <c r="Y57" s="29">
        <v>379</v>
      </c>
      <c r="Z57" s="29">
        <v>1962</v>
      </c>
    </row>
    <row r="58" spans="1:26" ht="77.25">
      <c r="A58" s="29" t="s">
        <v>8</v>
      </c>
      <c r="B58" s="29" t="s">
        <v>9</v>
      </c>
      <c r="C58" s="30" t="s">
        <v>400</v>
      </c>
      <c r="D58" s="29" t="s">
        <v>179</v>
      </c>
      <c r="E58" s="29" t="s">
        <v>180</v>
      </c>
      <c r="F58" s="29" t="s">
        <v>1651</v>
      </c>
      <c r="G58" s="29" t="s">
        <v>175</v>
      </c>
      <c r="H58" s="29" t="s">
        <v>353</v>
      </c>
      <c r="I58" s="29" t="s">
        <v>176</v>
      </c>
      <c r="J58" s="29" t="s">
        <v>352</v>
      </c>
      <c r="K58" s="29" t="s">
        <v>309</v>
      </c>
      <c r="L58" s="29">
        <v>28</v>
      </c>
      <c r="M58" s="29">
        <v>478</v>
      </c>
      <c r="N58" s="29">
        <v>506</v>
      </c>
      <c r="O58" s="29">
        <v>75</v>
      </c>
      <c r="P58" s="29">
        <v>1279</v>
      </c>
      <c r="Q58" s="29">
        <v>1354</v>
      </c>
      <c r="R58" s="29">
        <v>1860</v>
      </c>
      <c r="S58" s="29">
        <v>0</v>
      </c>
      <c r="T58" s="29">
        <v>22</v>
      </c>
      <c r="U58" s="29">
        <v>22</v>
      </c>
      <c r="V58" s="29">
        <v>54</v>
      </c>
      <c r="W58" s="29">
        <v>756</v>
      </c>
      <c r="X58" s="29">
        <v>810</v>
      </c>
      <c r="Y58" s="29">
        <v>380</v>
      </c>
      <c r="Z58" s="29">
        <v>1480</v>
      </c>
    </row>
    <row r="59" spans="1:26" ht="77.25">
      <c r="A59" s="29" t="s">
        <v>8</v>
      </c>
      <c r="B59" s="29" t="s">
        <v>9</v>
      </c>
      <c r="C59" s="30" t="s">
        <v>400</v>
      </c>
      <c r="D59" s="29" t="s">
        <v>173</v>
      </c>
      <c r="E59" s="29" t="s">
        <v>174</v>
      </c>
      <c r="F59" s="29" t="s">
        <v>1651</v>
      </c>
      <c r="G59" s="29" t="s">
        <v>175</v>
      </c>
      <c r="H59" s="29" t="s">
        <v>353</v>
      </c>
      <c r="I59" s="29" t="s">
        <v>176</v>
      </c>
      <c r="J59" s="29" t="s">
        <v>352</v>
      </c>
      <c r="K59" s="29" t="s">
        <v>309</v>
      </c>
      <c r="L59" s="29">
        <v>25</v>
      </c>
      <c r="M59" s="29">
        <v>495</v>
      </c>
      <c r="N59" s="29">
        <v>520</v>
      </c>
      <c r="O59" s="29">
        <v>57</v>
      </c>
      <c r="P59" s="29">
        <v>1195</v>
      </c>
      <c r="Q59" s="29">
        <v>1252</v>
      </c>
      <c r="R59" s="29">
        <v>1772</v>
      </c>
      <c r="S59" s="29">
        <v>0</v>
      </c>
      <c r="T59" s="29">
        <v>31</v>
      </c>
      <c r="U59" s="29">
        <v>31</v>
      </c>
      <c r="V59" s="29">
        <v>47</v>
      </c>
      <c r="W59" s="29">
        <v>784</v>
      </c>
      <c r="X59" s="29">
        <v>831</v>
      </c>
      <c r="Y59" s="29">
        <v>356</v>
      </c>
      <c r="Z59" s="29">
        <v>1416</v>
      </c>
    </row>
    <row r="60" spans="1:26" ht="51.75">
      <c r="A60" s="29" t="s">
        <v>8</v>
      </c>
      <c r="B60" s="29" t="s">
        <v>9</v>
      </c>
      <c r="C60" s="30" t="s">
        <v>445</v>
      </c>
      <c r="D60" s="29" t="s">
        <v>177</v>
      </c>
      <c r="E60" s="29" t="s">
        <v>178</v>
      </c>
      <c r="F60" s="29" t="s">
        <v>1651</v>
      </c>
      <c r="G60" s="29" t="s">
        <v>70</v>
      </c>
      <c r="H60" s="29" t="s">
        <v>327</v>
      </c>
      <c r="I60" s="29" t="s">
        <v>71</v>
      </c>
      <c r="J60" s="29" t="s">
        <v>351</v>
      </c>
      <c r="K60" s="29" t="s">
        <v>309</v>
      </c>
      <c r="L60" s="29">
        <v>46</v>
      </c>
      <c r="M60" s="29">
        <v>727</v>
      </c>
      <c r="N60" s="29">
        <v>773</v>
      </c>
      <c r="O60" s="29">
        <v>51</v>
      </c>
      <c r="P60" s="29">
        <v>771</v>
      </c>
      <c r="Q60" s="29">
        <v>822</v>
      </c>
      <c r="R60" s="29">
        <v>1595</v>
      </c>
      <c r="S60" s="29">
        <v>1</v>
      </c>
      <c r="T60" s="29">
        <v>10</v>
      </c>
      <c r="U60" s="29">
        <v>11</v>
      </c>
      <c r="V60" s="29">
        <v>59</v>
      </c>
      <c r="W60" s="29">
        <v>755</v>
      </c>
      <c r="X60" s="29">
        <v>814</v>
      </c>
      <c r="Y60" s="29">
        <v>223</v>
      </c>
      <c r="Z60" s="29">
        <v>1372</v>
      </c>
    </row>
    <row r="61" spans="1:26" ht="39">
      <c r="A61" s="29" t="s">
        <v>8</v>
      </c>
      <c r="B61" s="29" t="s">
        <v>9</v>
      </c>
      <c r="C61" s="30" t="s">
        <v>444</v>
      </c>
      <c r="D61" s="29" t="s">
        <v>205</v>
      </c>
      <c r="E61" s="29" t="s">
        <v>206</v>
      </c>
      <c r="F61" s="29" t="s">
        <v>1651</v>
      </c>
      <c r="G61" s="29" t="s">
        <v>207</v>
      </c>
      <c r="H61" s="29" t="s">
        <v>327</v>
      </c>
      <c r="I61" s="29" t="s">
        <v>208</v>
      </c>
      <c r="J61" s="29" t="s">
        <v>326</v>
      </c>
      <c r="K61" s="29" t="s">
        <v>309</v>
      </c>
      <c r="L61" s="29">
        <v>21</v>
      </c>
      <c r="M61" s="29">
        <v>668</v>
      </c>
      <c r="N61" s="29">
        <v>689</v>
      </c>
      <c r="O61" s="29">
        <v>18</v>
      </c>
      <c r="P61" s="29">
        <v>594</v>
      </c>
      <c r="Q61" s="29">
        <v>612</v>
      </c>
      <c r="R61" s="29">
        <v>1301</v>
      </c>
      <c r="S61" s="29">
        <v>0</v>
      </c>
      <c r="T61" s="29">
        <v>21</v>
      </c>
      <c r="U61" s="29">
        <v>21</v>
      </c>
      <c r="V61" s="29">
        <v>28</v>
      </c>
      <c r="W61" s="29">
        <v>671</v>
      </c>
      <c r="X61" s="29">
        <v>699</v>
      </c>
      <c r="Y61" s="29">
        <v>218</v>
      </c>
      <c r="Z61" s="29">
        <v>1083</v>
      </c>
    </row>
    <row r="62" spans="1:26" ht="51.75">
      <c r="A62" s="29" t="s">
        <v>8</v>
      </c>
      <c r="B62" s="29" t="s">
        <v>9</v>
      </c>
      <c r="C62" s="30" t="s">
        <v>407</v>
      </c>
      <c r="D62" s="29" t="s">
        <v>209</v>
      </c>
      <c r="E62" s="29" t="s">
        <v>210</v>
      </c>
      <c r="F62" s="29" t="s">
        <v>1651</v>
      </c>
      <c r="G62" s="29" t="s">
        <v>56</v>
      </c>
      <c r="H62" s="29" t="s">
        <v>313</v>
      </c>
      <c r="I62" s="29" t="s">
        <v>57</v>
      </c>
      <c r="J62" s="29" t="s">
        <v>350</v>
      </c>
      <c r="K62" s="29" t="s">
        <v>309</v>
      </c>
      <c r="L62" s="29">
        <v>40</v>
      </c>
      <c r="M62" s="29">
        <v>542</v>
      </c>
      <c r="N62" s="29">
        <v>582</v>
      </c>
      <c r="O62" s="29">
        <v>63</v>
      </c>
      <c r="P62" s="29">
        <v>1131</v>
      </c>
      <c r="Q62" s="29">
        <v>1194</v>
      </c>
      <c r="R62" s="29">
        <v>1776</v>
      </c>
      <c r="S62" s="29">
        <v>0</v>
      </c>
      <c r="T62" s="29">
        <v>10</v>
      </c>
      <c r="U62" s="29">
        <v>10</v>
      </c>
      <c r="V62" s="29">
        <v>64</v>
      </c>
      <c r="W62" s="29">
        <v>911</v>
      </c>
      <c r="X62" s="29">
        <v>975</v>
      </c>
      <c r="Y62" s="29">
        <v>278</v>
      </c>
      <c r="Z62" s="29">
        <v>1498</v>
      </c>
    </row>
    <row r="63" spans="1:26" ht="26.25">
      <c r="A63" s="29" t="s">
        <v>8</v>
      </c>
      <c r="B63" s="29" t="s">
        <v>9</v>
      </c>
      <c r="C63" s="30" t="s">
        <v>408</v>
      </c>
      <c r="D63" s="29" t="s">
        <v>211</v>
      </c>
      <c r="E63" s="29" t="s">
        <v>212</v>
      </c>
      <c r="F63" s="29" t="s">
        <v>1651</v>
      </c>
      <c r="G63" s="29" t="s">
        <v>193</v>
      </c>
      <c r="H63" s="29" t="s">
        <v>313</v>
      </c>
      <c r="I63" s="29" t="s">
        <v>347</v>
      </c>
      <c r="J63" s="29" t="s">
        <v>349</v>
      </c>
      <c r="K63" s="29" t="s">
        <v>309</v>
      </c>
      <c r="L63" s="29">
        <v>40</v>
      </c>
      <c r="M63" s="29">
        <v>425</v>
      </c>
      <c r="N63" s="29">
        <v>465</v>
      </c>
      <c r="O63" s="29">
        <v>81</v>
      </c>
      <c r="P63" s="29">
        <v>818</v>
      </c>
      <c r="Q63" s="29">
        <v>899</v>
      </c>
      <c r="R63" s="29">
        <v>1364</v>
      </c>
      <c r="S63" s="29">
        <v>1</v>
      </c>
      <c r="T63" s="29">
        <v>20</v>
      </c>
      <c r="U63" s="29">
        <v>21</v>
      </c>
      <c r="V63" s="29">
        <v>64</v>
      </c>
      <c r="W63" s="29">
        <v>582</v>
      </c>
      <c r="X63" s="29">
        <v>646</v>
      </c>
      <c r="Y63" s="29">
        <v>234</v>
      </c>
      <c r="Z63" s="29">
        <v>1130</v>
      </c>
    </row>
    <row r="64" spans="1:26" ht="26.25">
      <c r="A64" s="29" t="s">
        <v>8</v>
      </c>
      <c r="B64" s="29" t="s">
        <v>9</v>
      </c>
      <c r="C64" s="30" t="s">
        <v>409</v>
      </c>
      <c r="D64" s="29" t="s">
        <v>191</v>
      </c>
      <c r="E64" s="29" t="s">
        <v>192</v>
      </c>
      <c r="F64" s="29" t="s">
        <v>1651</v>
      </c>
      <c r="G64" s="29" t="s">
        <v>193</v>
      </c>
      <c r="H64" s="29" t="s">
        <v>348</v>
      </c>
      <c r="I64" s="29" t="s">
        <v>347</v>
      </c>
      <c r="J64" s="29" t="s">
        <v>346</v>
      </c>
      <c r="K64" s="29" t="s">
        <v>309</v>
      </c>
      <c r="L64" s="29">
        <v>23</v>
      </c>
      <c r="M64" s="29">
        <v>102</v>
      </c>
      <c r="N64" s="29">
        <v>125</v>
      </c>
      <c r="O64" s="29">
        <v>29</v>
      </c>
      <c r="P64" s="29">
        <v>214</v>
      </c>
      <c r="Q64" s="29">
        <v>243</v>
      </c>
      <c r="R64" s="29">
        <v>368</v>
      </c>
      <c r="S64" s="29">
        <v>0</v>
      </c>
      <c r="T64" s="29">
        <v>2</v>
      </c>
      <c r="U64" s="29">
        <v>2</v>
      </c>
      <c r="V64" s="29">
        <v>19</v>
      </c>
      <c r="W64" s="29">
        <v>125</v>
      </c>
      <c r="X64" s="29">
        <v>144</v>
      </c>
      <c r="Y64" s="29">
        <v>59</v>
      </c>
      <c r="Z64" s="29">
        <v>309</v>
      </c>
    </row>
    <row r="65" spans="1:26" ht="39">
      <c r="A65" s="29" t="s">
        <v>8</v>
      </c>
      <c r="B65" s="29" t="s">
        <v>9</v>
      </c>
      <c r="C65" s="30" t="s">
        <v>410</v>
      </c>
      <c r="D65" s="29" t="s">
        <v>201</v>
      </c>
      <c r="E65" s="29" t="s">
        <v>202</v>
      </c>
      <c r="F65" s="29" t="s">
        <v>1651</v>
      </c>
      <c r="G65" s="29" t="s">
        <v>203</v>
      </c>
      <c r="H65" s="29" t="s">
        <v>313</v>
      </c>
      <c r="I65" s="29" t="s">
        <v>204</v>
      </c>
      <c r="J65" s="29" t="s">
        <v>312</v>
      </c>
      <c r="K65" s="29" t="s">
        <v>309</v>
      </c>
      <c r="L65" s="29">
        <v>40</v>
      </c>
      <c r="M65" s="29">
        <v>631</v>
      </c>
      <c r="N65" s="29">
        <v>671</v>
      </c>
      <c r="O65" s="29">
        <v>90</v>
      </c>
      <c r="P65" s="29">
        <v>1238</v>
      </c>
      <c r="Q65" s="29">
        <v>1328</v>
      </c>
      <c r="R65" s="29">
        <v>1999</v>
      </c>
      <c r="S65" s="29">
        <v>0</v>
      </c>
      <c r="T65" s="29">
        <v>31</v>
      </c>
      <c r="U65" s="29">
        <v>31</v>
      </c>
      <c r="V65" s="29">
        <v>54</v>
      </c>
      <c r="W65" s="29">
        <v>877</v>
      </c>
      <c r="X65" s="29">
        <v>931</v>
      </c>
      <c r="Y65" s="29">
        <v>387</v>
      </c>
      <c r="Z65" s="29">
        <v>1612</v>
      </c>
    </row>
    <row r="66" spans="1:26" ht="51.75">
      <c r="A66" s="29" t="s">
        <v>8</v>
      </c>
      <c r="B66" s="29" t="s">
        <v>9</v>
      </c>
      <c r="C66" s="30" t="s">
        <v>418</v>
      </c>
      <c r="D66" s="29" t="s">
        <v>195</v>
      </c>
      <c r="E66" s="29" t="s">
        <v>196</v>
      </c>
      <c r="F66" s="29" t="s">
        <v>1651</v>
      </c>
      <c r="G66" s="29" t="s">
        <v>197</v>
      </c>
      <c r="H66" s="29" t="s">
        <v>315</v>
      </c>
      <c r="I66" s="29" t="s">
        <v>198</v>
      </c>
      <c r="J66" s="29" t="s">
        <v>345</v>
      </c>
      <c r="K66" s="29" t="s">
        <v>309</v>
      </c>
      <c r="L66" s="29">
        <v>28</v>
      </c>
      <c r="M66" s="29">
        <v>422</v>
      </c>
      <c r="N66" s="29">
        <v>450</v>
      </c>
      <c r="O66" s="29">
        <v>59</v>
      </c>
      <c r="P66" s="29">
        <v>914</v>
      </c>
      <c r="Q66" s="29">
        <v>973</v>
      </c>
      <c r="R66" s="29">
        <v>1423</v>
      </c>
      <c r="S66" s="29">
        <v>0</v>
      </c>
      <c r="T66" s="29">
        <v>22</v>
      </c>
      <c r="U66" s="29">
        <v>22</v>
      </c>
      <c r="V66" s="29">
        <v>45</v>
      </c>
      <c r="W66" s="29">
        <v>562</v>
      </c>
      <c r="X66" s="29">
        <v>607</v>
      </c>
      <c r="Y66" s="29">
        <v>283</v>
      </c>
      <c r="Z66" s="29">
        <v>1140</v>
      </c>
    </row>
    <row r="67" spans="1:26" ht="77.25">
      <c r="A67" s="29" t="s">
        <v>8</v>
      </c>
      <c r="B67" s="29" t="s">
        <v>9</v>
      </c>
      <c r="C67" s="30" t="s">
        <v>417</v>
      </c>
      <c r="D67" s="29" t="s">
        <v>199</v>
      </c>
      <c r="E67" s="29" t="s">
        <v>200</v>
      </c>
      <c r="F67" s="29" t="s">
        <v>1651</v>
      </c>
      <c r="G67" s="29" t="s">
        <v>60</v>
      </c>
      <c r="H67" s="29" t="s">
        <v>315</v>
      </c>
      <c r="I67" s="29" t="s">
        <v>61</v>
      </c>
      <c r="J67" s="29" t="s">
        <v>314</v>
      </c>
      <c r="K67" s="29" t="s">
        <v>309</v>
      </c>
      <c r="L67" s="29">
        <v>65</v>
      </c>
      <c r="M67" s="29">
        <v>985</v>
      </c>
      <c r="N67" s="29">
        <v>1050</v>
      </c>
      <c r="O67" s="29">
        <v>98</v>
      </c>
      <c r="P67" s="29">
        <v>1809</v>
      </c>
      <c r="Q67" s="29">
        <v>1907</v>
      </c>
      <c r="R67" s="29">
        <v>2957</v>
      </c>
      <c r="S67" s="29">
        <v>0</v>
      </c>
      <c r="T67" s="29">
        <v>38</v>
      </c>
      <c r="U67" s="29">
        <v>38</v>
      </c>
      <c r="V67" s="29">
        <v>119</v>
      </c>
      <c r="W67" s="29">
        <v>1767</v>
      </c>
      <c r="X67" s="29">
        <v>1886</v>
      </c>
      <c r="Y67" s="29">
        <v>541</v>
      </c>
      <c r="Z67" s="29">
        <v>2416</v>
      </c>
    </row>
    <row r="68" spans="1:26" ht="77.25">
      <c r="A68" s="29" t="s">
        <v>8</v>
      </c>
      <c r="B68" s="29" t="s">
        <v>9</v>
      </c>
      <c r="C68" s="30" t="s">
        <v>417</v>
      </c>
      <c r="D68" s="29" t="s">
        <v>230</v>
      </c>
      <c r="E68" s="29" t="s">
        <v>231</v>
      </c>
      <c r="F68" s="29" t="s">
        <v>1651</v>
      </c>
      <c r="G68" s="29" t="s">
        <v>60</v>
      </c>
      <c r="H68" s="29" t="s">
        <v>315</v>
      </c>
      <c r="I68" s="29" t="s">
        <v>61</v>
      </c>
      <c r="J68" s="29" t="s">
        <v>314</v>
      </c>
      <c r="K68" s="29" t="s">
        <v>309</v>
      </c>
      <c r="L68" s="29">
        <v>68</v>
      </c>
      <c r="M68" s="29">
        <v>1042</v>
      </c>
      <c r="N68" s="29">
        <v>1110</v>
      </c>
      <c r="O68" s="29">
        <v>105</v>
      </c>
      <c r="P68" s="29">
        <v>1686</v>
      </c>
      <c r="Q68" s="29">
        <v>1791</v>
      </c>
      <c r="R68" s="29">
        <v>2901</v>
      </c>
      <c r="S68" s="29">
        <v>0</v>
      </c>
      <c r="T68" s="29">
        <v>35</v>
      </c>
      <c r="U68" s="29">
        <v>35</v>
      </c>
      <c r="V68" s="29">
        <v>118</v>
      </c>
      <c r="W68" s="29">
        <v>1852</v>
      </c>
      <c r="X68" s="29">
        <v>1970</v>
      </c>
      <c r="Y68" s="29">
        <v>488</v>
      </c>
      <c r="Z68" s="29">
        <v>2413</v>
      </c>
    </row>
    <row r="69" spans="1:26" ht="39">
      <c r="A69" s="29" t="s">
        <v>8</v>
      </c>
      <c r="B69" s="29" t="s">
        <v>9</v>
      </c>
      <c r="C69" s="30" t="s">
        <v>419</v>
      </c>
      <c r="D69" s="29" t="s">
        <v>232</v>
      </c>
      <c r="E69" s="29" t="s">
        <v>233</v>
      </c>
      <c r="F69" s="29" t="s">
        <v>1651</v>
      </c>
      <c r="G69" s="29" t="s">
        <v>234</v>
      </c>
      <c r="H69" s="29" t="s">
        <v>315</v>
      </c>
      <c r="I69" s="29" t="s">
        <v>235</v>
      </c>
      <c r="J69" s="29" t="s">
        <v>344</v>
      </c>
      <c r="K69" s="29" t="s">
        <v>309</v>
      </c>
      <c r="L69" s="29">
        <v>4</v>
      </c>
      <c r="M69" s="29">
        <v>43</v>
      </c>
      <c r="N69" s="29">
        <v>47</v>
      </c>
      <c r="O69" s="29">
        <v>56</v>
      </c>
      <c r="P69" s="29">
        <v>425</v>
      </c>
      <c r="Q69" s="29">
        <v>481</v>
      </c>
      <c r="R69" s="29">
        <v>528</v>
      </c>
      <c r="S69" s="29">
        <v>0</v>
      </c>
      <c r="T69" s="29">
        <v>3</v>
      </c>
      <c r="U69" s="29">
        <v>3</v>
      </c>
      <c r="V69" s="29">
        <v>42</v>
      </c>
      <c r="W69" s="29">
        <v>350</v>
      </c>
      <c r="X69" s="29">
        <v>392</v>
      </c>
      <c r="Y69" s="29">
        <v>103</v>
      </c>
      <c r="Z69" s="29">
        <v>425</v>
      </c>
    </row>
    <row r="70" spans="1:26" ht="90">
      <c r="A70" s="29" t="s">
        <v>8</v>
      </c>
      <c r="B70" s="29" t="s">
        <v>9</v>
      </c>
      <c r="C70" s="30" t="s">
        <v>420</v>
      </c>
      <c r="D70" s="29" t="s">
        <v>214</v>
      </c>
      <c r="E70" s="29" t="s">
        <v>215</v>
      </c>
      <c r="F70" s="29" t="s">
        <v>1651</v>
      </c>
      <c r="G70" s="29" t="s">
        <v>96</v>
      </c>
      <c r="H70" s="29" t="s">
        <v>97</v>
      </c>
      <c r="I70" s="29" t="s">
        <v>97</v>
      </c>
      <c r="J70" s="29" t="s">
        <v>342</v>
      </c>
      <c r="K70" s="29" t="s">
        <v>309</v>
      </c>
      <c r="L70" s="29">
        <v>92</v>
      </c>
      <c r="M70" s="29">
        <v>1040</v>
      </c>
      <c r="N70" s="29">
        <v>1132</v>
      </c>
      <c r="O70" s="29">
        <v>115</v>
      </c>
      <c r="P70" s="29">
        <v>1750</v>
      </c>
      <c r="Q70" s="29">
        <v>1865</v>
      </c>
      <c r="R70" s="29">
        <v>2997</v>
      </c>
      <c r="S70" s="29">
        <v>0</v>
      </c>
      <c r="T70" s="29">
        <v>31</v>
      </c>
      <c r="U70" s="29">
        <v>31</v>
      </c>
      <c r="V70" s="29">
        <v>150</v>
      </c>
      <c r="W70" s="29">
        <v>1897</v>
      </c>
      <c r="X70" s="29">
        <v>2047</v>
      </c>
      <c r="Y70" s="29">
        <v>516</v>
      </c>
      <c r="Z70" s="29">
        <v>2481</v>
      </c>
    </row>
    <row r="71" spans="1:26" ht="90">
      <c r="A71" s="29" t="s">
        <v>8</v>
      </c>
      <c r="B71" s="29" t="s">
        <v>9</v>
      </c>
      <c r="C71" s="30" t="s">
        <v>420</v>
      </c>
      <c r="D71" s="29" t="s">
        <v>228</v>
      </c>
      <c r="E71" s="29" t="s">
        <v>229</v>
      </c>
      <c r="F71" s="29" t="s">
        <v>1651</v>
      </c>
      <c r="G71" s="29" t="s">
        <v>96</v>
      </c>
      <c r="H71" s="29" t="s">
        <v>97</v>
      </c>
      <c r="I71" s="29" t="s">
        <v>97</v>
      </c>
      <c r="J71" s="29" t="s">
        <v>342</v>
      </c>
      <c r="K71" s="29" t="s">
        <v>309</v>
      </c>
      <c r="L71" s="29">
        <v>74</v>
      </c>
      <c r="M71" s="29">
        <v>1275</v>
      </c>
      <c r="N71" s="29">
        <v>1349</v>
      </c>
      <c r="O71" s="29">
        <v>88</v>
      </c>
      <c r="P71" s="29">
        <v>1632</v>
      </c>
      <c r="Q71" s="29">
        <v>1720</v>
      </c>
      <c r="R71" s="29">
        <v>3069</v>
      </c>
      <c r="S71" s="29">
        <v>0</v>
      </c>
      <c r="T71" s="29">
        <v>42</v>
      </c>
      <c r="U71" s="29">
        <v>42</v>
      </c>
      <c r="V71" s="29">
        <v>116</v>
      </c>
      <c r="W71" s="29">
        <v>2100</v>
      </c>
      <c r="X71" s="29">
        <v>2216</v>
      </c>
      <c r="Y71" s="29">
        <v>522</v>
      </c>
      <c r="Z71" s="29">
        <v>2547</v>
      </c>
    </row>
    <row r="72" spans="1:26" ht="90">
      <c r="A72" s="29" t="s">
        <v>8</v>
      </c>
      <c r="B72" s="29" t="s">
        <v>9</v>
      </c>
      <c r="C72" s="30" t="s">
        <v>420</v>
      </c>
      <c r="D72" s="29" t="s">
        <v>216</v>
      </c>
      <c r="E72" s="29" t="s">
        <v>217</v>
      </c>
      <c r="F72" s="29" t="s">
        <v>1651</v>
      </c>
      <c r="G72" s="29" t="s">
        <v>96</v>
      </c>
      <c r="H72" s="29" t="s">
        <v>97</v>
      </c>
      <c r="I72" s="29" t="s">
        <v>97</v>
      </c>
      <c r="J72" s="29" t="s">
        <v>342</v>
      </c>
      <c r="K72" s="29" t="s">
        <v>309</v>
      </c>
      <c r="L72" s="29">
        <v>56</v>
      </c>
      <c r="M72" s="29">
        <v>800</v>
      </c>
      <c r="N72" s="29">
        <v>856</v>
      </c>
      <c r="O72" s="29">
        <v>145</v>
      </c>
      <c r="P72" s="29">
        <v>2001</v>
      </c>
      <c r="Q72" s="29">
        <v>2146</v>
      </c>
      <c r="R72" s="29">
        <v>3002</v>
      </c>
      <c r="S72" s="29">
        <v>0</v>
      </c>
      <c r="T72" s="29">
        <v>27</v>
      </c>
      <c r="U72" s="29">
        <v>27</v>
      </c>
      <c r="V72" s="29">
        <v>118</v>
      </c>
      <c r="W72" s="29">
        <v>1823</v>
      </c>
      <c r="X72" s="29">
        <v>1941</v>
      </c>
      <c r="Y72" s="29">
        <v>534</v>
      </c>
      <c r="Z72" s="29">
        <v>2468</v>
      </c>
    </row>
    <row r="73" spans="1:26" ht="90">
      <c r="A73" s="29" t="s">
        <v>8</v>
      </c>
      <c r="B73" s="29" t="s">
        <v>9</v>
      </c>
      <c r="C73" s="30" t="s">
        <v>420</v>
      </c>
      <c r="D73" s="29" t="s">
        <v>226</v>
      </c>
      <c r="E73" s="29" t="s">
        <v>227</v>
      </c>
      <c r="F73" s="29" t="s">
        <v>1651</v>
      </c>
      <c r="G73" s="29" t="s">
        <v>96</v>
      </c>
      <c r="H73" s="29" t="s">
        <v>97</v>
      </c>
      <c r="I73" s="29" t="s">
        <v>97</v>
      </c>
      <c r="J73" s="29" t="s">
        <v>342</v>
      </c>
      <c r="K73" s="29" t="s">
        <v>309</v>
      </c>
      <c r="L73" s="29">
        <v>97</v>
      </c>
      <c r="M73" s="29">
        <v>1397</v>
      </c>
      <c r="N73" s="29">
        <v>1494</v>
      </c>
      <c r="O73" s="29">
        <v>93</v>
      </c>
      <c r="P73" s="29">
        <v>1423</v>
      </c>
      <c r="Q73" s="29">
        <v>1516</v>
      </c>
      <c r="R73" s="29">
        <v>3010</v>
      </c>
      <c r="S73" s="29">
        <v>0</v>
      </c>
      <c r="T73" s="29">
        <v>29</v>
      </c>
      <c r="U73" s="29">
        <v>29</v>
      </c>
      <c r="V73" s="29">
        <v>151</v>
      </c>
      <c r="W73" s="29">
        <v>1826</v>
      </c>
      <c r="X73" s="29">
        <v>1977</v>
      </c>
      <c r="Y73" s="29">
        <v>525</v>
      </c>
      <c r="Z73" s="29">
        <v>2485</v>
      </c>
    </row>
    <row r="74" spans="1:26" ht="26.25">
      <c r="A74" s="29" t="s">
        <v>8</v>
      </c>
      <c r="B74" s="29" t="s">
        <v>9</v>
      </c>
      <c r="C74" s="30" t="s">
        <v>421</v>
      </c>
      <c r="D74" s="29" t="s">
        <v>218</v>
      </c>
      <c r="E74" s="29" t="s">
        <v>219</v>
      </c>
      <c r="F74" s="29" t="s">
        <v>1651</v>
      </c>
      <c r="G74" s="29" t="s">
        <v>220</v>
      </c>
      <c r="H74" s="29" t="s">
        <v>341</v>
      </c>
      <c r="I74" s="29" t="s">
        <v>340</v>
      </c>
      <c r="J74" s="29" t="s">
        <v>339</v>
      </c>
      <c r="K74" s="29" t="s">
        <v>309</v>
      </c>
      <c r="L74" s="29">
        <v>12</v>
      </c>
      <c r="M74" s="29">
        <v>169</v>
      </c>
      <c r="N74" s="29">
        <v>181</v>
      </c>
      <c r="O74" s="29">
        <v>52</v>
      </c>
      <c r="P74" s="29">
        <v>350</v>
      </c>
      <c r="Q74" s="29">
        <v>402</v>
      </c>
      <c r="R74" s="29">
        <v>583</v>
      </c>
      <c r="S74" s="29">
        <v>0</v>
      </c>
      <c r="T74" s="29">
        <v>2</v>
      </c>
      <c r="U74" s="29">
        <v>2</v>
      </c>
      <c r="V74" s="29">
        <v>41</v>
      </c>
      <c r="W74" s="29">
        <v>307</v>
      </c>
      <c r="X74" s="29">
        <v>348</v>
      </c>
      <c r="Y74" s="29">
        <v>116</v>
      </c>
      <c r="Z74" s="29">
        <v>467</v>
      </c>
    </row>
    <row r="75" spans="1:26" ht="64.5">
      <c r="A75" s="29" t="s">
        <v>8</v>
      </c>
      <c r="B75" s="29" t="s">
        <v>9</v>
      </c>
      <c r="C75" s="30" t="s">
        <v>402</v>
      </c>
      <c r="D75" s="29" t="s">
        <v>222</v>
      </c>
      <c r="E75" s="29" t="s">
        <v>223</v>
      </c>
      <c r="F75" s="29" t="s">
        <v>1651</v>
      </c>
      <c r="G75" s="29" t="s">
        <v>224</v>
      </c>
      <c r="H75" s="29" t="s">
        <v>319</v>
      </c>
      <c r="I75" s="29" t="s">
        <v>225</v>
      </c>
      <c r="J75" s="29" t="s">
        <v>318</v>
      </c>
      <c r="K75" s="29" t="s">
        <v>309</v>
      </c>
      <c r="L75" s="29">
        <v>29</v>
      </c>
      <c r="M75" s="29">
        <v>444</v>
      </c>
      <c r="N75" s="29">
        <v>473</v>
      </c>
      <c r="O75" s="29">
        <v>79</v>
      </c>
      <c r="P75" s="29">
        <v>1259</v>
      </c>
      <c r="Q75" s="29">
        <v>1338</v>
      </c>
      <c r="R75" s="29">
        <v>1811</v>
      </c>
      <c r="S75" s="29">
        <v>0</v>
      </c>
      <c r="T75" s="29">
        <v>24</v>
      </c>
      <c r="U75" s="29">
        <v>24</v>
      </c>
      <c r="V75" s="29">
        <v>80</v>
      </c>
      <c r="W75" s="29">
        <v>903</v>
      </c>
      <c r="X75" s="29">
        <v>983</v>
      </c>
      <c r="Y75" s="29">
        <v>376</v>
      </c>
      <c r="Z75" s="29">
        <v>1435</v>
      </c>
    </row>
    <row r="76" spans="1:26" ht="39">
      <c r="A76" s="29" t="s">
        <v>8</v>
      </c>
      <c r="B76" s="29" t="s">
        <v>9</v>
      </c>
      <c r="C76" s="30" t="s">
        <v>404</v>
      </c>
      <c r="D76" s="29" t="s">
        <v>250</v>
      </c>
      <c r="E76" s="29" t="s">
        <v>251</v>
      </c>
      <c r="F76" s="29" t="s">
        <v>1651</v>
      </c>
      <c r="G76" s="29" t="s">
        <v>252</v>
      </c>
      <c r="H76" s="29" t="s">
        <v>319</v>
      </c>
      <c r="I76" s="29" t="s">
        <v>253</v>
      </c>
      <c r="J76" s="29" t="s">
        <v>338</v>
      </c>
      <c r="K76" s="29" t="s">
        <v>309</v>
      </c>
      <c r="L76" s="29">
        <v>28</v>
      </c>
      <c r="M76" s="29">
        <v>511</v>
      </c>
      <c r="N76" s="29">
        <v>539</v>
      </c>
      <c r="O76" s="29">
        <v>56</v>
      </c>
      <c r="P76" s="29">
        <v>1205</v>
      </c>
      <c r="Q76" s="29">
        <v>1261</v>
      </c>
      <c r="R76" s="29">
        <v>1800</v>
      </c>
      <c r="S76" s="29">
        <v>0</v>
      </c>
      <c r="T76" s="29">
        <v>28</v>
      </c>
      <c r="U76" s="29">
        <v>28</v>
      </c>
      <c r="V76" s="29">
        <v>51</v>
      </c>
      <c r="W76" s="29">
        <v>966</v>
      </c>
      <c r="X76" s="29">
        <v>1017</v>
      </c>
      <c r="Y76" s="29">
        <v>339</v>
      </c>
      <c r="Z76" s="29">
        <v>1461</v>
      </c>
    </row>
    <row r="77" spans="1:26" ht="39">
      <c r="A77" s="29" t="s">
        <v>8</v>
      </c>
      <c r="B77" s="29" t="s">
        <v>9</v>
      </c>
      <c r="C77" s="30" t="s">
        <v>401</v>
      </c>
      <c r="D77" s="29" t="s">
        <v>254</v>
      </c>
      <c r="E77" s="29" t="s">
        <v>255</v>
      </c>
      <c r="F77" s="29" t="s">
        <v>1651</v>
      </c>
      <c r="G77" s="29" t="s">
        <v>256</v>
      </c>
      <c r="H77" s="29" t="s">
        <v>319</v>
      </c>
      <c r="I77" s="29" t="s">
        <v>257</v>
      </c>
      <c r="J77" s="29" t="s">
        <v>337</v>
      </c>
      <c r="K77" s="29" t="s">
        <v>309</v>
      </c>
      <c r="L77" s="29">
        <v>28</v>
      </c>
      <c r="M77" s="29">
        <v>340</v>
      </c>
      <c r="N77" s="29">
        <v>368</v>
      </c>
      <c r="O77" s="29">
        <v>95</v>
      </c>
      <c r="P77" s="29">
        <v>1060</v>
      </c>
      <c r="Q77" s="29">
        <v>1155</v>
      </c>
      <c r="R77" s="29">
        <v>1523</v>
      </c>
      <c r="S77" s="29">
        <v>0</v>
      </c>
      <c r="T77" s="29">
        <v>24</v>
      </c>
      <c r="U77" s="29">
        <v>24</v>
      </c>
      <c r="V77" s="29">
        <v>51</v>
      </c>
      <c r="W77" s="29">
        <v>541</v>
      </c>
      <c r="X77" s="29">
        <v>592</v>
      </c>
      <c r="Y77" s="29">
        <v>283</v>
      </c>
      <c r="Z77" s="29">
        <v>1240</v>
      </c>
    </row>
    <row r="78" spans="1:26" ht="26.25">
      <c r="A78" s="29" t="s">
        <v>8</v>
      </c>
      <c r="B78" s="29" t="s">
        <v>9</v>
      </c>
      <c r="C78" s="30" t="s">
        <v>403</v>
      </c>
      <c r="D78" s="29" t="s">
        <v>258</v>
      </c>
      <c r="E78" s="29" t="s">
        <v>259</v>
      </c>
      <c r="F78" s="29" t="s">
        <v>1651</v>
      </c>
      <c r="G78" s="29" t="s">
        <v>260</v>
      </c>
      <c r="H78" s="29" t="s">
        <v>319</v>
      </c>
      <c r="I78" s="29" t="s">
        <v>261</v>
      </c>
      <c r="J78" s="29" t="s">
        <v>343</v>
      </c>
      <c r="K78" s="29" t="s">
        <v>309</v>
      </c>
      <c r="L78" s="29">
        <v>11</v>
      </c>
      <c r="M78" s="29">
        <v>179</v>
      </c>
      <c r="N78" s="29">
        <v>190</v>
      </c>
      <c r="O78" s="29">
        <v>72</v>
      </c>
      <c r="P78" s="29">
        <v>1176</v>
      </c>
      <c r="Q78" s="29">
        <v>1248</v>
      </c>
      <c r="R78" s="29">
        <v>1438</v>
      </c>
      <c r="S78" s="29">
        <v>0</v>
      </c>
      <c r="T78" s="29">
        <v>26</v>
      </c>
      <c r="U78" s="29">
        <v>26</v>
      </c>
      <c r="V78" s="29">
        <v>44</v>
      </c>
      <c r="W78" s="29">
        <v>580</v>
      </c>
      <c r="X78" s="29">
        <v>624</v>
      </c>
      <c r="Y78" s="29">
        <v>255</v>
      </c>
      <c r="Z78" s="29">
        <v>1183</v>
      </c>
    </row>
    <row r="79" spans="1:26" ht="39">
      <c r="A79" s="29" t="s">
        <v>8</v>
      </c>
      <c r="B79" s="29" t="s">
        <v>9</v>
      </c>
      <c r="C79" s="30" t="s">
        <v>441</v>
      </c>
      <c r="D79" s="29" t="s">
        <v>236</v>
      </c>
      <c r="E79" s="29" t="s">
        <v>237</v>
      </c>
      <c r="F79" s="29" t="s">
        <v>1651</v>
      </c>
      <c r="G79" s="29" t="s">
        <v>238</v>
      </c>
      <c r="H79" s="29" t="s">
        <v>325</v>
      </c>
      <c r="I79" s="29" t="s">
        <v>239</v>
      </c>
      <c r="J79" s="29" t="s">
        <v>324</v>
      </c>
      <c r="K79" s="29" t="s">
        <v>309</v>
      </c>
      <c r="L79" s="29">
        <v>7</v>
      </c>
      <c r="M79" s="29">
        <v>242</v>
      </c>
      <c r="N79" s="29">
        <v>249</v>
      </c>
      <c r="O79" s="29">
        <v>39</v>
      </c>
      <c r="P79" s="29">
        <v>637</v>
      </c>
      <c r="Q79" s="29">
        <v>676</v>
      </c>
      <c r="R79" s="29">
        <v>925</v>
      </c>
      <c r="S79" s="29">
        <v>0</v>
      </c>
      <c r="T79" s="29">
        <v>29</v>
      </c>
      <c r="U79" s="29">
        <v>29</v>
      </c>
      <c r="V79" s="29">
        <v>23</v>
      </c>
      <c r="W79" s="29">
        <v>457</v>
      </c>
      <c r="X79" s="29">
        <v>480</v>
      </c>
      <c r="Y79" s="29">
        <v>173</v>
      </c>
      <c r="Z79" s="29">
        <v>752</v>
      </c>
    </row>
    <row r="80" spans="1:26" ht="51.75">
      <c r="A80" s="29" t="s">
        <v>8</v>
      </c>
      <c r="B80" s="29" t="s">
        <v>9</v>
      </c>
      <c r="C80" s="30" t="s">
        <v>442</v>
      </c>
      <c r="D80" s="29" t="s">
        <v>248</v>
      </c>
      <c r="E80" s="29" t="s">
        <v>249</v>
      </c>
      <c r="F80" s="29" t="s">
        <v>1651</v>
      </c>
      <c r="G80" s="29" t="s">
        <v>76</v>
      </c>
      <c r="H80" s="29" t="s">
        <v>325</v>
      </c>
      <c r="I80" s="29" t="s">
        <v>77</v>
      </c>
      <c r="J80" s="29" t="s">
        <v>335</v>
      </c>
      <c r="K80" s="29" t="s">
        <v>309</v>
      </c>
      <c r="L80" s="29">
        <v>19</v>
      </c>
      <c r="M80" s="29">
        <v>635</v>
      </c>
      <c r="N80" s="29">
        <v>654</v>
      </c>
      <c r="O80" s="29">
        <v>58</v>
      </c>
      <c r="P80" s="29">
        <v>972</v>
      </c>
      <c r="Q80" s="29">
        <v>1030</v>
      </c>
      <c r="R80" s="29">
        <v>1684</v>
      </c>
      <c r="S80" s="29">
        <v>0</v>
      </c>
      <c r="T80" s="29">
        <v>14</v>
      </c>
      <c r="U80" s="29">
        <v>14</v>
      </c>
      <c r="V80" s="29">
        <v>52</v>
      </c>
      <c r="W80" s="29">
        <v>1004</v>
      </c>
      <c r="X80" s="29">
        <v>1056</v>
      </c>
      <c r="Y80" s="29">
        <v>247</v>
      </c>
      <c r="Z80" s="29">
        <v>1437</v>
      </c>
    </row>
    <row r="81" spans="1:26" ht="64.5">
      <c r="A81" s="29" t="s">
        <v>8</v>
      </c>
      <c r="B81" s="29" t="s">
        <v>9</v>
      </c>
      <c r="C81" s="30" t="s">
        <v>440</v>
      </c>
      <c r="D81" s="29" t="s">
        <v>240</v>
      </c>
      <c r="E81" s="29" t="s">
        <v>241</v>
      </c>
      <c r="F81" s="29" t="s">
        <v>1651</v>
      </c>
      <c r="G81" s="29" t="s">
        <v>242</v>
      </c>
      <c r="H81" s="29" t="s">
        <v>333</v>
      </c>
      <c r="I81" s="29" t="s">
        <v>243</v>
      </c>
      <c r="J81" s="29" t="s">
        <v>334</v>
      </c>
      <c r="K81" s="29" t="s">
        <v>309</v>
      </c>
      <c r="L81" s="29">
        <v>61</v>
      </c>
      <c r="M81" s="29">
        <v>744</v>
      </c>
      <c r="N81" s="29">
        <v>805</v>
      </c>
      <c r="O81" s="29">
        <v>60</v>
      </c>
      <c r="P81" s="29">
        <v>1020</v>
      </c>
      <c r="Q81" s="29">
        <v>1080</v>
      </c>
      <c r="R81" s="29">
        <v>1885</v>
      </c>
      <c r="S81" s="29">
        <v>0</v>
      </c>
      <c r="T81" s="29">
        <v>41</v>
      </c>
      <c r="U81" s="29">
        <v>41</v>
      </c>
      <c r="V81" s="29">
        <v>77</v>
      </c>
      <c r="W81" s="29">
        <v>898</v>
      </c>
      <c r="X81" s="29">
        <v>975</v>
      </c>
      <c r="Y81" s="29">
        <v>369</v>
      </c>
      <c r="Z81" s="29">
        <v>1516</v>
      </c>
    </row>
    <row r="82" spans="1:26" ht="64.5">
      <c r="A82" s="29" t="s">
        <v>8</v>
      </c>
      <c r="B82" s="29" t="s">
        <v>9</v>
      </c>
      <c r="C82" s="30" t="s">
        <v>439</v>
      </c>
      <c r="D82" s="29" t="s">
        <v>244</v>
      </c>
      <c r="E82" s="29" t="s">
        <v>245</v>
      </c>
      <c r="F82" s="29" t="s">
        <v>1651</v>
      </c>
      <c r="G82" s="29" t="s">
        <v>246</v>
      </c>
      <c r="H82" s="29" t="s">
        <v>333</v>
      </c>
      <c r="I82" s="29" t="s">
        <v>247</v>
      </c>
      <c r="J82" s="29" t="s">
        <v>332</v>
      </c>
      <c r="K82" s="29" t="s">
        <v>309</v>
      </c>
      <c r="L82" s="29">
        <v>9</v>
      </c>
      <c r="M82" s="29">
        <v>429</v>
      </c>
      <c r="N82" s="29">
        <v>438</v>
      </c>
      <c r="O82" s="29">
        <v>66</v>
      </c>
      <c r="P82" s="29">
        <v>1088</v>
      </c>
      <c r="Q82" s="29">
        <v>1154</v>
      </c>
      <c r="R82" s="29">
        <v>1592</v>
      </c>
      <c r="S82" s="29">
        <v>0</v>
      </c>
      <c r="T82" s="29">
        <v>22</v>
      </c>
      <c r="U82" s="29">
        <v>22</v>
      </c>
      <c r="V82" s="29">
        <v>45</v>
      </c>
      <c r="W82" s="29">
        <v>889</v>
      </c>
      <c r="X82" s="29">
        <v>934</v>
      </c>
      <c r="Y82" s="29">
        <v>304</v>
      </c>
      <c r="Z82" s="29">
        <v>1288</v>
      </c>
    </row>
    <row r="83" spans="1:26" ht="64.5">
      <c r="A83" s="29" t="s">
        <v>8</v>
      </c>
      <c r="B83" s="29" t="s">
        <v>9</v>
      </c>
      <c r="C83" s="30" t="s">
        <v>399</v>
      </c>
      <c r="D83" s="29" t="s">
        <v>282</v>
      </c>
      <c r="E83" s="29" t="s">
        <v>283</v>
      </c>
      <c r="F83" s="29" t="s">
        <v>1651</v>
      </c>
      <c r="G83" s="29" t="s">
        <v>80</v>
      </c>
      <c r="H83" s="29" t="s">
        <v>331</v>
      </c>
      <c r="I83" s="29" t="s">
        <v>81</v>
      </c>
      <c r="J83" s="29" t="s">
        <v>330</v>
      </c>
      <c r="K83" s="29" t="s">
        <v>309</v>
      </c>
      <c r="L83" s="29">
        <v>61</v>
      </c>
      <c r="M83" s="29">
        <v>905</v>
      </c>
      <c r="N83" s="29">
        <v>966</v>
      </c>
      <c r="O83" s="29">
        <v>69</v>
      </c>
      <c r="P83" s="29">
        <v>1259</v>
      </c>
      <c r="Q83" s="29">
        <v>1328</v>
      </c>
      <c r="R83" s="29">
        <v>2294</v>
      </c>
      <c r="S83" s="29">
        <v>0</v>
      </c>
      <c r="T83" s="29">
        <v>45</v>
      </c>
      <c r="U83" s="29">
        <v>45</v>
      </c>
      <c r="V83" s="29">
        <v>98</v>
      </c>
      <c r="W83" s="29">
        <v>1233</v>
      </c>
      <c r="X83" s="29">
        <v>1331</v>
      </c>
      <c r="Y83" s="29">
        <v>404</v>
      </c>
      <c r="Z83" s="29">
        <v>1890</v>
      </c>
    </row>
    <row r="84" spans="1:26" ht="64.5">
      <c r="A84" s="29" t="s">
        <v>8</v>
      </c>
      <c r="B84" s="29" t="s">
        <v>9</v>
      </c>
      <c r="C84" s="30" t="s">
        <v>438</v>
      </c>
      <c r="D84" s="29" t="s">
        <v>284</v>
      </c>
      <c r="E84" s="29" t="s">
        <v>285</v>
      </c>
      <c r="F84" s="29" t="s">
        <v>1651</v>
      </c>
      <c r="G84" s="29" t="s">
        <v>84</v>
      </c>
      <c r="H84" s="29" t="s">
        <v>301</v>
      </c>
      <c r="I84" s="29" t="s">
        <v>85</v>
      </c>
      <c r="J84" s="29" t="s">
        <v>298</v>
      </c>
      <c r="K84" s="29" t="s">
        <v>1977</v>
      </c>
      <c r="L84" s="29">
        <v>33</v>
      </c>
      <c r="M84" s="29">
        <v>589</v>
      </c>
      <c r="N84" s="29">
        <v>622</v>
      </c>
      <c r="O84" s="29">
        <v>101</v>
      </c>
      <c r="P84" s="29">
        <v>1390</v>
      </c>
      <c r="Q84" s="29">
        <v>1491</v>
      </c>
      <c r="R84" s="29">
        <v>2113</v>
      </c>
      <c r="S84" s="29">
        <v>0</v>
      </c>
      <c r="T84" s="29">
        <v>33</v>
      </c>
      <c r="U84" s="29">
        <v>33</v>
      </c>
      <c r="V84" s="29">
        <v>82</v>
      </c>
      <c r="W84" s="29">
        <v>1100</v>
      </c>
      <c r="X84" s="29">
        <v>1182</v>
      </c>
      <c r="Y84" s="29">
        <v>384</v>
      </c>
      <c r="Z84" s="29">
        <v>1729</v>
      </c>
    </row>
    <row r="85" spans="1:26" ht="51.75">
      <c r="A85" s="29" t="s">
        <v>8</v>
      </c>
      <c r="B85" s="29" t="s">
        <v>9</v>
      </c>
      <c r="C85" s="30" t="s">
        <v>435</v>
      </c>
      <c r="D85" s="29" t="s">
        <v>262</v>
      </c>
      <c r="E85" s="29" t="s">
        <v>263</v>
      </c>
      <c r="F85" s="29" t="s">
        <v>1651</v>
      </c>
      <c r="G85" s="29" t="s">
        <v>264</v>
      </c>
      <c r="H85" s="29" t="s">
        <v>301</v>
      </c>
      <c r="I85" s="29" t="s">
        <v>265</v>
      </c>
      <c r="J85" s="29" t="s">
        <v>303</v>
      </c>
      <c r="K85" s="29" t="s">
        <v>1977</v>
      </c>
      <c r="L85" s="29">
        <v>9</v>
      </c>
      <c r="M85" s="29">
        <v>156</v>
      </c>
      <c r="N85" s="29">
        <v>165</v>
      </c>
      <c r="O85" s="29">
        <v>55</v>
      </c>
      <c r="P85" s="29">
        <v>1106</v>
      </c>
      <c r="Q85" s="29">
        <v>1161</v>
      </c>
      <c r="R85" s="29">
        <v>1326</v>
      </c>
      <c r="S85" s="29">
        <v>0</v>
      </c>
      <c r="T85" s="29">
        <v>26</v>
      </c>
      <c r="U85" s="29">
        <v>26</v>
      </c>
      <c r="V85" s="29">
        <v>42</v>
      </c>
      <c r="W85" s="29">
        <v>474</v>
      </c>
      <c r="X85" s="29">
        <v>516</v>
      </c>
      <c r="Y85" s="29">
        <v>264</v>
      </c>
      <c r="Z85" s="29">
        <v>1062</v>
      </c>
    </row>
    <row r="86" spans="1:26" ht="51.75">
      <c r="A86" s="29" t="s">
        <v>8</v>
      </c>
      <c r="B86" s="29" t="s">
        <v>9</v>
      </c>
      <c r="C86" s="30" t="s">
        <v>436</v>
      </c>
      <c r="D86" s="29" t="s">
        <v>278</v>
      </c>
      <c r="E86" s="29" t="s">
        <v>279</v>
      </c>
      <c r="F86" s="29" t="s">
        <v>1651</v>
      </c>
      <c r="G86" s="29" t="s">
        <v>280</v>
      </c>
      <c r="H86" s="29" t="s">
        <v>296</v>
      </c>
      <c r="I86" s="29" t="s">
        <v>281</v>
      </c>
      <c r="J86" s="29" t="s">
        <v>302</v>
      </c>
      <c r="K86" s="29" t="s">
        <v>1977</v>
      </c>
      <c r="L86" s="29">
        <v>16</v>
      </c>
      <c r="M86" s="29">
        <v>257</v>
      </c>
      <c r="N86" s="29">
        <v>273</v>
      </c>
      <c r="O86" s="29">
        <v>69</v>
      </c>
      <c r="P86" s="29">
        <v>1002</v>
      </c>
      <c r="Q86" s="29">
        <v>1071</v>
      </c>
      <c r="R86" s="29">
        <v>1344</v>
      </c>
      <c r="S86" s="29">
        <v>0</v>
      </c>
      <c r="T86" s="29">
        <v>30</v>
      </c>
      <c r="U86" s="29">
        <v>30</v>
      </c>
      <c r="V86" s="29">
        <v>65</v>
      </c>
      <c r="W86" s="29">
        <v>622</v>
      </c>
      <c r="X86" s="29">
        <v>687</v>
      </c>
      <c r="Y86" s="29">
        <v>285</v>
      </c>
      <c r="Z86" s="29">
        <v>1059</v>
      </c>
    </row>
    <row r="87" spans="1:26" ht="51.75">
      <c r="A87" s="29" t="s">
        <v>8</v>
      </c>
      <c r="B87" s="29" t="s">
        <v>9</v>
      </c>
      <c r="C87" s="30" t="s">
        <v>422</v>
      </c>
      <c r="D87" s="29" t="s">
        <v>266</v>
      </c>
      <c r="E87" s="29" t="s">
        <v>267</v>
      </c>
      <c r="F87" s="29" t="s">
        <v>1651</v>
      </c>
      <c r="G87" s="29" t="s">
        <v>268</v>
      </c>
      <c r="H87" s="29" t="s">
        <v>296</v>
      </c>
      <c r="I87" s="29" t="s">
        <v>269</v>
      </c>
      <c r="J87" s="29" t="s">
        <v>295</v>
      </c>
      <c r="K87" s="29" t="s">
        <v>1979</v>
      </c>
      <c r="L87" s="29">
        <v>29</v>
      </c>
      <c r="M87" s="29">
        <v>496</v>
      </c>
      <c r="N87" s="29">
        <v>525</v>
      </c>
      <c r="O87" s="29">
        <v>24</v>
      </c>
      <c r="P87" s="29">
        <v>313</v>
      </c>
      <c r="Q87" s="29">
        <v>337</v>
      </c>
      <c r="R87" s="29">
        <v>862</v>
      </c>
      <c r="S87" s="29">
        <v>0</v>
      </c>
      <c r="T87" s="29">
        <v>14</v>
      </c>
      <c r="U87" s="29">
        <v>14</v>
      </c>
      <c r="V87" s="29">
        <v>33</v>
      </c>
      <c r="W87" s="29">
        <v>439</v>
      </c>
      <c r="X87" s="29">
        <v>472</v>
      </c>
      <c r="Y87" s="29">
        <v>197</v>
      </c>
      <c r="Z87" s="29">
        <v>665</v>
      </c>
    </row>
    <row r="88" spans="1:26" ht="39">
      <c r="A88" s="29" t="s">
        <v>8</v>
      </c>
      <c r="B88" s="29" t="s">
        <v>9</v>
      </c>
      <c r="C88" s="30" t="s">
        <v>431</v>
      </c>
      <c r="D88" s="29" t="s">
        <v>276</v>
      </c>
      <c r="E88" s="29" t="s">
        <v>277</v>
      </c>
      <c r="F88" s="29" t="s">
        <v>1651</v>
      </c>
      <c r="G88" s="29" t="s">
        <v>114</v>
      </c>
      <c r="H88" s="29" t="s">
        <v>307</v>
      </c>
      <c r="I88" s="29" t="s">
        <v>115</v>
      </c>
      <c r="J88" s="29" t="s">
        <v>336</v>
      </c>
      <c r="K88" s="29" t="s">
        <v>309</v>
      </c>
      <c r="L88" s="29">
        <v>37</v>
      </c>
      <c r="M88" s="29">
        <v>493</v>
      </c>
      <c r="N88" s="29">
        <v>530</v>
      </c>
      <c r="O88" s="29">
        <v>78</v>
      </c>
      <c r="P88" s="29">
        <v>924</v>
      </c>
      <c r="Q88" s="29">
        <v>1002</v>
      </c>
      <c r="R88" s="29">
        <v>1532</v>
      </c>
      <c r="S88" s="29">
        <v>0</v>
      </c>
      <c r="T88" s="29">
        <v>12</v>
      </c>
      <c r="U88" s="29">
        <v>12</v>
      </c>
      <c r="V88" s="29">
        <v>62</v>
      </c>
      <c r="W88" s="29">
        <v>897</v>
      </c>
      <c r="X88" s="29">
        <v>959</v>
      </c>
      <c r="Y88" s="29">
        <v>227</v>
      </c>
      <c r="Z88" s="29">
        <v>1305</v>
      </c>
    </row>
    <row r="89" spans="1:26" ht="39">
      <c r="A89" s="29" t="s">
        <v>8</v>
      </c>
      <c r="B89" s="29" t="s">
        <v>9</v>
      </c>
      <c r="C89" s="30" t="s">
        <v>429</v>
      </c>
      <c r="D89" s="29" t="s">
        <v>270</v>
      </c>
      <c r="E89" s="29" t="s">
        <v>271</v>
      </c>
      <c r="F89" s="29" t="s">
        <v>1651</v>
      </c>
      <c r="G89" s="29" t="s">
        <v>272</v>
      </c>
      <c r="H89" s="29" t="s">
        <v>307</v>
      </c>
      <c r="I89" s="29" t="s">
        <v>273</v>
      </c>
      <c r="J89" s="29" t="s">
        <v>329</v>
      </c>
      <c r="K89" s="29" t="s">
        <v>309</v>
      </c>
      <c r="L89" s="29">
        <v>87</v>
      </c>
      <c r="M89" s="29">
        <v>1012</v>
      </c>
      <c r="N89" s="29">
        <v>1099</v>
      </c>
      <c r="O89" s="29">
        <v>71</v>
      </c>
      <c r="P89" s="29">
        <v>778</v>
      </c>
      <c r="Q89" s="29">
        <v>849</v>
      </c>
      <c r="R89" s="29">
        <v>1948</v>
      </c>
      <c r="S89" s="29">
        <v>0</v>
      </c>
      <c r="T89" s="29">
        <v>24</v>
      </c>
      <c r="U89" s="29">
        <v>24</v>
      </c>
      <c r="V89" s="29">
        <v>95</v>
      </c>
      <c r="W89" s="29">
        <v>1068</v>
      </c>
      <c r="X89" s="29">
        <v>1163</v>
      </c>
      <c r="Y89" s="29">
        <v>378</v>
      </c>
      <c r="Z89" s="29">
        <v>1570</v>
      </c>
    </row>
    <row r="90" spans="1:26" ht="39">
      <c r="A90" s="29" t="s">
        <v>8</v>
      </c>
      <c r="B90" s="29" t="s">
        <v>9</v>
      </c>
      <c r="C90" s="30" t="s">
        <v>429</v>
      </c>
      <c r="D90" s="29" t="s">
        <v>274</v>
      </c>
      <c r="E90" s="29" t="s">
        <v>275</v>
      </c>
      <c r="F90" s="29" t="s">
        <v>1651</v>
      </c>
      <c r="G90" s="29" t="s">
        <v>272</v>
      </c>
      <c r="H90" s="29" t="s">
        <v>307</v>
      </c>
      <c r="I90" s="29" t="s">
        <v>273</v>
      </c>
      <c r="J90" s="29" t="s">
        <v>329</v>
      </c>
      <c r="K90" s="29" t="s">
        <v>309</v>
      </c>
      <c r="L90" s="29">
        <v>34</v>
      </c>
      <c r="M90" s="29">
        <v>170</v>
      </c>
      <c r="N90" s="29">
        <v>204</v>
      </c>
      <c r="O90" s="29">
        <v>43</v>
      </c>
      <c r="P90" s="29">
        <v>152</v>
      </c>
      <c r="Q90" s="29">
        <v>195</v>
      </c>
      <c r="R90" s="29">
        <v>399</v>
      </c>
      <c r="S90" s="29">
        <v>0</v>
      </c>
      <c r="T90" s="29">
        <v>3</v>
      </c>
      <c r="U90" s="29">
        <v>3</v>
      </c>
      <c r="V90" s="29">
        <v>42</v>
      </c>
      <c r="W90" s="29">
        <v>182</v>
      </c>
      <c r="X90" s="29">
        <v>224</v>
      </c>
      <c r="Y90" s="29">
        <v>66</v>
      </c>
      <c r="Z90" s="29">
        <v>333</v>
      </c>
    </row>
    <row r="91" spans="1:26" ht="64.5">
      <c r="A91" s="29" t="s">
        <v>8</v>
      </c>
      <c r="B91" s="29" t="s">
        <v>9</v>
      </c>
      <c r="C91" s="30" t="s">
        <v>430</v>
      </c>
      <c r="D91" s="29" t="s">
        <v>286</v>
      </c>
      <c r="E91" s="29" t="s">
        <v>287</v>
      </c>
      <c r="F91" s="29" t="s">
        <v>1651</v>
      </c>
      <c r="G91" s="29" t="s">
        <v>288</v>
      </c>
      <c r="H91" s="29" t="s">
        <v>307</v>
      </c>
      <c r="I91" s="29" t="s">
        <v>306</v>
      </c>
      <c r="J91" s="29" t="s">
        <v>305</v>
      </c>
      <c r="K91" s="29" t="s">
        <v>1978</v>
      </c>
      <c r="L91" s="29">
        <v>26</v>
      </c>
      <c r="M91" s="29">
        <v>365</v>
      </c>
      <c r="N91" s="29">
        <v>391</v>
      </c>
      <c r="O91" s="29">
        <v>32</v>
      </c>
      <c r="P91" s="29">
        <v>398</v>
      </c>
      <c r="Q91" s="29">
        <v>430</v>
      </c>
      <c r="R91" s="29">
        <v>821</v>
      </c>
      <c r="S91" s="29">
        <v>0</v>
      </c>
      <c r="T91" s="29">
        <v>9</v>
      </c>
      <c r="U91" s="29">
        <v>9</v>
      </c>
      <c r="V91" s="29">
        <v>32</v>
      </c>
      <c r="W91" s="29">
        <v>431</v>
      </c>
      <c r="X91" s="29">
        <v>463</v>
      </c>
      <c r="Y91" s="29">
        <v>150</v>
      </c>
      <c r="Z91" s="29">
        <v>671</v>
      </c>
    </row>
    <row r="92" spans="1:26" ht="51.75">
      <c r="A92" s="29" t="s">
        <v>8</v>
      </c>
      <c r="B92" s="29" t="s">
        <v>9</v>
      </c>
      <c r="C92" s="30" t="s">
        <v>437</v>
      </c>
      <c r="D92" s="29" t="s">
        <v>290</v>
      </c>
      <c r="E92" s="29" t="s">
        <v>291</v>
      </c>
      <c r="F92" s="29" t="s">
        <v>1651</v>
      </c>
      <c r="G92" s="29" t="s">
        <v>292</v>
      </c>
      <c r="H92" s="29" t="s">
        <v>301</v>
      </c>
      <c r="I92" s="29" t="s">
        <v>293</v>
      </c>
      <c r="J92" s="29" t="s">
        <v>300</v>
      </c>
      <c r="K92" s="29" t="s">
        <v>1977</v>
      </c>
      <c r="L92" s="29">
        <v>10</v>
      </c>
      <c r="M92" s="29">
        <v>285</v>
      </c>
      <c r="N92" s="29">
        <v>295</v>
      </c>
      <c r="O92" s="29">
        <v>33</v>
      </c>
      <c r="P92" s="29">
        <v>735</v>
      </c>
      <c r="Q92" s="29">
        <v>768</v>
      </c>
      <c r="R92" s="29">
        <v>1063</v>
      </c>
      <c r="S92" s="29">
        <v>0</v>
      </c>
      <c r="T92" s="29">
        <v>18</v>
      </c>
      <c r="U92" s="29">
        <v>18</v>
      </c>
      <c r="V92" s="29">
        <v>24</v>
      </c>
      <c r="W92" s="29">
        <v>508</v>
      </c>
      <c r="X92" s="29">
        <v>532</v>
      </c>
      <c r="Y92" s="29">
        <v>201</v>
      </c>
      <c r="Z92" s="29">
        <v>862</v>
      </c>
    </row>
    <row r="93" spans="1:26">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c r="A94" s="23" t="s">
        <v>382</v>
      </c>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c r="A95" s="129" t="s">
        <v>1620</v>
      </c>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row>
    <row r="96" spans="1:26">
      <c r="A96" s="129" t="s">
        <v>1667</v>
      </c>
      <c r="B96" s="129"/>
      <c r="C96" s="129"/>
      <c r="D96" s="129"/>
      <c r="E96" s="129"/>
      <c r="F96" s="129"/>
      <c r="G96" s="129"/>
      <c r="H96" s="129"/>
      <c r="I96" s="129"/>
      <c r="J96" s="129"/>
      <c r="K96" s="129"/>
      <c r="L96" s="129"/>
      <c r="M96" s="129"/>
      <c r="N96" s="129"/>
      <c r="O96" s="129"/>
      <c r="P96" s="129"/>
      <c r="Q96" s="129"/>
      <c r="R96" s="129"/>
      <c r="S96" s="129"/>
      <c r="T96" s="129"/>
      <c r="U96" s="129"/>
      <c r="V96" s="129"/>
      <c r="W96" s="129"/>
      <c r="X96" s="129"/>
      <c r="Y96" s="129"/>
      <c r="Z96" s="129"/>
    </row>
    <row r="97" spans="1:26" ht="28.5" customHeight="1">
      <c r="A97" s="129" t="s">
        <v>1666</v>
      </c>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row>
    <row r="98" spans="1:26">
      <c r="A98" s="129" t="s">
        <v>1668</v>
      </c>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row>
    <row r="99" spans="1:26">
      <c r="A99" s="129" t="s">
        <v>1669</v>
      </c>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row>
    <row r="100" spans="1:26" ht="18">
      <c r="A100" s="137" t="s">
        <v>1670</v>
      </c>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row>
    <row r="101" spans="1:26">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sheetData>
  <mergeCells count="7">
    <mergeCell ref="A100:Z100"/>
    <mergeCell ref="A1:Z1"/>
    <mergeCell ref="A95:Z95"/>
    <mergeCell ref="A96:Z96"/>
    <mergeCell ref="A97:Z97"/>
    <mergeCell ref="A98:Z98"/>
    <mergeCell ref="A99:Z99"/>
  </mergeCells>
  <pageMargins left="0.70866141732283472" right="0.70866141732283472" top="0.74803149606299213" bottom="0.74803149606299213" header="0.31496062992125984" footer="0.31496062992125984"/>
  <pageSetup paperSize="8" scale="36"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EBF66-D93A-4B29-B078-00DB35B151CA}">
  <dimension ref="A1:S170"/>
  <sheetViews>
    <sheetView zoomScale="90" zoomScaleNormal="90" workbookViewId="0">
      <pane ySplit="2" topLeftCell="A175" activePane="bottomLeft" state="frozen"/>
      <selection pane="bottomLeft" activeCell="F11" sqref="F11"/>
    </sheetView>
  </sheetViews>
  <sheetFormatPr defaultRowHeight="15"/>
  <cols>
    <col min="1" max="1" width="18.42578125" customWidth="1"/>
    <col min="2" max="2" width="16.140625" customWidth="1"/>
    <col min="3" max="3" width="24" customWidth="1"/>
    <col min="4" max="4" width="16.42578125" customWidth="1"/>
    <col min="5" max="5" width="17" customWidth="1"/>
    <col min="6" max="6" width="18.5703125" customWidth="1"/>
    <col min="7" max="7" width="23.85546875" customWidth="1"/>
    <col min="8" max="8" width="24.5703125" customWidth="1"/>
    <col min="9" max="9" width="35.85546875" style="3" customWidth="1"/>
    <col min="10" max="10" width="29.7109375" customWidth="1"/>
    <col min="11" max="11" width="39.28515625" customWidth="1"/>
    <col min="12" max="12" width="20.5703125" customWidth="1"/>
    <col min="13" max="13" width="19.140625" customWidth="1"/>
    <col min="14" max="14" width="17.5703125" customWidth="1"/>
    <col min="15" max="15" width="18" customWidth="1"/>
    <col min="16" max="16" width="28" customWidth="1"/>
    <col min="17" max="17" width="29" customWidth="1"/>
    <col min="18" max="18" width="23.7109375" customWidth="1"/>
    <col min="19" max="19" width="19.5703125" customWidth="1"/>
  </cols>
  <sheetData>
    <row r="1" spans="1:19" ht="45" customHeight="1">
      <c r="A1" s="138" t="s">
        <v>1943</v>
      </c>
      <c r="B1" s="138"/>
      <c r="C1" s="138"/>
      <c r="D1" s="138"/>
      <c r="E1" s="138"/>
      <c r="F1" s="138"/>
      <c r="G1" s="138"/>
      <c r="H1" s="138"/>
      <c r="I1" s="138"/>
      <c r="J1" s="138"/>
      <c r="K1" s="138"/>
      <c r="L1" s="138"/>
      <c r="M1" s="138"/>
      <c r="N1" s="138"/>
      <c r="O1" s="138"/>
      <c r="P1" s="138"/>
      <c r="Q1" s="138"/>
      <c r="R1" s="138"/>
      <c r="S1" s="138"/>
    </row>
    <row r="2" spans="1:19" s="5" customFormat="1" ht="111" customHeight="1">
      <c r="A2" s="28" t="s">
        <v>0</v>
      </c>
      <c r="B2" s="28" t="s">
        <v>1663</v>
      </c>
      <c r="C2" s="28" t="s">
        <v>1671</v>
      </c>
      <c r="D2" s="28" t="s">
        <v>1660</v>
      </c>
      <c r="E2" s="28" t="s">
        <v>1672</v>
      </c>
      <c r="F2" s="28" t="s">
        <v>1673</v>
      </c>
      <c r="G2" s="28" t="s">
        <v>379</v>
      </c>
      <c r="H2" s="28" t="s">
        <v>378</v>
      </c>
      <c r="I2" s="28" t="s">
        <v>377</v>
      </c>
      <c r="J2" s="28" t="s">
        <v>376</v>
      </c>
      <c r="K2" s="28" t="s">
        <v>448</v>
      </c>
      <c r="L2" s="28" t="s">
        <v>449</v>
      </c>
      <c r="M2" s="28" t="s">
        <v>450</v>
      </c>
      <c r="N2" s="28" t="s">
        <v>451</v>
      </c>
      <c r="O2" s="28" t="s">
        <v>452</v>
      </c>
      <c r="P2" s="28" t="s">
        <v>453</v>
      </c>
      <c r="Q2" s="28" t="s">
        <v>454</v>
      </c>
      <c r="R2" s="28" t="s">
        <v>455</v>
      </c>
      <c r="S2" s="28" t="s">
        <v>456</v>
      </c>
    </row>
    <row r="3" spans="1:19" ht="26.25">
      <c r="A3" s="29" t="s">
        <v>8</v>
      </c>
      <c r="B3" s="29" t="s">
        <v>9</v>
      </c>
      <c r="C3" s="29" t="s">
        <v>282</v>
      </c>
      <c r="D3" s="29" t="s">
        <v>283</v>
      </c>
      <c r="E3" s="29" t="s">
        <v>1651</v>
      </c>
      <c r="F3" s="29" t="s">
        <v>80</v>
      </c>
      <c r="G3" s="29" t="s">
        <v>331</v>
      </c>
      <c r="H3" s="29" t="s">
        <v>81</v>
      </c>
      <c r="I3" s="29" t="s">
        <v>457</v>
      </c>
      <c r="J3" s="29" t="s">
        <v>309</v>
      </c>
      <c r="K3" s="29" t="s">
        <v>458</v>
      </c>
      <c r="L3" s="29" t="s">
        <v>459</v>
      </c>
      <c r="M3" s="29" t="s">
        <v>460</v>
      </c>
      <c r="N3" s="29">
        <v>97</v>
      </c>
      <c r="O3" s="29">
        <v>8</v>
      </c>
      <c r="P3" s="29" t="s">
        <v>461</v>
      </c>
      <c r="Q3" s="29" t="s">
        <v>462</v>
      </c>
      <c r="R3" s="29" t="s">
        <v>463</v>
      </c>
      <c r="S3" s="29" t="s">
        <v>464</v>
      </c>
    </row>
    <row r="4" spans="1:19" ht="26.25">
      <c r="A4" s="29" t="s">
        <v>8</v>
      </c>
      <c r="B4" s="29" t="s">
        <v>9</v>
      </c>
      <c r="C4" s="29" t="s">
        <v>282</v>
      </c>
      <c r="D4" s="29" t="s">
        <v>283</v>
      </c>
      <c r="E4" s="29" t="s">
        <v>1651</v>
      </c>
      <c r="F4" s="29" t="s">
        <v>80</v>
      </c>
      <c r="G4" s="29" t="s">
        <v>331</v>
      </c>
      <c r="H4" s="29" t="s">
        <v>81</v>
      </c>
      <c r="I4" s="29" t="s">
        <v>457</v>
      </c>
      <c r="J4" s="29" t="s">
        <v>309</v>
      </c>
      <c r="K4" s="29" t="s">
        <v>465</v>
      </c>
      <c r="L4" s="29" t="s">
        <v>466</v>
      </c>
      <c r="M4" s="29" t="s">
        <v>467</v>
      </c>
      <c r="N4" s="29">
        <v>89</v>
      </c>
      <c r="O4" s="29">
        <v>39</v>
      </c>
      <c r="P4" s="29" t="s">
        <v>468</v>
      </c>
      <c r="Q4" s="29" t="s">
        <v>469</v>
      </c>
      <c r="R4" s="29" t="s">
        <v>470</v>
      </c>
      <c r="S4" s="29" t="s">
        <v>464</v>
      </c>
    </row>
    <row r="5" spans="1:19" ht="26.25">
      <c r="A5" s="29" t="s">
        <v>8</v>
      </c>
      <c r="B5" s="29" t="s">
        <v>9</v>
      </c>
      <c r="C5" s="29" t="s">
        <v>78</v>
      </c>
      <c r="D5" s="29" t="s">
        <v>79</v>
      </c>
      <c r="E5" s="29" t="s">
        <v>12</v>
      </c>
      <c r="F5" s="29" t="s">
        <v>80</v>
      </c>
      <c r="G5" s="29" t="s">
        <v>331</v>
      </c>
      <c r="H5" s="29" t="s">
        <v>81</v>
      </c>
      <c r="I5" s="29" t="s">
        <v>457</v>
      </c>
      <c r="J5" s="29" t="s">
        <v>309</v>
      </c>
      <c r="K5" s="29" t="s">
        <v>458</v>
      </c>
      <c r="L5" s="29" t="s">
        <v>471</v>
      </c>
      <c r="M5" s="29" t="s">
        <v>472</v>
      </c>
      <c r="N5" s="29">
        <v>113</v>
      </c>
      <c r="O5" s="29">
        <v>11</v>
      </c>
      <c r="P5" s="29" t="s">
        <v>473</v>
      </c>
      <c r="Q5" s="29" t="s">
        <v>474</v>
      </c>
      <c r="R5" s="29" t="s">
        <v>475</v>
      </c>
      <c r="S5" s="29" t="s">
        <v>476</v>
      </c>
    </row>
    <row r="6" spans="1:19" ht="26.25">
      <c r="A6" s="29" t="s">
        <v>8</v>
      </c>
      <c r="B6" s="29" t="s">
        <v>9</v>
      </c>
      <c r="C6" s="29" t="s">
        <v>78</v>
      </c>
      <c r="D6" s="29" t="s">
        <v>79</v>
      </c>
      <c r="E6" s="29" t="s">
        <v>12</v>
      </c>
      <c r="F6" s="29" t="s">
        <v>80</v>
      </c>
      <c r="G6" s="29" t="s">
        <v>331</v>
      </c>
      <c r="H6" s="29" t="s">
        <v>81</v>
      </c>
      <c r="I6" s="29" t="s">
        <v>457</v>
      </c>
      <c r="J6" s="29" t="s">
        <v>309</v>
      </c>
      <c r="K6" s="29" t="s">
        <v>465</v>
      </c>
      <c r="L6" s="29" t="s">
        <v>477</v>
      </c>
      <c r="M6" s="29" t="s">
        <v>478</v>
      </c>
      <c r="N6" s="29">
        <v>65</v>
      </c>
      <c r="O6" s="29">
        <v>30</v>
      </c>
      <c r="P6" s="29" t="s">
        <v>479</v>
      </c>
      <c r="Q6" s="29" t="s">
        <v>480</v>
      </c>
      <c r="R6" s="29" t="s">
        <v>481</v>
      </c>
      <c r="S6" s="29" t="s">
        <v>482</v>
      </c>
    </row>
    <row r="7" spans="1:19" ht="26.25">
      <c r="A7" s="29" t="s">
        <v>8</v>
      </c>
      <c r="B7" s="29" t="s">
        <v>9</v>
      </c>
      <c r="C7" s="29" t="s">
        <v>179</v>
      </c>
      <c r="D7" s="29" t="s">
        <v>180</v>
      </c>
      <c r="E7" s="29" t="s">
        <v>1651</v>
      </c>
      <c r="F7" s="29" t="s">
        <v>175</v>
      </c>
      <c r="G7" s="29" t="s">
        <v>353</v>
      </c>
      <c r="H7" s="29" t="s">
        <v>176</v>
      </c>
      <c r="I7" s="29" t="s">
        <v>483</v>
      </c>
      <c r="J7" s="29" t="s">
        <v>309</v>
      </c>
      <c r="K7" s="29" t="s">
        <v>458</v>
      </c>
      <c r="L7" s="29" t="s">
        <v>484</v>
      </c>
      <c r="M7" s="29" t="s">
        <v>485</v>
      </c>
      <c r="N7" s="29">
        <v>63</v>
      </c>
      <c r="O7" s="29">
        <v>11</v>
      </c>
      <c r="P7" s="29" t="s">
        <v>486</v>
      </c>
      <c r="Q7" s="29" t="s">
        <v>487</v>
      </c>
      <c r="R7" s="29" t="s">
        <v>488</v>
      </c>
      <c r="S7" s="29" t="s">
        <v>489</v>
      </c>
    </row>
    <row r="8" spans="1:19" ht="26.25">
      <c r="A8" s="29" t="s">
        <v>8</v>
      </c>
      <c r="B8" s="29" t="s">
        <v>9</v>
      </c>
      <c r="C8" s="29" t="s">
        <v>179</v>
      </c>
      <c r="D8" s="29" t="s">
        <v>180</v>
      </c>
      <c r="E8" s="29" t="s">
        <v>1651</v>
      </c>
      <c r="F8" s="29" t="s">
        <v>175</v>
      </c>
      <c r="G8" s="29" t="s">
        <v>353</v>
      </c>
      <c r="H8" s="29" t="s">
        <v>176</v>
      </c>
      <c r="I8" s="29" t="s">
        <v>483</v>
      </c>
      <c r="J8" s="29" t="s">
        <v>309</v>
      </c>
      <c r="K8" s="29" t="s">
        <v>465</v>
      </c>
      <c r="L8" s="29" t="s">
        <v>490</v>
      </c>
      <c r="M8" s="29" t="s">
        <v>491</v>
      </c>
      <c r="N8" s="29">
        <v>112</v>
      </c>
      <c r="O8" s="29">
        <v>55</v>
      </c>
      <c r="P8" s="29" t="s">
        <v>492</v>
      </c>
      <c r="Q8" s="29" t="s">
        <v>493</v>
      </c>
      <c r="R8" s="29" t="s">
        <v>494</v>
      </c>
      <c r="S8" s="29" t="s">
        <v>495</v>
      </c>
    </row>
    <row r="9" spans="1:19" ht="26.25">
      <c r="A9" s="29" t="s">
        <v>8</v>
      </c>
      <c r="B9" s="29" t="s">
        <v>9</v>
      </c>
      <c r="C9" s="29" t="s">
        <v>173</v>
      </c>
      <c r="D9" s="29" t="s">
        <v>174</v>
      </c>
      <c r="E9" s="29" t="s">
        <v>1651</v>
      </c>
      <c r="F9" s="29" t="s">
        <v>175</v>
      </c>
      <c r="G9" s="29" t="s">
        <v>353</v>
      </c>
      <c r="H9" s="29" t="s">
        <v>176</v>
      </c>
      <c r="I9" s="29" t="s">
        <v>483</v>
      </c>
      <c r="J9" s="29" t="s">
        <v>309</v>
      </c>
      <c r="K9" s="29" t="s">
        <v>458</v>
      </c>
      <c r="L9" s="29" t="s">
        <v>496</v>
      </c>
      <c r="M9" s="29" t="s">
        <v>497</v>
      </c>
      <c r="N9" s="29">
        <v>70</v>
      </c>
      <c r="O9" s="29">
        <v>7</v>
      </c>
      <c r="P9" s="29" t="s">
        <v>498</v>
      </c>
      <c r="Q9" s="29" t="s">
        <v>499</v>
      </c>
      <c r="R9" s="29" t="s">
        <v>470</v>
      </c>
      <c r="S9" s="29" t="s">
        <v>500</v>
      </c>
    </row>
    <row r="10" spans="1:19" ht="26.25">
      <c r="A10" s="29" t="s">
        <v>8</v>
      </c>
      <c r="B10" s="29" t="s">
        <v>9</v>
      </c>
      <c r="C10" s="29" t="s">
        <v>173</v>
      </c>
      <c r="D10" s="29" t="s">
        <v>174</v>
      </c>
      <c r="E10" s="29" t="s">
        <v>1651</v>
      </c>
      <c r="F10" s="29" t="s">
        <v>175</v>
      </c>
      <c r="G10" s="29" t="s">
        <v>353</v>
      </c>
      <c r="H10" s="29" t="s">
        <v>176</v>
      </c>
      <c r="I10" s="29" t="s">
        <v>483</v>
      </c>
      <c r="J10" s="29" t="s">
        <v>309</v>
      </c>
      <c r="K10" s="29" t="s">
        <v>465</v>
      </c>
      <c r="L10" s="29" t="s">
        <v>501</v>
      </c>
      <c r="M10" s="29" t="s">
        <v>502</v>
      </c>
      <c r="N10" s="29">
        <v>102</v>
      </c>
      <c r="O10" s="29">
        <v>52</v>
      </c>
      <c r="P10" s="29" t="s">
        <v>503</v>
      </c>
      <c r="Q10" s="29" t="s">
        <v>504</v>
      </c>
      <c r="R10" s="29" t="s">
        <v>505</v>
      </c>
      <c r="S10" s="29" t="s">
        <v>506</v>
      </c>
    </row>
    <row r="11" spans="1:19" ht="26.25">
      <c r="A11" s="29" t="s">
        <v>8</v>
      </c>
      <c r="B11" s="29" t="s">
        <v>9</v>
      </c>
      <c r="C11" s="29" t="s">
        <v>254</v>
      </c>
      <c r="D11" s="29" t="s">
        <v>255</v>
      </c>
      <c r="E11" s="29" t="s">
        <v>1651</v>
      </c>
      <c r="F11" s="29" t="s">
        <v>256</v>
      </c>
      <c r="G11" s="29" t="s">
        <v>319</v>
      </c>
      <c r="H11" s="29" t="s">
        <v>257</v>
      </c>
      <c r="I11" s="29" t="s">
        <v>507</v>
      </c>
      <c r="J11" s="29" t="s">
        <v>309</v>
      </c>
      <c r="K11" s="29" t="s">
        <v>458</v>
      </c>
      <c r="L11" s="29" t="s">
        <v>508</v>
      </c>
      <c r="M11" s="29" t="s">
        <v>509</v>
      </c>
      <c r="N11" s="29">
        <v>8</v>
      </c>
      <c r="O11" s="29">
        <v>7</v>
      </c>
      <c r="P11" s="29" t="s">
        <v>510</v>
      </c>
      <c r="Q11" s="29" t="s">
        <v>511</v>
      </c>
      <c r="R11" s="29" t="s">
        <v>494</v>
      </c>
      <c r="S11" s="29" t="s">
        <v>512</v>
      </c>
    </row>
    <row r="12" spans="1:19" ht="26.25">
      <c r="A12" s="29" t="s">
        <v>8</v>
      </c>
      <c r="B12" s="29" t="s">
        <v>9</v>
      </c>
      <c r="C12" s="29" t="s">
        <v>254</v>
      </c>
      <c r="D12" s="29" t="s">
        <v>255</v>
      </c>
      <c r="E12" s="29" t="s">
        <v>1651</v>
      </c>
      <c r="F12" s="29" t="s">
        <v>256</v>
      </c>
      <c r="G12" s="29" t="s">
        <v>319</v>
      </c>
      <c r="H12" s="29" t="s">
        <v>257</v>
      </c>
      <c r="I12" s="29" t="s">
        <v>507</v>
      </c>
      <c r="J12" s="29" t="s">
        <v>309</v>
      </c>
      <c r="K12" s="29" t="s">
        <v>465</v>
      </c>
      <c r="L12" s="29" t="s">
        <v>513</v>
      </c>
      <c r="M12" s="29" t="s">
        <v>514</v>
      </c>
      <c r="N12" s="29">
        <v>119</v>
      </c>
      <c r="O12" s="29">
        <v>34</v>
      </c>
      <c r="P12" s="29" t="s">
        <v>515</v>
      </c>
      <c r="Q12" s="29" t="s">
        <v>516</v>
      </c>
      <c r="R12" s="29" t="s">
        <v>506</v>
      </c>
      <c r="S12" s="29" t="s">
        <v>517</v>
      </c>
    </row>
    <row r="13" spans="1:19" ht="26.25">
      <c r="A13" s="29" t="s">
        <v>8</v>
      </c>
      <c r="B13" s="29" t="s">
        <v>9</v>
      </c>
      <c r="C13" s="29" t="s">
        <v>222</v>
      </c>
      <c r="D13" s="29" t="s">
        <v>223</v>
      </c>
      <c r="E13" s="29" t="s">
        <v>1651</v>
      </c>
      <c r="F13" s="29" t="s">
        <v>224</v>
      </c>
      <c r="G13" s="29" t="s">
        <v>319</v>
      </c>
      <c r="H13" s="29" t="s">
        <v>225</v>
      </c>
      <c r="I13" s="29" t="s">
        <v>518</v>
      </c>
      <c r="J13" s="29" t="s">
        <v>309</v>
      </c>
      <c r="K13" s="29" t="s">
        <v>458</v>
      </c>
      <c r="L13" s="29" t="s">
        <v>519</v>
      </c>
      <c r="M13" s="29" t="s">
        <v>520</v>
      </c>
      <c r="N13" s="29">
        <v>121</v>
      </c>
      <c r="O13" s="29">
        <v>16</v>
      </c>
      <c r="P13" s="29" t="s">
        <v>521</v>
      </c>
      <c r="Q13" s="29" t="s">
        <v>522</v>
      </c>
      <c r="R13" s="29" t="s">
        <v>489</v>
      </c>
      <c r="S13" s="29" t="s">
        <v>523</v>
      </c>
    </row>
    <row r="14" spans="1:19" ht="26.25">
      <c r="A14" s="29" t="s">
        <v>8</v>
      </c>
      <c r="B14" s="29" t="s">
        <v>9</v>
      </c>
      <c r="C14" s="29" t="s">
        <v>222</v>
      </c>
      <c r="D14" s="29" t="s">
        <v>223</v>
      </c>
      <c r="E14" s="29" t="s">
        <v>1651</v>
      </c>
      <c r="F14" s="29" t="s">
        <v>224</v>
      </c>
      <c r="G14" s="29" t="s">
        <v>319</v>
      </c>
      <c r="H14" s="29" t="s">
        <v>225</v>
      </c>
      <c r="I14" s="29" t="s">
        <v>518</v>
      </c>
      <c r="J14" s="29" t="s">
        <v>309</v>
      </c>
      <c r="K14" s="29" t="s">
        <v>465</v>
      </c>
      <c r="L14" s="29" t="s">
        <v>524</v>
      </c>
      <c r="M14" s="29" t="s">
        <v>525</v>
      </c>
      <c r="N14" s="29">
        <v>43</v>
      </c>
      <c r="O14" s="29">
        <v>20</v>
      </c>
      <c r="P14" s="29" t="s">
        <v>526</v>
      </c>
      <c r="Q14" s="29" t="s">
        <v>527</v>
      </c>
      <c r="R14" s="29" t="s">
        <v>528</v>
      </c>
      <c r="S14" s="29" t="s">
        <v>529</v>
      </c>
    </row>
    <row r="15" spans="1:19" ht="26.25">
      <c r="A15" s="29" t="s">
        <v>8</v>
      </c>
      <c r="B15" s="29" t="s">
        <v>9</v>
      </c>
      <c r="C15" s="29" t="s">
        <v>258</v>
      </c>
      <c r="D15" s="29" t="s">
        <v>259</v>
      </c>
      <c r="E15" s="29" t="s">
        <v>1651</v>
      </c>
      <c r="F15" s="29" t="s">
        <v>260</v>
      </c>
      <c r="G15" s="29" t="s">
        <v>319</v>
      </c>
      <c r="H15" s="29" t="s">
        <v>261</v>
      </c>
      <c r="I15" s="29" t="s">
        <v>530</v>
      </c>
      <c r="J15" s="29" t="s">
        <v>309</v>
      </c>
      <c r="K15" s="29" t="s">
        <v>458</v>
      </c>
      <c r="L15" s="29" t="s">
        <v>531</v>
      </c>
      <c r="M15" s="29" t="s">
        <v>532</v>
      </c>
      <c r="N15" s="29">
        <v>3</v>
      </c>
      <c r="O15" s="29">
        <v>2</v>
      </c>
      <c r="P15" s="29" t="s">
        <v>533</v>
      </c>
      <c r="Q15" s="29" t="s">
        <v>534</v>
      </c>
      <c r="R15" s="29" t="s">
        <v>470</v>
      </c>
      <c r="S15" s="29" t="s">
        <v>535</v>
      </c>
    </row>
    <row r="16" spans="1:19" ht="26.25">
      <c r="A16" s="29" t="s">
        <v>8</v>
      </c>
      <c r="B16" s="29" t="s">
        <v>9</v>
      </c>
      <c r="C16" s="29" t="s">
        <v>258</v>
      </c>
      <c r="D16" s="29" t="s">
        <v>259</v>
      </c>
      <c r="E16" s="29" t="s">
        <v>1651</v>
      </c>
      <c r="F16" s="29" t="s">
        <v>260</v>
      </c>
      <c r="G16" s="29" t="s">
        <v>319</v>
      </c>
      <c r="H16" s="29" t="s">
        <v>261</v>
      </c>
      <c r="I16" s="29" t="s">
        <v>530</v>
      </c>
      <c r="J16" s="29" t="s">
        <v>309</v>
      </c>
      <c r="K16" s="29" t="s">
        <v>465</v>
      </c>
      <c r="L16" s="29" t="s">
        <v>524</v>
      </c>
      <c r="M16" s="29" t="s">
        <v>536</v>
      </c>
      <c r="N16" s="29">
        <v>107</v>
      </c>
      <c r="O16" s="29">
        <v>46</v>
      </c>
      <c r="P16" s="29" t="s">
        <v>537</v>
      </c>
      <c r="Q16" s="29" t="s">
        <v>538</v>
      </c>
      <c r="R16" s="29" t="s">
        <v>539</v>
      </c>
      <c r="S16" s="29" t="s">
        <v>540</v>
      </c>
    </row>
    <row r="17" spans="1:19" ht="26.25">
      <c r="A17" s="29" t="s">
        <v>8</v>
      </c>
      <c r="B17" s="29" t="s">
        <v>9</v>
      </c>
      <c r="C17" s="29" t="s">
        <v>250</v>
      </c>
      <c r="D17" s="29" t="s">
        <v>251</v>
      </c>
      <c r="E17" s="29" t="s">
        <v>1651</v>
      </c>
      <c r="F17" s="29" t="s">
        <v>252</v>
      </c>
      <c r="G17" s="29" t="s">
        <v>319</v>
      </c>
      <c r="H17" s="29" t="s">
        <v>253</v>
      </c>
      <c r="I17" s="29" t="s">
        <v>541</v>
      </c>
      <c r="J17" s="29" t="s">
        <v>309</v>
      </c>
      <c r="K17" s="29" t="s">
        <v>458</v>
      </c>
      <c r="L17" s="29" t="s">
        <v>542</v>
      </c>
      <c r="M17" s="29" t="s">
        <v>543</v>
      </c>
      <c r="N17" s="29">
        <v>90</v>
      </c>
      <c r="O17" s="29">
        <v>9</v>
      </c>
      <c r="P17" s="29" t="s">
        <v>544</v>
      </c>
      <c r="Q17" s="29" t="s">
        <v>545</v>
      </c>
      <c r="R17" s="29" t="s">
        <v>546</v>
      </c>
      <c r="S17" s="29" t="s">
        <v>535</v>
      </c>
    </row>
    <row r="18" spans="1:19" ht="26.25">
      <c r="A18" s="29" t="s">
        <v>8</v>
      </c>
      <c r="B18" s="29" t="s">
        <v>9</v>
      </c>
      <c r="C18" s="29" t="s">
        <v>250</v>
      </c>
      <c r="D18" s="29" t="s">
        <v>251</v>
      </c>
      <c r="E18" s="29" t="s">
        <v>1651</v>
      </c>
      <c r="F18" s="29" t="s">
        <v>252</v>
      </c>
      <c r="G18" s="29" t="s">
        <v>319</v>
      </c>
      <c r="H18" s="29" t="s">
        <v>253</v>
      </c>
      <c r="I18" s="29" t="s">
        <v>541</v>
      </c>
      <c r="J18" s="29" t="s">
        <v>309</v>
      </c>
      <c r="K18" s="29" t="s">
        <v>465</v>
      </c>
      <c r="L18" s="29" t="s">
        <v>547</v>
      </c>
      <c r="M18" s="29" t="s">
        <v>548</v>
      </c>
      <c r="N18" s="29">
        <v>45</v>
      </c>
      <c r="O18" s="29">
        <v>21</v>
      </c>
      <c r="P18" s="29" t="s">
        <v>549</v>
      </c>
      <c r="Q18" s="29" t="s">
        <v>550</v>
      </c>
      <c r="R18" s="29" t="s">
        <v>523</v>
      </c>
      <c r="S18" s="29" t="s">
        <v>551</v>
      </c>
    </row>
    <row r="19" spans="1:19" ht="26.25">
      <c r="A19" s="29" t="s">
        <v>8</v>
      </c>
      <c r="B19" s="29" t="s">
        <v>9</v>
      </c>
      <c r="C19" s="29" t="s">
        <v>116</v>
      </c>
      <c r="D19" s="29" t="s">
        <v>117</v>
      </c>
      <c r="E19" s="29" t="s">
        <v>1651</v>
      </c>
      <c r="F19" s="29" t="s">
        <v>24</v>
      </c>
      <c r="G19" s="29" t="s">
        <v>367</v>
      </c>
      <c r="H19" s="29" t="s">
        <v>25</v>
      </c>
      <c r="I19" s="29" t="s">
        <v>552</v>
      </c>
      <c r="J19" s="29" t="s">
        <v>309</v>
      </c>
      <c r="K19" s="29" t="s">
        <v>458</v>
      </c>
      <c r="L19" s="29" t="s">
        <v>553</v>
      </c>
      <c r="M19" s="29" t="s">
        <v>554</v>
      </c>
      <c r="N19" s="29">
        <v>91</v>
      </c>
      <c r="O19" s="29">
        <v>5</v>
      </c>
      <c r="P19" s="29" t="s">
        <v>555</v>
      </c>
      <c r="Q19" s="29" t="s">
        <v>556</v>
      </c>
      <c r="R19" s="29" t="s">
        <v>557</v>
      </c>
      <c r="S19" s="29" t="s">
        <v>558</v>
      </c>
    </row>
    <row r="20" spans="1:19" ht="26.25">
      <c r="A20" s="29" t="s">
        <v>8</v>
      </c>
      <c r="B20" s="29" t="s">
        <v>9</v>
      </c>
      <c r="C20" s="29" t="s">
        <v>116</v>
      </c>
      <c r="D20" s="29" t="s">
        <v>117</v>
      </c>
      <c r="E20" s="29" t="s">
        <v>1651</v>
      </c>
      <c r="F20" s="29" t="s">
        <v>24</v>
      </c>
      <c r="G20" s="29" t="s">
        <v>367</v>
      </c>
      <c r="H20" s="29" t="s">
        <v>25</v>
      </c>
      <c r="I20" s="29" t="s">
        <v>552</v>
      </c>
      <c r="J20" s="29" t="s">
        <v>309</v>
      </c>
      <c r="K20" s="29" t="s">
        <v>465</v>
      </c>
      <c r="L20" s="29" t="s">
        <v>559</v>
      </c>
      <c r="M20" s="29" t="s">
        <v>560</v>
      </c>
      <c r="N20" s="29">
        <v>69</v>
      </c>
      <c r="O20" s="29">
        <v>39</v>
      </c>
      <c r="P20" s="29" t="s">
        <v>561</v>
      </c>
      <c r="Q20" s="29" t="s">
        <v>562</v>
      </c>
      <c r="R20" s="29" t="s">
        <v>506</v>
      </c>
      <c r="S20" s="29" t="s">
        <v>540</v>
      </c>
    </row>
    <row r="21" spans="1:19" ht="26.25">
      <c r="A21" s="29" t="s">
        <v>8</v>
      </c>
      <c r="B21" s="29" t="s">
        <v>9</v>
      </c>
      <c r="C21" s="29" t="s">
        <v>22</v>
      </c>
      <c r="D21" s="29" t="s">
        <v>23</v>
      </c>
      <c r="E21" s="29" t="s">
        <v>12</v>
      </c>
      <c r="F21" s="29" t="s">
        <v>24</v>
      </c>
      <c r="G21" s="29" t="s">
        <v>367</v>
      </c>
      <c r="H21" s="29" t="s">
        <v>25</v>
      </c>
      <c r="I21" s="29" t="s">
        <v>552</v>
      </c>
      <c r="J21" s="29" t="s">
        <v>309</v>
      </c>
      <c r="K21" s="29" t="s">
        <v>458</v>
      </c>
      <c r="L21" s="29" t="s">
        <v>542</v>
      </c>
      <c r="M21" s="29" t="s">
        <v>563</v>
      </c>
      <c r="N21" s="29">
        <v>85</v>
      </c>
      <c r="O21" s="29">
        <v>7</v>
      </c>
      <c r="P21" s="29" t="s">
        <v>564</v>
      </c>
      <c r="Q21" s="29" t="s">
        <v>565</v>
      </c>
      <c r="R21" s="29" t="s">
        <v>566</v>
      </c>
      <c r="S21" s="29" t="s">
        <v>567</v>
      </c>
    </row>
    <row r="22" spans="1:19" ht="26.25">
      <c r="A22" s="29" t="s">
        <v>8</v>
      </c>
      <c r="B22" s="29" t="s">
        <v>9</v>
      </c>
      <c r="C22" s="29" t="s">
        <v>22</v>
      </c>
      <c r="D22" s="29" t="s">
        <v>23</v>
      </c>
      <c r="E22" s="29" t="s">
        <v>12</v>
      </c>
      <c r="F22" s="29" t="s">
        <v>24</v>
      </c>
      <c r="G22" s="29" t="s">
        <v>367</v>
      </c>
      <c r="H22" s="29" t="s">
        <v>25</v>
      </c>
      <c r="I22" s="29" t="s">
        <v>552</v>
      </c>
      <c r="J22" s="29" t="s">
        <v>309</v>
      </c>
      <c r="K22" s="29" t="s">
        <v>465</v>
      </c>
      <c r="L22" s="29" t="s">
        <v>568</v>
      </c>
      <c r="M22" s="29" t="s">
        <v>569</v>
      </c>
      <c r="N22" s="29">
        <v>62</v>
      </c>
      <c r="O22" s="29">
        <v>28</v>
      </c>
      <c r="P22" s="29" t="s">
        <v>570</v>
      </c>
      <c r="Q22" s="29" t="s">
        <v>571</v>
      </c>
      <c r="R22" s="29" t="s">
        <v>535</v>
      </c>
      <c r="S22" s="29" t="s">
        <v>535</v>
      </c>
    </row>
    <row r="23" spans="1:19" ht="26.25">
      <c r="A23" s="29" t="s">
        <v>8</v>
      </c>
      <c r="B23" s="29" t="s">
        <v>9</v>
      </c>
      <c r="C23" s="29" t="s">
        <v>118</v>
      </c>
      <c r="D23" s="29" t="s">
        <v>119</v>
      </c>
      <c r="E23" s="29" t="s">
        <v>1651</v>
      </c>
      <c r="F23" s="29" t="s">
        <v>102</v>
      </c>
      <c r="G23" s="29" t="s">
        <v>367</v>
      </c>
      <c r="H23" s="29" t="s">
        <v>103</v>
      </c>
      <c r="I23" s="29" t="s">
        <v>572</v>
      </c>
      <c r="J23" s="29" t="s">
        <v>309</v>
      </c>
      <c r="K23" s="29" t="s">
        <v>458</v>
      </c>
      <c r="L23" s="29" t="s">
        <v>573</v>
      </c>
      <c r="M23" s="29" t="s">
        <v>574</v>
      </c>
      <c r="N23" s="29">
        <v>69</v>
      </c>
      <c r="O23" s="29">
        <v>4</v>
      </c>
      <c r="P23" s="29" t="s">
        <v>575</v>
      </c>
      <c r="Q23" s="29" t="s">
        <v>576</v>
      </c>
      <c r="R23" s="29" t="s">
        <v>577</v>
      </c>
      <c r="S23" s="29" t="s">
        <v>506</v>
      </c>
    </row>
    <row r="24" spans="1:19" ht="26.25">
      <c r="A24" s="29" t="s">
        <v>8</v>
      </c>
      <c r="B24" s="29" t="s">
        <v>9</v>
      </c>
      <c r="C24" s="29" t="s">
        <v>118</v>
      </c>
      <c r="D24" s="29" t="s">
        <v>119</v>
      </c>
      <c r="E24" s="29" t="s">
        <v>1651</v>
      </c>
      <c r="F24" s="29" t="s">
        <v>102</v>
      </c>
      <c r="G24" s="29" t="s">
        <v>367</v>
      </c>
      <c r="H24" s="29" t="s">
        <v>103</v>
      </c>
      <c r="I24" s="29" t="s">
        <v>572</v>
      </c>
      <c r="J24" s="29" t="s">
        <v>309</v>
      </c>
      <c r="K24" s="29" t="s">
        <v>465</v>
      </c>
      <c r="L24" s="29" t="s">
        <v>578</v>
      </c>
      <c r="M24" s="29" t="s">
        <v>579</v>
      </c>
      <c r="N24" s="29">
        <v>59</v>
      </c>
      <c r="O24" s="29">
        <v>26</v>
      </c>
      <c r="P24" s="29" t="s">
        <v>580</v>
      </c>
      <c r="Q24" s="29" t="s">
        <v>581</v>
      </c>
      <c r="R24" s="29" t="s">
        <v>551</v>
      </c>
      <c r="S24" s="29" t="s">
        <v>582</v>
      </c>
    </row>
    <row r="25" spans="1:19" ht="26.25">
      <c r="A25" s="29" t="s">
        <v>8</v>
      </c>
      <c r="B25" s="29" t="s">
        <v>9</v>
      </c>
      <c r="C25" s="29" t="s">
        <v>100</v>
      </c>
      <c r="D25" s="29" t="s">
        <v>101</v>
      </c>
      <c r="E25" s="29" t="s">
        <v>1651</v>
      </c>
      <c r="F25" s="29" t="s">
        <v>102</v>
      </c>
      <c r="G25" s="29" t="s">
        <v>367</v>
      </c>
      <c r="H25" s="29" t="s">
        <v>103</v>
      </c>
      <c r="I25" s="29" t="s">
        <v>572</v>
      </c>
      <c r="J25" s="29" t="s">
        <v>309</v>
      </c>
      <c r="K25" s="29" t="s">
        <v>458</v>
      </c>
      <c r="L25" s="29" t="s">
        <v>583</v>
      </c>
      <c r="M25" s="29" t="s">
        <v>584</v>
      </c>
      <c r="N25" s="29">
        <v>62</v>
      </c>
      <c r="O25" s="29">
        <v>7</v>
      </c>
      <c r="P25" s="29" t="s">
        <v>585</v>
      </c>
      <c r="Q25" s="29" t="s">
        <v>586</v>
      </c>
      <c r="R25" s="29" t="s">
        <v>566</v>
      </c>
      <c r="S25" s="29" t="s">
        <v>587</v>
      </c>
    </row>
    <row r="26" spans="1:19" ht="26.25">
      <c r="A26" s="29" t="s">
        <v>8</v>
      </c>
      <c r="B26" s="29" t="s">
        <v>9</v>
      </c>
      <c r="C26" s="29" t="s">
        <v>100</v>
      </c>
      <c r="D26" s="29" t="s">
        <v>101</v>
      </c>
      <c r="E26" s="29" t="s">
        <v>1651</v>
      </c>
      <c r="F26" s="29" t="s">
        <v>102</v>
      </c>
      <c r="G26" s="29" t="s">
        <v>367</v>
      </c>
      <c r="H26" s="29" t="s">
        <v>103</v>
      </c>
      <c r="I26" s="29" t="s">
        <v>572</v>
      </c>
      <c r="J26" s="29" t="s">
        <v>309</v>
      </c>
      <c r="K26" s="29" t="s">
        <v>465</v>
      </c>
      <c r="L26" s="29" t="s">
        <v>588</v>
      </c>
      <c r="M26" s="29" t="s">
        <v>589</v>
      </c>
      <c r="N26" s="29">
        <v>62</v>
      </c>
      <c r="O26" s="29">
        <v>23</v>
      </c>
      <c r="P26" s="29" t="s">
        <v>590</v>
      </c>
      <c r="Q26" s="29" t="s">
        <v>591</v>
      </c>
      <c r="R26" s="29" t="s">
        <v>489</v>
      </c>
      <c r="S26" s="29" t="s">
        <v>540</v>
      </c>
    </row>
    <row r="27" spans="1:19" ht="26.25">
      <c r="A27" s="29" t="s">
        <v>8</v>
      </c>
      <c r="B27" s="29" t="s">
        <v>9</v>
      </c>
      <c r="C27" s="29" t="s">
        <v>108</v>
      </c>
      <c r="D27" s="29" t="s">
        <v>109</v>
      </c>
      <c r="E27" s="29" t="s">
        <v>1651</v>
      </c>
      <c r="F27" s="29" t="s">
        <v>110</v>
      </c>
      <c r="G27" s="29" t="s">
        <v>367</v>
      </c>
      <c r="H27" s="29" t="s">
        <v>111</v>
      </c>
      <c r="I27" s="29" t="s">
        <v>592</v>
      </c>
      <c r="J27" s="29" t="s">
        <v>309</v>
      </c>
      <c r="K27" s="29" t="s">
        <v>458</v>
      </c>
      <c r="L27" s="29" t="s">
        <v>593</v>
      </c>
      <c r="M27" s="29" t="s">
        <v>594</v>
      </c>
      <c r="N27" s="29">
        <v>8</v>
      </c>
      <c r="O27" s="29">
        <v>8</v>
      </c>
      <c r="P27" s="29" t="s">
        <v>595</v>
      </c>
      <c r="Q27" s="29" t="s">
        <v>596</v>
      </c>
      <c r="R27" s="29" t="s">
        <v>597</v>
      </c>
      <c r="S27" s="29" t="s">
        <v>528</v>
      </c>
    </row>
    <row r="28" spans="1:19" ht="26.25">
      <c r="A28" s="29" t="s">
        <v>8</v>
      </c>
      <c r="B28" s="29" t="s">
        <v>9</v>
      </c>
      <c r="C28" s="29" t="s">
        <v>108</v>
      </c>
      <c r="D28" s="29" t="s">
        <v>109</v>
      </c>
      <c r="E28" s="29" t="s">
        <v>1651</v>
      </c>
      <c r="F28" s="29" t="s">
        <v>110</v>
      </c>
      <c r="G28" s="29" t="s">
        <v>367</v>
      </c>
      <c r="H28" s="29" t="s">
        <v>111</v>
      </c>
      <c r="I28" s="29" t="s">
        <v>592</v>
      </c>
      <c r="J28" s="29" t="s">
        <v>309</v>
      </c>
      <c r="K28" s="29" t="s">
        <v>465</v>
      </c>
      <c r="L28" s="29" t="s">
        <v>598</v>
      </c>
      <c r="M28" s="29" t="s">
        <v>599</v>
      </c>
      <c r="N28" s="29">
        <v>90</v>
      </c>
      <c r="O28" s="29">
        <v>59</v>
      </c>
      <c r="P28" s="29" t="s">
        <v>600</v>
      </c>
      <c r="Q28" s="29" t="s">
        <v>601</v>
      </c>
      <c r="R28" s="29" t="s">
        <v>602</v>
      </c>
      <c r="S28" s="29" t="s">
        <v>495</v>
      </c>
    </row>
    <row r="29" spans="1:19" ht="26.25">
      <c r="A29" s="29" t="s">
        <v>8</v>
      </c>
      <c r="B29" s="29" t="s">
        <v>9</v>
      </c>
      <c r="C29" s="29" t="s">
        <v>209</v>
      </c>
      <c r="D29" s="29" t="s">
        <v>210</v>
      </c>
      <c r="E29" s="29" t="s">
        <v>1651</v>
      </c>
      <c r="F29" s="29" t="s">
        <v>56</v>
      </c>
      <c r="G29" s="29" t="s">
        <v>313</v>
      </c>
      <c r="H29" s="29" t="s">
        <v>57</v>
      </c>
      <c r="I29" s="29" t="s">
        <v>603</v>
      </c>
      <c r="J29" s="29" t="s">
        <v>309</v>
      </c>
      <c r="K29" s="29" t="s">
        <v>458</v>
      </c>
      <c r="L29" s="29" t="s">
        <v>604</v>
      </c>
      <c r="M29" s="29" t="s">
        <v>605</v>
      </c>
      <c r="N29" s="29">
        <v>72</v>
      </c>
      <c r="O29" s="29">
        <v>4</v>
      </c>
      <c r="P29" s="29" t="s">
        <v>515</v>
      </c>
      <c r="Q29" s="29" t="s">
        <v>606</v>
      </c>
      <c r="R29" s="29" t="s">
        <v>607</v>
      </c>
      <c r="S29" s="29" t="s">
        <v>488</v>
      </c>
    </row>
    <row r="30" spans="1:19" ht="26.25">
      <c r="A30" s="29" t="s">
        <v>8</v>
      </c>
      <c r="B30" s="29" t="s">
        <v>9</v>
      </c>
      <c r="C30" s="29" t="s">
        <v>209</v>
      </c>
      <c r="D30" s="29" t="s">
        <v>210</v>
      </c>
      <c r="E30" s="29" t="s">
        <v>1651</v>
      </c>
      <c r="F30" s="29" t="s">
        <v>56</v>
      </c>
      <c r="G30" s="29" t="s">
        <v>313</v>
      </c>
      <c r="H30" s="29" t="s">
        <v>57</v>
      </c>
      <c r="I30" s="29" t="s">
        <v>603</v>
      </c>
      <c r="J30" s="29" t="s">
        <v>309</v>
      </c>
      <c r="K30" s="29" t="s">
        <v>465</v>
      </c>
      <c r="L30" s="29" t="s">
        <v>608</v>
      </c>
      <c r="M30" s="29" t="s">
        <v>609</v>
      </c>
      <c r="N30" s="29">
        <v>60</v>
      </c>
      <c r="O30" s="29">
        <v>30</v>
      </c>
      <c r="P30" s="29" t="s">
        <v>610</v>
      </c>
      <c r="Q30" s="29" t="s">
        <v>611</v>
      </c>
      <c r="R30" s="29" t="s">
        <v>612</v>
      </c>
      <c r="S30" s="29" t="s">
        <v>495</v>
      </c>
    </row>
    <row r="31" spans="1:19" ht="26.25">
      <c r="A31" s="29" t="s">
        <v>8</v>
      </c>
      <c r="B31" s="29" t="s">
        <v>9</v>
      </c>
      <c r="C31" s="29" t="s">
        <v>54</v>
      </c>
      <c r="D31" s="29" t="s">
        <v>55</v>
      </c>
      <c r="E31" s="29" t="s">
        <v>12</v>
      </c>
      <c r="F31" s="29" t="s">
        <v>56</v>
      </c>
      <c r="G31" s="29" t="s">
        <v>313</v>
      </c>
      <c r="H31" s="29" t="s">
        <v>57</v>
      </c>
      <c r="I31" s="29" t="s">
        <v>603</v>
      </c>
      <c r="J31" s="29" t="s">
        <v>309</v>
      </c>
      <c r="K31" s="29" t="s">
        <v>458</v>
      </c>
      <c r="L31" s="29" t="s">
        <v>583</v>
      </c>
      <c r="M31" s="29" t="s">
        <v>613</v>
      </c>
      <c r="N31" s="29">
        <v>68</v>
      </c>
      <c r="O31" s="29">
        <v>3</v>
      </c>
      <c r="P31" s="29" t="s">
        <v>614</v>
      </c>
      <c r="Q31" s="29" t="s">
        <v>615</v>
      </c>
      <c r="R31" s="29" t="s">
        <v>597</v>
      </c>
      <c r="S31" s="29" t="s">
        <v>551</v>
      </c>
    </row>
    <row r="32" spans="1:19" ht="26.25">
      <c r="A32" s="29" t="s">
        <v>8</v>
      </c>
      <c r="B32" s="29" t="s">
        <v>9</v>
      </c>
      <c r="C32" s="29" t="s">
        <v>54</v>
      </c>
      <c r="D32" s="29" t="s">
        <v>55</v>
      </c>
      <c r="E32" s="29" t="s">
        <v>12</v>
      </c>
      <c r="F32" s="29" t="s">
        <v>56</v>
      </c>
      <c r="G32" s="29" t="s">
        <v>313</v>
      </c>
      <c r="H32" s="29" t="s">
        <v>57</v>
      </c>
      <c r="I32" s="29" t="s">
        <v>603</v>
      </c>
      <c r="J32" s="29" t="s">
        <v>309</v>
      </c>
      <c r="K32" s="29" t="s">
        <v>465</v>
      </c>
      <c r="L32" s="29" t="s">
        <v>616</v>
      </c>
      <c r="M32" s="29" t="s">
        <v>617</v>
      </c>
      <c r="N32" s="29">
        <v>48</v>
      </c>
      <c r="O32" s="29">
        <v>21</v>
      </c>
      <c r="P32" s="29" t="s">
        <v>618</v>
      </c>
      <c r="Q32" s="29" t="s">
        <v>619</v>
      </c>
      <c r="R32" s="29" t="s">
        <v>620</v>
      </c>
      <c r="S32" s="29" t="s">
        <v>582</v>
      </c>
    </row>
    <row r="33" spans="1:19" ht="26.25">
      <c r="A33" s="29" t="s">
        <v>8</v>
      </c>
      <c r="B33" s="29" t="s">
        <v>9</v>
      </c>
      <c r="C33" s="29" t="s">
        <v>211</v>
      </c>
      <c r="D33" s="29" t="s">
        <v>212</v>
      </c>
      <c r="E33" s="29" t="s">
        <v>1651</v>
      </c>
      <c r="F33" s="29" t="s">
        <v>193</v>
      </c>
      <c r="G33" s="29" t="s">
        <v>313</v>
      </c>
      <c r="H33" s="29" t="s">
        <v>347</v>
      </c>
      <c r="I33" s="29" t="s">
        <v>621</v>
      </c>
      <c r="J33" s="29" t="s">
        <v>309</v>
      </c>
      <c r="K33" s="29" t="s">
        <v>465</v>
      </c>
      <c r="L33" s="29" t="s">
        <v>622</v>
      </c>
      <c r="M33" s="29" t="s">
        <v>623</v>
      </c>
      <c r="N33" s="29">
        <v>78</v>
      </c>
      <c r="O33" s="29">
        <v>21</v>
      </c>
      <c r="P33" s="29" t="s">
        <v>624</v>
      </c>
      <c r="Q33" s="29" t="s">
        <v>625</v>
      </c>
      <c r="R33" s="29" t="s">
        <v>495</v>
      </c>
      <c r="S33" s="29" t="s">
        <v>587</v>
      </c>
    </row>
    <row r="34" spans="1:19" ht="26.25">
      <c r="A34" s="29" t="s">
        <v>8</v>
      </c>
      <c r="B34" s="29" t="s">
        <v>9</v>
      </c>
      <c r="C34" s="29" t="s">
        <v>201</v>
      </c>
      <c r="D34" s="29" t="s">
        <v>202</v>
      </c>
      <c r="E34" s="29" t="s">
        <v>1651</v>
      </c>
      <c r="F34" s="29" t="s">
        <v>203</v>
      </c>
      <c r="G34" s="29" t="s">
        <v>313</v>
      </c>
      <c r="H34" s="29" t="s">
        <v>204</v>
      </c>
      <c r="I34" s="29" t="s">
        <v>626</v>
      </c>
      <c r="J34" s="29" t="s">
        <v>309</v>
      </c>
      <c r="K34" s="29" t="s">
        <v>458</v>
      </c>
      <c r="L34" s="29" t="s">
        <v>627</v>
      </c>
      <c r="M34" s="29" t="s">
        <v>525</v>
      </c>
      <c r="N34" s="29">
        <v>10</v>
      </c>
      <c r="O34" s="29">
        <v>8</v>
      </c>
      <c r="P34" s="29" t="s">
        <v>628</v>
      </c>
      <c r="Q34" s="29" t="s">
        <v>629</v>
      </c>
      <c r="R34" s="29" t="s">
        <v>630</v>
      </c>
      <c r="S34" s="29" t="s">
        <v>476</v>
      </c>
    </row>
    <row r="35" spans="1:19" ht="26.25">
      <c r="A35" s="29" t="s">
        <v>8</v>
      </c>
      <c r="B35" s="29" t="s">
        <v>9</v>
      </c>
      <c r="C35" s="29" t="s">
        <v>201</v>
      </c>
      <c r="D35" s="29" t="s">
        <v>202</v>
      </c>
      <c r="E35" s="29" t="s">
        <v>1651</v>
      </c>
      <c r="F35" s="29" t="s">
        <v>203</v>
      </c>
      <c r="G35" s="29" t="s">
        <v>313</v>
      </c>
      <c r="H35" s="29" t="s">
        <v>204</v>
      </c>
      <c r="I35" s="29" t="s">
        <v>626</v>
      </c>
      <c r="J35" s="29" t="s">
        <v>309</v>
      </c>
      <c r="K35" s="29" t="s">
        <v>465</v>
      </c>
      <c r="L35" s="29" t="s">
        <v>631</v>
      </c>
      <c r="M35" s="29" t="s">
        <v>632</v>
      </c>
      <c r="N35" s="29">
        <v>127</v>
      </c>
      <c r="O35" s="29">
        <v>24</v>
      </c>
      <c r="P35" s="29" t="s">
        <v>633</v>
      </c>
      <c r="Q35" s="29" t="s">
        <v>634</v>
      </c>
      <c r="R35" s="29" t="s">
        <v>635</v>
      </c>
      <c r="S35" s="29" t="s">
        <v>506</v>
      </c>
    </row>
    <row r="36" spans="1:19" ht="26.25">
      <c r="A36" s="29" t="s">
        <v>8</v>
      </c>
      <c r="B36" s="29" t="s">
        <v>9</v>
      </c>
      <c r="C36" s="29" t="s">
        <v>135</v>
      </c>
      <c r="D36" s="29" t="s">
        <v>136</v>
      </c>
      <c r="E36" s="29" t="s">
        <v>1651</v>
      </c>
      <c r="F36" s="29" t="s">
        <v>137</v>
      </c>
      <c r="G36" s="29" t="s">
        <v>360</v>
      </c>
      <c r="H36" s="29" t="s">
        <v>138</v>
      </c>
      <c r="I36" s="29" t="s">
        <v>636</v>
      </c>
      <c r="J36" s="29" t="s">
        <v>309</v>
      </c>
      <c r="K36" s="29" t="s">
        <v>465</v>
      </c>
      <c r="L36" s="29" t="s">
        <v>637</v>
      </c>
      <c r="M36" s="29" t="s">
        <v>638</v>
      </c>
      <c r="N36" s="29">
        <v>96</v>
      </c>
      <c r="O36" s="29">
        <v>24</v>
      </c>
      <c r="P36" s="29" t="s">
        <v>639</v>
      </c>
      <c r="Q36" s="29" t="s">
        <v>640</v>
      </c>
      <c r="R36" s="29" t="s">
        <v>551</v>
      </c>
      <c r="S36" s="29" t="s">
        <v>607</v>
      </c>
    </row>
    <row r="37" spans="1:19" ht="26.25">
      <c r="A37" s="29" t="s">
        <v>8</v>
      </c>
      <c r="B37" s="29" t="s">
        <v>9</v>
      </c>
      <c r="C37" s="29" t="s">
        <v>161</v>
      </c>
      <c r="D37" s="29" t="s">
        <v>162</v>
      </c>
      <c r="E37" s="29" t="s">
        <v>1651</v>
      </c>
      <c r="F37" s="29" t="s">
        <v>137</v>
      </c>
      <c r="G37" s="29" t="s">
        <v>360</v>
      </c>
      <c r="H37" s="29" t="s">
        <v>138</v>
      </c>
      <c r="I37" s="29" t="s">
        <v>636</v>
      </c>
      <c r="J37" s="29" t="s">
        <v>309</v>
      </c>
      <c r="K37" s="29" t="s">
        <v>465</v>
      </c>
      <c r="L37" s="29" t="s">
        <v>641</v>
      </c>
      <c r="M37" s="29" t="s">
        <v>642</v>
      </c>
      <c r="N37" s="29">
        <v>102</v>
      </c>
      <c r="O37" s="29">
        <v>22</v>
      </c>
      <c r="P37" s="29" t="s">
        <v>643</v>
      </c>
      <c r="Q37" s="29" t="s">
        <v>644</v>
      </c>
      <c r="R37" s="29" t="s">
        <v>602</v>
      </c>
      <c r="S37" s="29" t="s">
        <v>645</v>
      </c>
    </row>
    <row r="38" spans="1:19" ht="26.25">
      <c r="A38" s="29" t="s">
        <v>8</v>
      </c>
      <c r="B38" s="29" t="s">
        <v>9</v>
      </c>
      <c r="C38" s="29" t="s">
        <v>139</v>
      </c>
      <c r="D38" s="29" t="s">
        <v>140</v>
      </c>
      <c r="E38" s="29" t="s">
        <v>1651</v>
      </c>
      <c r="F38" s="29" t="s">
        <v>133</v>
      </c>
      <c r="G38" s="29" t="s">
        <v>360</v>
      </c>
      <c r="H38" s="29" t="s">
        <v>134</v>
      </c>
      <c r="I38" s="29" t="s">
        <v>646</v>
      </c>
      <c r="J38" s="29" t="s">
        <v>309</v>
      </c>
      <c r="K38" s="29" t="s">
        <v>458</v>
      </c>
      <c r="L38" s="29" t="s">
        <v>647</v>
      </c>
      <c r="M38" s="29" t="s">
        <v>648</v>
      </c>
      <c r="N38" s="29">
        <v>79</v>
      </c>
      <c r="O38" s="29">
        <v>4</v>
      </c>
      <c r="P38" s="29" t="s">
        <v>649</v>
      </c>
      <c r="Q38" s="29" t="s">
        <v>650</v>
      </c>
      <c r="R38" s="29" t="s">
        <v>602</v>
      </c>
      <c r="S38" s="29" t="s">
        <v>635</v>
      </c>
    </row>
    <row r="39" spans="1:19" ht="26.25">
      <c r="A39" s="29" t="s">
        <v>8</v>
      </c>
      <c r="B39" s="29" t="s">
        <v>9</v>
      </c>
      <c r="C39" s="29" t="s">
        <v>139</v>
      </c>
      <c r="D39" s="29" t="s">
        <v>140</v>
      </c>
      <c r="E39" s="29" t="s">
        <v>1651</v>
      </c>
      <c r="F39" s="29" t="s">
        <v>133</v>
      </c>
      <c r="G39" s="29" t="s">
        <v>360</v>
      </c>
      <c r="H39" s="29" t="s">
        <v>134</v>
      </c>
      <c r="I39" s="29" t="s">
        <v>646</v>
      </c>
      <c r="J39" s="29" t="s">
        <v>309</v>
      </c>
      <c r="K39" s="29" t="s">
        <v>465</v>
      </c>
      <c r="L39" s="29" t="s">
        <v>651</v>
      </c>
      <c r="M39" s="29" t="s">
        <v>652</v>
      </c>
      <c r="N39" s="29">
        <v>72</v>
      </c>
      <c r="O39" s="29">
        <v>19</v>
      </c>
      <c r="P39" s="29" t="s">
        <v>653</v>
      </c>
      <c r="Q39" s="29" t="s">
        <v>654</v>
      </c>
      <c r="R39" s="29" t="s">
        <v>655</v>
      </c>
      <c r="S39" s="29" t="s">
        <v>656</v>
      </c>
    </row>
    <row r="40" spans="1:19" ht="26.25">
      <c r="A40" s="29" t="s">
        <v>8</v>
      </c>
      <c r="B40" s="29" t="s">
        <v>9</v>
      </c>
      <c r="C40" s="29" t="s">
        <v>131</v>
      </c>
      <c r="D40" s="29" t="s">
        <v>132</v>
      </c>
      <c r="E40" s="29" t="s">
        <v>1651</v>
      </c>
      <c r="F40" s="29" t="s">
        <v>133</v>
      </c>
      <c r="G40" s="29" t="s">
        <v>360</v>
      </c>
      <c r="H40" s="29" t="s">
        <v>134</v>
      </c>
      <c r="I40" s="29" t="s">
        <v>646</v>
      </c>
      <c r="J40" s="29" t="s">
        <v>309</v>
      </c>
      <c r="K40" s="29" t="s">
        <v>458</v>
      </c>
      <c r="L40" s="29" t="s">
        <v>496</v>
      </c>
      <c r="M40" s="29" t="s">
        <v>657</v>
      </c>
      <c r="N40" s="29">
        <v>63</v>
      </c>
      <c r="O40" s="29">
        <v>8</v>
      </c>
      <c r="P40" s="29" t="s">
        <v>658</v>
      </c>
      <c r="Q40" s="29" t="s">
        <v>659</v>
      </c>
      <c r="R40" s="29" t="s">
        <v>660</v>
      </c>
      <c r="S40" s="29" t="s">
        <v>512</v>
      </c>
    </row>
    <row r="41" spans="1:19" ht="26.25">
      <c r="A41" s="29" t="s">
        <v>8</v>
      </c>
      <c r="B41" s="29" t="s">
        <v>9</v>
      </c>
      <c r="C41" s="29" t="s">
        <v>131</v>
      </c>
      <c r="D41" s="29" t="s">
        <v>132</v>
      </c>
      <c r="E41" s="29" t="s">
        <v>1651</v>
      </c>
      <c r="F41" s="29" t="s">
        <v>133</v>
      </c>
      <c r="G41" s="29" t="s">
        <v>360</v>
      </c>
      <c r="H41" s="29" t="s">
        <v>134</v>
      </c>
      <c r="I41" s="29" t="s">
        <v>646</v>
      </c>
      <c r="J41" s="29" t="s">
        <v>309</v>
      </c>
      <c r="K41" s="29" t="s">
        <v>465</v>
      </c>
      <c r="L41" s="29" t="s">
        <v>661</v>
      </c>
      <c r="M41" s="29" t="s">
        <v>662</v>
      </c>
      <c r="N41" s="29">
        <v>80</v>
      </c>
      <c r="O41" s="29">
        <v>32</v>
      </c>
      <c r="P41" s="29" t="s">
        <v>663</v>
      </c>
      <c r="Q41" s="29" t="s">
        <v>664</v>
      </c>
      <c r="R41" s="29" t="s">
        <v>506</v>
      </c>
      <c r="S41" s="29" t="s">
        <v>587</v>
      </c>
    </row>
    <row r="42" spans="1:19" ht="26.25">
      <c r="A42" s="29" t="s">
        <v>8</v>
      </c>
      <c r="B42" s="29" t="s">
        <v>9</v>
      </c>
      <c r="C42" s="29" t="s">
        <v>163</v>
      </c>
      <c r="D42" s="29" t="s">
        <v>164</v>
      </c>
      <c r="E42" s="29" t="s">
        <v>1651</v>
      </c>
      <c r="F42" s="29" t="s">
        <v>165</v>
      </c>
      <c r="G42" s="29" t="s">
        <v>360</v>
      </c>
      <c r="H42" s="29" t="s">
        <v>166</v>
      </c>
      <c r="I42" s="29" t="s">
        <v>665</v>
      </c>
      <c r="J42" s="29" t="s">
        <v>309</v>
      </c>
      <c r="K42" s="29" t="s">
        <v>458</v>
      </c>
      <c r="L42" s="29" t="s">
        <v>666</v>
      </c>
      <c r="M42" s="29" t="s">
        <v>667</v>
      </c>
      <c r="N42" s="29">
        <v>14</v>
      </c>
      <c r="O42" s="29">
        <v>12</v>
      </c>
      <c r="P42" s="29" t="s">
        <v>668</v>
      </c>
      <c r="Q42" s="29" t="s">
        <v>669</v>
      </c>
      <c r="R42" s="29" t="s">
        <v>645</v>
      </c>
      <c r="S42" s="29" t="s">
        <v>567</v>
      </c>
    </row>
    <row r="43" spans="1:19" ht="26.25">
      <c r="A43" s="29" t="s">
        <v>8</v>
      </c>
      <c r="B43" s="29" t="s">
        <v>9</v>
      </c>
      <c r="C43" s="29" t="s">
        <v>163</v>
      </c>
      <c r="D43" s="29" t="s">
        <v>164</v>
      </c>
      <c r="E43" s="29" t="s">
        <v>1651</v>
      </c>
      <c r="F43" s="29" t="s">
        <v>165</v>
      </c>
      <c r="G43" s="29" t="s">
        <v>360</v>
      </c>
      <c r="H43" s="29" t="s">
        <v>166</v>
      </c>
      <c r="I43" s="29" t="s">
        <v>665</v>
      </c>
      <c r="J43" s="29" t="s">
        <v>309</v>
      </c>
      <c r="K43" s="29" t="s">
        <v>465</v>
      </c>
      <c r="L43" s="29" t="s">
        <v>670</v>
      </c>
      <c r="M43" s="29" t="s">
        <v>671</v>
      </c>
      <c r="N43" s="29">
        <v>79</v>
      </c>
      <c r="O43" s="29">
        <v>10</v>
      </c>
      <c r="P43" s="29" t="s">
        <v>672</v>
      </c>
      <c r="Q43" s="29" t="s">
        <v>673</v>
      </c>
      <c r="R43" s="29" t="s">
        <v>674</v>
      </c>
      <c r="S43" s="29" t="s">
        <v>506</v>
      </c>
    </row>
    <row r="44" spans="1:19" ht="26.25">
      <c r="A44" s="29" t="s">
        <v>8</v>
      </c>
      <c r="B44" s="29" t="s">
        <v>9</v>
      </c>
      <c r="C44" s="29" t="s">
        <v>141</v>
      </c>
      <c r="D44" s="29" t="s">
        <v>142</v>
      </c>
      <c r="E44" s="29" t="s">
        <v>1651</v>
      </c>
      <c r="F44" s="29" t="s">
        <v>46</v>
      </c>
      <c r="G44" s="29" t="s">
        <v>317</v>
      </c>
      <c r="H44" s="29" t="s">
        <v>47</v>
      </c>
      <c r="I44" s="29" t="s">
        <v>675</v>
      </c>
      <c r="J44" s="29" t="s">
        <v>309</v>
      </c>
      <c r="K44" s="29" t="s">
        <v>465</v>
      </c>
      <c r="L44" s="29" t="s">
        <v>676</v>
      </c>
      <c r="M44" s="29" t="s">
        <v>677</v>
      </c>
      <c r="N44" s="29">
        <v>105</v>
      </c>
      <c r="O44" s="29">
        <v>28</v>
      </c>
      <c r="P44" s="29" t="s">
        <v>678</v>
      </c>
      <c r="Q44" s="29" t="s">
        <v>679</v>
      </c>
      <c r="R44" s="29" t="s">
        <v>506</v>
      </c>
      <c r="S44" s="29" t="s">
        <v>464</v>
      </c>
    </row>
    <row r="45" spans="1:19" ht="26.25">
      <c r="A45" s="29" t="s">
        <v>8</v>
      </c>
      <c r="B45" s="29" t="s">
        <v>9</v>
      </c>
      <c r="C45" s="29" t="s">
        <v>44</v>
      </c>
      <c r="D45" s="29" t="s">
        <v>45</v>
      </c>
      <c r="E45" s="29" t="s">
        <v>12</v>
      </c>
      <c r="F45" s="29" t="s">
        <v>46</v>
      </c>
      <c r="G45" s="29" t="s">
        <v>317</v>
      </c>
      <c r="H45" s="29" t="s">
        <v>47</v>
      </c>
      <c r="I45" s="29" t="s">
        <v>675</v>
      </c>
      <c r="J45" s="29" t="s">
        <v>309</v>
      </c>
      <c r="K45" s="29" t="s">
        <v>458</v>
      </c>
      <c r="L45" s="29" t="s">
        <v>680</v>
      </c>
      <c r="M45" s="29" t="s">
        <v>680</v>
      </c>
      <c r="N45" s="29">
        <v>1</v>
      </c>
      <c r="O45" s="29">
        <v>0</v>
      </c>
      <c r="P45" s="29" t="s">
        <v>681</v>
      </c>
      <c r="Q45" s="29" t="s">
        <v>681</v>
      </c>
      <c r="R45" s="29" t="s">
        <v>682</v>
      </c>
      <c r="S45" s="29" t="s">
        <v>683</v>
      </c>
    </row>
    <row r="46" spans="1:19" ht="26.25">
      <c r="A46" s="29" t="s">
        <v>8</v>
      </c>
      <c r="B46" s="29" t="s">
        <v>9</v>
      </c>
      <c r="C46" s="29" t="s">
        <v>44</v>
      </c>
      <c r="D46" s="29" t="s">
        <v>45</v>
      </c>
      <c r="E46" s="29" t="s">
        <v>12</v>
      </c>
      <c r="F46" s="29" t="s">
        <v>46</v>
      </c>
      <c r="G46" s="29" t="s">
        <v>317</v>
      </c>
      <c r="H46" s="29" t="s">
        <v>47</v>
      </c>
      <c r="I46" s="29" t="s">
        <v>675</v>
      </c>
      <c r="J46" s="29" t="s">
        <v>309</v>
      </c>
      <c r="K46" s="29" t="s">
        <v>465</v>
      </c>
      <c r="L46" s="29" t="s">
        <v>684</v>
      </c>
      <c r="M46" s="29" t="s">
        <v>685</v>
      </c>
      <c r="N46" s="29">
        <v>82</v>
      </c>
      <c r="O46" s="29">
        <v>21</v>
      </c>
      <c r="P46" s="29" t="s">
        <v>686</v>
      </c>
      <c r="Q46" s="29" t="s">
        <v>687</v>
      </c>
      <c r="R46" s="29" t="s">
        <v>528</v>
      </c>
      <c r="S46" s="29" t="s">
        <v>688</v>
      </c>
    </row>
    <row r="47" spans="1:19" ht="26.25">
      <c r="A47" s="29" t="s">
        <v>8</v>
      </c>
      <c r="B47" s="29" t="s">
        <v>9</v>
      </c>
      <c r="C47" s="29" t="s">
        <v>143</v>
      </c>
      <c r="D47" s="29" t="s">
        <v>144</v>
      </c>
      <c r="E47" s="29" t="s">
        <v>1651</v>
      </c>
      <c r="F47" s="29" t="s">
        <v>122</v>
      </c>
      <c r="G47" s="29" t="s">
        <v>317</v>
      </c>
      <c r="H47" s="29" t="s">
        <v>123</v>
      </c>
      <c r="I47" s="29" t="s">
        <v>689</v>
      </c>
      <c r="J47" s="29" t="s">
        <v>309</v>
      </c>
      <c r="K47" s="29" t="s">
        <v>458</v>
      </c>
      <c r="L47" s="29" t="s">
        <v>690</v>
      </c>
      <c r="M47" s="29" t="s">
        <v>691</v>
      </c>
      <c r="N47" s="29">
        <v>22</v>
      </c>
      <c r="O47" s="29">
        <v>19</v>
      </c>
      <c r="P47" s="29" t="s">
        <v>692</v>
      </c>
      <c r="Q47" s="29" t="s">
        <v>693</v>
      </c>
      <c r="R47" s="29" t="s">
        <v>567</v>
      </c>
      <c r="S47" s="29" t="s">
        <v>495</v>
      </c>
    </row>
    <row r="48" spans="1:19" ht="26.25">
      <c r="A48" s="29" t="s">
        <v>8</v>
      </c>
      <c r="B48" s="29" t="s">
        <v>9</v>
      </c>
      <c r="C48" s="29" t="s">
        <v>143</v>
      </c>
      <c r="D48" s="29" t="s">
        <v>144</v>
      </c>
      <c r="E48" s="29" t="s">
        <v>1651</v>
      </c>
      <c r="F48" s="29" t="s">
        <v>122</v>
      </c>
      <c r="G48" s="29" t="s">
        <v>317</v>
      </c>
      <c r="H48" s="29" t="s">
        <v>123</v>
      </c>
      <c r="I48" s="29" t="s">
        <v>689</v>
      </c>
      <c r="J48" s="29" t="s">
        <v>309</v>
      </c>
      <c r="K48" s="29" t="s">
        <v>465</v>
      </c>
      <c r="L48" s="29" t="s">
        <v>694</v>
      </c>
      <c r="M48" s="29" t="s">
        <v>695</v>
      </c>
      <c r="N48" s="29">
        <v>81</v>
      </c>
      <c r="O48" s="29">
        <v>21</v>
      </c>
      <c r="P48" s="29" t="s">
        <v>468</v>
      </c>
      <c r="Q48" s="29" t="s">
        <v>696</v>
      </c>
      <c r="R48" s="29" t="s">
        <v>528</v>
      </c>
      <c r="S48" s="29" t="s">
        <v>535</v>
      </c>
    </row>
    <row r="49" spans="1:19" ht="26.25">
      <c r="A49" s="29" t="s">
        <v>8</v>
      </c>
      <c r="B49" s="29" t="s">
        <v>9</v>
      </c>
      <c r="C49" s="29" t="s">
        <v>145</v>
      </c>
      <c r="D49" s="29" t="s">
        <v>146</v>
      </c>
      <c r="E49" s="29" t="s">
        <v>1651</v>
      </c>
      <c r="F49" s="29" t="s">
        <v>122</v>
      </c>
      <c r="G49" s="29" t="s">
        <v>317</v>
      </c>
      <c r="H49" s="29" t="s">
        <v>123</v>
      </c>
      <c r="I49" s="29" t="s">
        <v>689</v>
      </c>
      <c r="J49" s="29" t="s">
        <v>309</v>
      </c>
      <c r="K49" s="29" t="s">
        <v>458</v>
      </c>
      <c r="L49" s="29" t="s">
        <v>697</v>
      </c>
      <c r="M49" s="29" t="s">
        <v>698</v>
      </c>
      <c r="N49" s="29">
        <v>17</v>
      </c>
      <c r="O49" s="29">
        <v>15</v>
      </c>
      <c r="P49" s="29" t="s">
        <v>699</v>
      </c>
      <c r="Q49" s="29" t="s">
        <v>700</v>
      </c>
      <c r="R49" s="29" t="s">
        <v>701</v>
      </c>
      <c r="S49" s="29" t="s">
        <v>512</v>
      </c>
    </row>
    <row r="50" spans="1:19" ht="26.25">
      <c r="A50" s="29" t="s">
        <v>8</v>
      </c>
      <c r="B50" s="29" t="s">
        <v>9</v>
      </c>
      <c r="C50" s="29" t="s">
        <v>145</v>
      </c>
      <c r="D50" s="29" t="s">
        <v>146</v>
      </c>
      <c r="E50" s="29" t="s">
        <v>1651</v>
      </c>
      <c r="F50" s="29" t="s">
        <v>122</v>
      </c>
      <c r="G50" s="29" t="s">
        <v>317</v>
      </c>
      <c r="H50" s="29" t="s">
        <v>123</v>
      </c>
      <c r="I50" s="29" t="s">
        <v>689</v>
      </c>
      <c r="J50" s="29" t="s">
        <v>309</v>
      </c>
      <c r="K50" s="29" t="s">
        <v>465</v>
      </c>
      <c r="L50" s="29" t="s">
        <v>702</v>
      </c>
      <c r="M50" s="29" t="s">
        <v>703</v>
      </c>
      <c r="N50" s="29">
        <v>94</v>
      </c>
      <c r="O50" s="29">
        <v>28</v>
      </c>
      <c r="P50" s="29" t="s">
        <v>633</v>
      </c>
      <c r="Q50" s="29" t="s">
        <v>704</v>
      </c>
      <c r="R50" s="29" t="s">
        <v>551</v>
      </c>
      <c r="S50" s="29" t="s">
        <v>645</v>
      </c>
    </row>
    <row r="51" spans="1:19" ht="26.25">
      <c r="A51" s="29" t="s">
        <v>8</v>
      </c>
      <c r="B51" s="29" t="s">
        <v>9</v>
      </c>
      <c r="C51" s="29" t="s">
        <v>199</v>
      </c>
      <c r="D51" s="29" t="s">
        <v>200</v>
      </c>
      <c r="E51" s="29" t="s">
        <v>1651</v>
      </c>
      <c r="F51" s="29" t="s">
        <v>60</v>
      </c>
      <c r="G51" s="29" t="s">
        <v>315</v>
      </c>
      <c r="H51" s="29" t="s">
        <v>61</v>
      </c>
      <c r="I51" s="29" t="s">
        <v>705</v>
      </c>
      <c r="J51" s="29" t="s">
        <v>309</v>
      </c>
      <c r="K51" s="29" t="s">
        <v>458</v>
      </c>
      <c r="L51" s="29" t="s">
        <v>706</v>
      </c>
      <c r="M51" s="29" t="s">
        <v>707</v>
      </c>
      <c r="N51" s="29">
        <v>169</v>
      </c>
      <c r="O51" s="29">
        <v>23</v>
      </c>
      <c r="P51" s="29" t="s">
        <v>708</v>
      </c>
      <c r="Q51" s="29" t="s">
        <v>709</v>
      </c>
      <c r="R51" s="29" t="s">
        <v>710</v>
      </c>
      <c r="S51" s="29" t="s">
        <v>494</v>
      </c>
    </row>
    <row r="52" spans="1:19" ht="26.25">
      <c r="A52" s="29" t="s">
        <v>8</v>
      </c>
      <c r="B52" s="29" t="s">
        <v>9</v>
      </c>
      <c r="C52" s="29" t="s">
        <v>199</v>
      </c>
      <c r="D52" s="29" t="s">
        <v>200</v>
      </c>
      <c r="E52" s="29" t="s">
        <v>1651</v>
      </c>
      <c r="F52" s="29" t="s">
        <v>60</v>
      </c>
      <c r="G52" s="29" t="s">
        <v>315</v>
      </c>
      <c r="H52" s="29" t="s">
        <v>61</v>
      </c>
      <c r="I52" s="29" t="s">
        <v>705</v>
      </c>
      <c r="J52" s="29" t="s">
        <v>309</v>
      </c>
      <c r="K52" s="29" t="s">
        <v>465</v>
      </c>
      <c r="L52" s="29" t="s">
        <v>711</v>
      </c>
      <c r="M52" s="29" t="s">
        <v>712</v>
      </c>
      <c r="N52" s="29">
        <v>55</v>
      </c>
      <c r="O52" s="29">
        <v>26</v>
      </c>
      <c r="P52" s="29" t="s">
        <v>713</v>
      </c>
      <c r="Q52" s="29" t="s">
        <v>714</v>
      </c>
      <c r="R52" s="29" t="s">
        <v>715</v>
      </c>
      <c r="S52" s="29" t="s">
        <v>587</v>
      </c>
    </row>
    <row r="53" spans="1:19" ht="26.25">
      <c r="A53" s="29" t="s">
        <v>8</v>
      </c>
      <c r="B53" s="29" t="s">
        <v>9</v>
      </c>
      <c r="C53" s="29" t="s">
        <v>230</v>
      </c>
      <c r="D53" s="29" t="s">
        <v>231</v>
      </c>
      <c r="E53" s="29" t="s">
        <v>1651</v>
      </c>
      <c r="F53" s="29" t="s">
        <v>60</v>
      </c>
      <c r="G53" s="29" t="s">
        <v>315</v>
      </c>
      <c r="H53" s="29" t="s">
        <v>61</v>
      </c>
      <c r="I53" s="29" t="s">
        <v>705</v>
      </c>
      <c r="J53" s="29" t="s">
        <v>309</v>
      </c>
      <c r="K53" s="29" t="s">
        <v>458</v>
      </c>
      <c r="L53" s="29" t="s">
        <v>716</v>
      </c>
      <c r="M53" s="29" t="s">
        <v>717</v>
      </c>
      <c r="N53" s="29">
        <v>148</v>
      </c>
      <c r="O53" s="29">
        <v>17</v>
      </c>
      <c r="P53" s="29" t="s">
        <v>718</v>
      </c>
      <c r="Q53" s="29" t="s">
        <v>719</v>
      </c>
      <c r="R53" s="29" t="s">
        <v>720</v>
      </c>
      <c r="S53" s="29" t="s">
        <v>506</v>
      </c>
    </row>
    <row r="54" spans="1:19" ht="26.25">
      <c r="A54" s="29" t="s">
        <v>8</v>
      </c>
      <c r="B54" s="29" t="s">
        <v>9</v>
      </c>
      <c r="C54" s="29" t="s">
        <v>230</v>
      </c>
      <c r="D54" s="29" t="s">
        <v>231</v>
      </c>
      <c r="E54" s="29" t="s">
        <v>1651</v>
      </c>
      <c r="F54" s="29" t="s">
        <v>60</v>
      </c>
      <c r="G54" s="29" t="s">
        <v>315</v>
      </c>
      <c r="H54" s="29" t="s">
        <v>61</v>
      </c>
      <c r="I54" s="29" t="s">
        <v>705</v>
      </c>
      <c r="J54" s="29" t="s">
        <v>309</v>
      </c>
      <c r="K54" s="29" t="s">
        <v>465</v>
      </c>
      <c r="L54" s="29" t="s">
        <v>721</v>
      </c>
      <c r="M54" s="29" t="s">
        <v>722</v>
      </c>
      <c r="N54" s="29">
        <v>68</v>
      </c>
      <c r="O54" s="29">
        <v>31</v>
      </c>
      <c r="P54" s="29" t="s">
        <v>723</v>
      </c>
      <c r="Q54" s="29" t="s">
        <v>724</v>
      </c>
      <c r="R54" s="29" t="s">
        <v>488</v>
      </c>
      <c r="S54" s="29" t="s">
        <v>620</v>
      </c>
    </row>
    <row r="55" spans="1:19" ht="26.25">
      <c r="A55" s="29" t="s">
        <v>8</v>
      </c>
      <c r="B55" s="29" t="s">
        <v>9</v>
      </c>
      <c r="C55" s="29" t="s">
        <v>58</v>
      </c>
      <c r="D55" s="29" t="s">
        <v>59</v>
      </c>
      <c r="E55" s="29" t="s">
        <v>12</v>
      </c>
      <c r="F55" s="29" t="s">
        <v>60</v>
      </c>
      <c r="G55" s="29" t="s">
        <v>315</v>
      </c>
      <c r="H55" s="29" t="s">
        <v>61</v>
      </c>
      <c r="I55" s="29" t="s">
        <v>705</v>
      </c>
      <c r="J55" s="29" t="s">
        <v>309</v>
      </c>
      <c r="K55" s="29" t="s">
        <v>458</v>
      </c>
      <c r="L55" s="29" t="s">
        <v>725</v>
      </c>
      <c r="M55" s="29" t="s">
        <v>726</v>
      </c>
      <c r="N55" s="29">
        <v>165</v>
      </c>
      <c r="O55" s="29">
        <v>18</v>
      </c>
      <c r="P55" s="29" t="s">
        <v>727</v>
      </c>
      <c r="Q55" s="29" t="s">
        <v>728</v>
      </c>
      <c r="R55" s="29" t="s">
        <v>729</v>
      </c>
      <c r="S55" s="29" t="s">
        <v>587</v>
      </c>
    </row>
    <row r="56" spans="1:19" ht="26.25">
      <c r="A56" s="29" t="s">
        <v>8</v>
      </c>
      <c r="B56" s="29" t="s">
        <v>9</v>
      </c>
      <c r="C56" s="29" t="s">
        <v>58</v>
      </c>
      <c r="D56" s="29" t="s">
        <v>59</v>
      </c>
      <c r="E56" s="29" t="s">
        <v>12</v>
      </c>
      <c r="F56" s="29" t="s">
        <v>60</v>
      </c>
      <c r="G56" s="29" t="s">
        <v>315</v>
      </c>
      <c r="H56" s="29" t="s">
        <v>61</v>
      </c>
      <c r="I56" s="29" t="s">
        <v>705</v>
      </c>
      <c r="J56" s="29" t="s">
        <v>309</v>
      </c>
      <c r="K56" s="29" t="s">
        <v>465</v>
      </c>
      <c r="L56" s="29" t="s">
        <v>730</v>
      </c>
      <c r="M56" s="29" t="s">
        <v>731</v>
      </c>
      <c r="N56" s="29">
        <v>64</v>
      </c>
      <c r="O56" s="29">
        <v>43</v>
      </c>
      <c r="P56" s="29" t="s">
        <v>732</v>
      </c>
      <c r="Q56" s="29" t="s">
        <v>733</v>
      </c>
      <c r="R56" s="29" t="s">
        <v>682</v>
      </c>
      <c r="S56" s="29" t="s">
        <v>494</v>
      </c>
    </row>
    <row r="57" spans="1:19" ht="26.25">
      <c r="A57" s="29" t="s">
        <v>8</v>
      </c>
      <c r="B57" s="29" t="s">
        <v>9</v>
      </c>
      <c r="C57" s="29" t="s">
        <v>195</v>
      </c>
      <c r="D57" s="29" t="s">
        <v>196</v>
      </c>
      <c r="E57" s="29" t="s">
        <v>1651</v>
      </c>
      <c r="F57" s="29" t="s">
        <v>197</v>
      </c>
      <c r="G57" s="29" t="s">
        <v>315</v>
      </c>
      <c r="H57" s="29" t="s">
        <v>198</v>
      </c>
      <c r="I57" s="29" t="s">
        <v>734</v>
      </c>
      <c r="J57" s="29" t="s">
        <v>309</v>
      </c>
      <c r="K57" s="29" t="s">
        <v>458</v>
      </c>
      <c r="L57" s="29" t="s">
        <v>735</v>
      </c>
      <c r="M57" s="29" t="s">
        <v>736</v>
      </c>
      <c r="N57" s="29">
        <v>11</v>
      </c>
      <c r="O57" s="29">
        <v>7</v>
      </c>
      <c r="P57" s="29" t="s">
        <v>737</v>
      </c>
      <c r="Q57" s="29" t="s">
        <v>738</v>
      </c>
      <c r="R57" s="29" t="s">
        <v>739</v>
      </c>
      <c r="S57" s="29" t="s">
        <v>740</v>
      </c>
    </row>
    <row r="58" spans="1:19" ht="26.25">
      <c r="A58" s="29" t="s">
        <v>8</v>
      </c>
      <c r="B58" s="29" t="s">
        <v>9</v>
      </c>
      <c r="C58" s="29" t="s">
        <v>195</v>
      </c>
      <c r="D58" s="29" t="s">
        <v>196</v>
      </c>
      <c r="E58" s="29" t="s">
        <v>1651</v>
      </c>
      <c r="F58" s="29" t="s">
        <v>197</v>
      </c>
      <c r="G58" s="29" t="s">
        <v>315</v>
      </c>
      <c r="H58" s="29" t="s">
        <v>198</v>
      </c>
      <c r="I58" s="29" t="s">
        <v>734</v>
      </c>
      <c r="J58" s="29" t="s">
        <v>309</v>
      </c>
      <c r="K58" s="29" t="s">
        <v>465</v>
      </c>
      <c r="L58" s="29" t="s">
        <v>741</v>
      </c>
      <c r="M58" s="29" t="s">
        <v>742</v>
      </c>
      <c r="N58" s="29">
        <v>94</v>
      </c>
      <c r="O58" s="29">
        <v>32</v>
      </c>
      <c r="P58" s="29" t="s">
        <v>743</v>
      </c>
      <c r="Q58" s="29" t="s">
        <v>744</v>
      </c>
      <c r="R58" s="29" t="s">
        <v>506</v>
      </c>
      <c r="S58" s="29" t="s">
        <v>688</v>
      </c>
    </row>
    <row r="59" spans="1:19" ht="51.75">
      <c r="A59" s="29" t="s">
        <v>8</v>
      </c>
      <c r="B59" s="29" t="s">
        <v>9</v>
      </c>
      <c r="C59" s="29" t="s">
        <v>278</v>
      </c>
      <c r="D59" s="29" t="s">
        <v>279</v>
      </c>
      <c r="E59" s="29" t="s">
        <v>1651</v>
      </c>
      <c r="F59" s="29" t="s">
        <v>280</v>
      </c>
      <c r="G59" s="29" t="s">
        <v>296</v>
      </c>
      <c r="H59" s="29" t="s">
        <v>281</v>
      </c>
      <c r="I59" s="29" t="s">
        <v>745</v>
      </c>
      <c r="J59" s="29" t="s">
        <v>1977</v>
      </c>
      <c r="K59" s="29" t="s">
        <v>465</v>
      </c>
      <c r="L59" s="29" t="s">
        <v>746</v>
      </c>
      <c r="M59" s="29" t="s">
        <v>747</v>
      </c>
      <c r="N59" s="29">
        <v>99</v>
      </c>
      <c r="O59" s="29">
        <v>54</v>
      </c>
      <c r="P59" s="29" t="s">
        <v>748</v>
      </c>
      <c r="Q59" s="29" t="s">
        <v>749</v>
      </c>
      <c r="R59" s="29" t="s">
        <v>750</v>
      </c>
      <c r="S59" s="29" t="s">
        <v>751</v>
      </c>
    </row>
    <row r="60" spans="1:19" ht="51.75">
      <c r="A60" s="29" t="s">
        <v>8</v>
      </c>
      <c r="B60" s="29" t="s">
        <v>9</v>
      </c>
      <c r="C60" s="29" t="s">
        <v>266</v>
      </c>
      <c r="D60" s="29" t="s">
        <v>267</v>
      </c>
      <c r="E60" s="29" t="s">
        <v>1651</v>
      </c>
      <c r="F60" s="29" t="s">
        <v>268</v>
      </c>
      <c r="G60" s="29" t="s">
        <v>296</v>
      </c>
      <c r="H60" s="29" t="s">
        <v>269</v>
      </c>
      <c r="I60" s="29" t="s">
        <v>752</v>
      </c>
      <c r="J60" s="29" t="s">
        <v>1979</v>
      </c>
      <c r="K60" s="29" t="s">
        <v>458</v>
      </c>
      <c r="L60" s="29" t="s">
        <v>753</v>
      </c>
      <c r="M60" s="29" t="s">
        <v>754</v>
      </c>
      <c r="N60" s="29">
        <v>10</v>
      </c>
      <c r="O60" s="29">
        <v>9</v>
      </c>
      <c r="P60" s="29" t="s">
        <v>755</v>
      </c>
      <c r="Q60" s="29" t="s">
        <v>756</v>
      </c>
      <c r="R60" s="29" t="s">
        <v>757</v>
      </c>
      <c r="S60" s="29" t="s">
        <v>602</v>
      </c>
    </row>
    <row r="61" spans="1:19" ht="51.75">
      <c r="A61" s="29" t="s">
        <v>8</v>
      </c>
      <c r="B61" s="29" t="s">
        <v>9</v>
      </c>
      <c r="C61" s="29" t="s">
        <v>266</v>
      </c>
      <c r="D61" s="29" t="s">
        <v>267</v>
      </c>
      <c r="E61" s="29" t="s">
        <v>1651</v>
      </c>
      <c r="F61" s="29" t="s">
        <v>268</v>
      </c>
      <c r="G61" s="29" t="s">
        <v>296</v>
      </c>
      <c r="H61" s="29" t="s">
        <v>269</v>
      </c>
      <c r="I61" s="29" t="s">
        <v>752</v>
      </c>
      <c r="J61" s="29" t="s">
        <v>1979</v>
      </c>
      <c r="K61" s="29" t="s">
        <v>465</v>
      </c>
      <c r="L61" s="29" t="s">
        <v>622</v>
      </c>
      <c r="M61" s="29" t="s">
        <v>758</v>
      </c>
      <c r="N61" s="29">
        <v>65</v>
      </c>
      <c r="O61" s="29">
        <v>19</v>
      </c>
      <c r="P61" s="29" t="s">
        <v>759</v>
      </c>
      <c r="Q61" s="29" t="s">
        <v>760</v>
      </c>
      <c r="R61" s="29" t="s">
        <v>577</v>
      </c>
      <c r="S61" s="29" t="s">
        <v>715</v>
      </c>
    </row>
    <row r="62" spans="1:19" ht="26.25">
      <c r="A62" s="29" t="s">
        <v>8</v>
      </c>
      <c r="B62" s="29" t="s">
        <v>9</v>
      </c>
      <c r="C62" s="29" t="s">
        <v>147</v>
      </c>
      <c r="D62" s="29" t="s">
        <v>148</v>
      </c>
      <c r="E62" s="29" t="s">
        <v>1651</v>
      </c>
      <c r="F62" s="29" t="s">
        <v>149</v>
      </c>
      <c r="G62" s="29" t="s">
        <v>357</v>
      </c>
      <c r="H62" s="29" t="s">
        <v>150</v>
      </c>
      <c r="I62" s="29" t="s">
        <v>761</v>
      </c>
      <c r="J62" s="29" t="s">
        <v>309</v>
      </c>
      <c r="K62" s="29" t="s">
        <v>458</v>
      </c>
      <c r="L62" s="29" t="s">
        <v>762</v>
      </c>
      <c r="M62" s="29" t="s">
        <v>763</v>
      </c>
      <c r="N62" s="29">
        <v>87</v>
      </c>
      <c r="O62" s="29">
        <v>7</v>
      </c>
      <c r="P62" s="29" t="s">
        <v>764</v>
      </c>
      <c r="Q62" s="29" t="s">
        <v>765</v>
      </c>
      <c r="R62" s="29" t="s">
        <v>766</v>
      </c>
      <c r="S62" s="29" t="s">
        <v>546</v>
      </c>
    </row>
    <row r="63" spans="1:19" ht="26.25">
      <c r="A63" s="29" t="s">
        <v>8</v>
      </c>
      <c r="B63" s="29" t="s">
        <v>9</v>
      </c>
      <c r="C63" s="29" t="s">
        <v>147</v>
      </c>
      <c r="D63" s="29" t="s">
        <v>148</v>
      </c>
      <c r="E63" s="29" t="s">
        <v>1651</v>
      </c>
      <c r="F63" s="29" t="s">
        <v>149</v>
      </c>
      <c r="G63" s="29" t="s">
        <v>357</v>
      </c>
      <c r="H63" s="29" t="s">
        <v>150</v>
      </c>
      <c r="I63" s="29" t="s">
        <v>761</v>
      </c>
      <c r="J63" s="29" t="s">
        <v>309</v>
      </c>
      <c r="K63" s="29" t="s">
        <v>465</v>
      </c>
      <c r="L63" s="29" t="s">
        <v>767</v>
      </c>
      <c r="M63" s="29" t="s">
        <v>768</v>
      </c>
      <c r="N63" s="29">
        <v>89</v>
      </c>
      <c r="O63" s="29">
        <v>26</v>
      </c>
      <c r="P63" s="29" t="s">
        <v>769</v>
      </c>
      <c r="Q63" s="29" t="s">
        <v>770</v>
      </c>
      <c r="R63" s="29" t="s">
        <v>771</v>
      </c>
      <c r="S63" s="29" t="s">
        <v>535</v>
      </c>
    </row>
    <row r="64" spans="1:19" ht="26.25">
      <c r="A64" s="29" t="s">
        <v>8</v>
      </c>
      <c r="B64" s="29" t="s">
        <v>9</v>
      </c>
      <c r="C64" s="29" t="s">
        <v>157</v>
      </c>
      <c r="D64" s="29" t="s">
        <v>158</v>
      </c>
      <c r="E64" s="29" t="s">
        <v>1651</v>
      </c>
      <c r="F64" s="29" t="s">
        <v>159</v>
      </c>
      <c r="G64" s="29" t="s">
        <v>357</v>
      </c>
      <c r="H64" s="29" t="s">
        <v>160</v>
      </c>
      <c r="I64" s="29" t="s">
        <v>772</v>
      </c>
      <c r="J64" s="29" t="s">
        <v>309</v>
      </c>
      <c r="K64" s="29" t="s">
        <v>458</v>
      </c>
      <c r="L64" s="29" t="s">
        <v>680</v>
      </c>
      <c r="M64" s="29" t="s">
        <v>773</v>
      </c>
      <c r="N64" s="29">
        <v>92</v>
      </c>
      <c r="O64" s="29">
        <v>11</v>
      </c>
      <c r="P64" s="29" t="s">
        <v>774</v>
      </c>
      <c r="Q64" s="29" t="s">
        <v>775</v>
      </c>
      <c r="R64" s="29" t="s">
        <v>535</v>
      </c>
      <c r="S64" s="29" t="s">
        <v>612</v>
      </c>
    </row>
    <row r="65" spans="1:19" ht="26.25">
      <c r="A65" s="29" t="s">
        <v>8</v>
      </c>
      <c r="B65" s="29" t="s">
        <v>9</v>
      </c>
      <c r="C65" s="29" t="s">
        <v>157</v>
      </c>
      <c r="D65" s="29" t="s">
        <v>158</v>
      </c>
      <c r="E65" s="29" t="s">
        <v>1651</v>
      </c>
      <c r="F65" s="29" t="s">
        <v>159</v>
      </c>
      <c r="G65" s="29" t="s">
        <v>357</v>
      </c>
      <c r="H65" s="29" t="s">
        <v>160</v>
      </c>
      <c r="I65" s="29" t="s">
        <v>772</v>
      </c>
      <c r="J65" s="29" t="s">
        <v>309</v>
      </c>
      <c r="K65" s="29" t="s">
        <v>465</v>
      </c>
      <c r="L65" s="29" t="s">
        <v>776</v>
      </c>
      <c r="M65" s="29" t="s">
        <v>777</v>
      </c>
      <c r="N65" s="29">
        <v>50</v>
      </c>
      <c r="O65" s="29">
        <v>22</v>
      </c>
      <c r="P65" s="29" t="s">
        <v>778</v>
      </c>
      <c r="Q65" s="29" t="s">
        <v>779</v>
      </c>
      <c r="R65" s="29" t="s">
        <v>567</v>
      </c>
      <c r="S65" s="29" t="s">
        <v>489</v>
      </c>
    </row>
    <row r="66" spans="1:19" ht="26.25">
      <c r="A66" s="29" t="s">
        <v>8</v>
      </c>
      <c r="B66" s="29" t="s">
        <v>9</v>
      </c>
      <c r="C66" s="29" t="s">
        <v>167</v>
      </c>
      <c r="D66" s="29" t="s">
        <v>168</v>
      </c>
      <c r="E66" s="29" t="s">
        <v>1651</v>
      </c>
      <c r="F66" s="29" t="s">
        <v>42</v>
      </c>
      <c r="G66" s="29" t="s">
        <v>357</v>
      </c>
      <c r="H66" s="29" t="s">
        <v>43</v>
      </c>
      <c r="I66" s="29" t="s">
        <v>780</v>
      </c>
      <c r="J66" s="29" t="s">
        <v>309</v>
      </c>
      <c r="K66" s="29" t="s">
        <v>458</v>
      </c>
      <c r="L66" s="29" t="s">
        <v>781</v>
      </c>
      <c r="M66" s="29" t="s">
        <v>782</v>
      </c>
      <c r="N66" s="29">
        <v>49</v>
      </c>
      <c r="O66" s="29">
        <v>5</v>
      </c>
      <c r="P66" s="29" t="s">
        <v>783</v>
      </c>
      <c r="Q66" s="29" t="s">
        <v>784</v>
      </c>
      <c r="R66" s="29" t="s">
        <v>635</v>
      </c>
      <c r="S66" s="29" t="s">
        <v>512</v>
      </c>
    </row>
    <row r="67" spans="1:19" ht="26.25">
      <c r="A67" s="29" t="s">
        <v>8</v>
      </c>
      <c r="B67" s="29" t="s">
        <v>9</v>
      </c>
      <c r="C67" s="29" t="s">
        <v>167</v>
      </c>
      <c r="D67" s="29" t="s">
        <v>168</v>
      </c>
      <c r="E67" s="29" t="s">
        <v>1651</v>
      </c>
      <c r="F67" s="29" t="s">
        <v>42</v>
      </c>
      <c r="G67" s="29" t="s">
        <v>357</v>
      </c>
      <c r="H67" s="29" t="s">
        <v>43</v>
      </c>
      <c r="I67" s="29" t="s">
        <v>780</v>
      </c>
      <c r="J67" s="29" t="s">
        <v>309</v>
      </c>
      <c r="K67" s="29" t="s">
        <v>465</v>
      </c>
      <c r="L67" s="29" t="s">
        <v>785</v>
      </c>
      <c r="M67" s="29" t="s">
        <v>786</v>
      </c>
      <c r="N67" s="29">
        <v>80</v>
      </c>
      <c r="O67" s="29">
        <v>29</v>
      </c>
      <c r="P67" s="29" t="s">
        <v>787</v>
      </c>
      <c r="Q67" s="29" t="s">
        <v>788</v>
      </c>
      <c r="R67" s="29" t="s">
        <v>750</v>
      </c>
      <c r="S67" s="29" t="s">
        <v>488</v>
      </c>
    </row>
    <row r="68" spans="1:19" ht="26.25">
      <c r="A68" s="29" t="s">
        <v>8</v>
      </c>
      <c r="B68" s="29" t="s">
        <v>9</v>
      </c>
      <c r="C68" s="29" t="s">
        <v>40</v>
      </c>
      <c r="D68" s="29" t="s">
        <v>41</v>
      </c>
      <c r="E68" s="29" t="s">
        <v>12</v>
      </c>
      <c r="F68" s="29" t="s">
        <v>42</v>
      </c>
      <c r="G68" s="29" t="s">
        <v>357</v>
      </c>
      <c r="H68" s="29" t="s">
        <v>43</v>
      </c>
      <c r="I68" s="29" t="s">
        <v>780</v>
      </c>
      <c r="J68" s="29" t="s">
        <v>309</v>
      </c>
      <c r="K68" s="29" t="s">
        <v>458</v>
      </c>
      <c r="L68" s="29" t="s">
        <v>789</v>
      </c>
      <c r="M68" s="29" t="s">
        <v>790</v>
      </c>
      <c r="N68" s="29">
        <v>52</v>
      </c>
      <c r="O68" s="29">
        <v>3</v>
      </c>
      <c r="P68" s="29" t="s">
        <v>791</v>
      </c>
      <c r="Q68" s="29" t="s">
        <v>792</v>
      </c>
      <c r="R68" s="29" t="s">
        <v>506</v>
      </c>
      <c r="S68" s="29" t="s">
        <v>674</v>
      </c>
    </row>
    <row r="69" spans="1:19" ht="26.25">
      <c r="A69" s="29" t="s">
        <v>8</v>
      </c>
      <c r="B69" s="29" t="s">
        <v>9</v>
      </c>
      <c r="C69" s="29" t="s">
        <v>40</v>
      </c>
      <c r="D69" s="29" t="s">
        <v>41</v>
      </c>
      <c r="E69" s="29" t="s">
        <v>12</v>
      </c>
      <c r="F69" s="29" t="s">
        <v>42</v>
      </c>
      <c r="G69" s="29" t="s">
        <v>357</v>
      </c>
      <c r="H69" s="29" t="s">
        <v>43</v>
      </c>
      <c r="I69" s="29" t="s">
        <v>780</v>
      </c>
      <c r="J69" s="29" t="s">
        <v>309</v>
      </c>
      <c r="K69" s="29" t="s">
        <v>465</v>
      </c>
      <c r="L69" s="29" t="s">
        <v>793</v>
      </c>
      <c r="M69" s="29" t="s">
        <v>794</v>
      </c>
      <c r="N69" s="29">
        <v>52</v>
      </c>
      <c r="O69" s="29">
        <v>25</v>
      </c>
      <c r="P69" s="29" t="s">
        <v>795</v>
      </c>
      <c r="Q69" s="29" t="s">
        <v>796</v>
      </c>
      <c r="R69" s="29" t="s">
        <v>674</v>
      </c>
      <c r="S69" s="29" t="s">
        <v>620</v>
      </c>
    </row>
    <row r="70" spans="1:19" ht="26.25">
      <c r="A70" s="29" t="s">
        <v>8</v>
      </c>
      <c r="B70" s="29" t="s">
        <v>9</v>
      </c>
      <c r="C70" s="29" t="s">
        <v>90</v>
      </c>
      <c r="D70" s="29" t="s">
        <v>91</v>
      </c>
      <c r="E70" s="29" t="s">
        <v>1651</v>
      </c>
      <c r="F70" s="29" t="s">
        <v>88</v>
      </c>
      <c r="G70" s="29" t="s">
        <v>371</v>
      </c>
      <c r="H70" s="29" t="s">
        <v>89</v>
      </c>
      <c r="I70" s="29" t="s">
        <v>797</v>
      </c>
      <c r="J70" s="29" t="s">
        <v>309</v>
      </c>
      <c r="K70" s="29" t="s">
        <v>458</v>
      </c>
      <c r="L70" s="29" t="s">
        <v>798</v>
      </c>
      <c r="M70" s="29" t="s">
        <v>799</v>
      </c>
      <c r="N70" s="29">
        <v>155</v>
      </c>
      <c r="O70" s="29">
        <v>39</v>
      </c>
      <c r="P70" s="29" t="s">
        <v>800</v>
      </c>
      <c r="Q70" s="29" t="s">
        <v>801</v>
      </c>
      <c r="R70" s="29" t="s">
        <v>766</v>
      </c>
      <c r="S70" s="29" t="s">
        <v>635</v>
      </c>
    </row>
    <row r="71" spans="1:19" ht="26.25">
      <c r="A71" s="29" t="s">
        <v>8</v>
      </c>
      <c r="B71" s="29" t="s">
        <v>9</v>
      </c>
      <c r="C71" s="29" t="s">
        <v>90</v>
      </c>
      <c r="D71" s="29" t="s">
        <v>91</v>
      </c>
      <c r="E71" s="29" t="s">
        <v>1651</v>
      </c>
      <c r="F71" s="29" t="s">
        <v>88</v>
      </c>
      <c r="G71" s="29" t="s">
        <v>371</v>
      </c>
      <c r="H71" s="29" t="s">
        <v>89</v>
      </c>
      <c r="I71" s="29" t="s">
        <v>797</v>
      </c>
      <c r="J71" s="29" t="s">
        <v>309</v>
      </c>
      <c r="K71" s="29" t="s">
        <v>465</v>
      </c>
      <c r="L71" s="29" t="s">
        <v>802</v>
      </c>
      <c r="M71" s="29" t="s">
        <v>803</v>
      </c>
      <c r="N71" s="29">
        <v>33</v>
      </c>
      <c r="O71" s="29">
        <v>12</v>
      </c>
      <c r="P71" s="29" t="s">
        <v>804</v>
      </c>
      <c r="Q71" s="29" t="s">
        <v>805</v>
      </c>
      <c r="R71" s="29" t="s">
        <v>806</v>
      </c>
      <c r="S71" s="29" t="s">
        <v>635</v>
      </c>
    </row>
    <row r="72" spans="1:19" ht="26.25">
      <c r="A72" s="29" t="s">
        <v>8</v>
      </c>
      <c r="B72" s="29" t="s">
        <v>9</v>
      </c>
      <c r="C72" s="29" t="s">
        <v>86</v>
      </c>
      <c r="D72" s="29" t="s">
        <v>87</v>
      </c>
      <c r="E72" s="29" t="s">
        <v>1651</v>
      </c>
      <c r="F72" s="29" t="s">
        <v>88</v>
      </c>
      <c r="G72" s="29" t="s">
        <v>371</v>
      </c>
      <c r="H72" s="29" t="s">
        <v>89</v>
      </c>
      <c r="I72" s="29" t="s">
        <v>797</v>
      </c>
      <c r="J72" s="29" t="s">
        <v>309</v>
      </c>
      <c r="K72" s="29" t="s">
        <v>458</v>
      </c>
      <c r="L72" s="29" t="s">
        <v>807</v>
      </c>
      <c r="M72" s="29" t="s">
        <v>808</v>
      </c>
      <c r="N72" s="29">
        <v>149</v>
      </c>
      <c r="O72" s="29">
        <v>31</v>
      </c>
      <c r="P72" s="29" t="s">
        <v>809</v>
      </c>
      <c r="Q72" s="29" t="s">
        <v>810</v>
      </c>
      <c r="R72" s="29" t="s">
        <v>729</v>
      </c>
      <c r="S72" s="29" t="s">
        <v>506</v>
      </c>
    </row>
    <row r="73" spans="1:19" ht="26.25">
      <c r="A73" s="29" t="s">
        <v>8</v>
      </c>
      <c r="B73" s="29" t="s">
        <v>9</v>
      </c>
      <c r="C73" s="29" t="s">
        <v>86</v>
      </c>
      <c r="D73" s="29" t="s">
        <v>87</v>
      </c>
      <c r="E73" s="29" t="s">
        <v>1651</v>
      </c>
      <c r="F73" s="29" t="s">
        <v>88</v>
      </c>
      <c r="G73" s="29" t="s">
        <v>371</v>
      </c>
      <c r="H73" s="29" t="s">
        <v>89</v>
      </c>
      <c r="I73" s="29" t="s">
        <v>797</v>
      </c>
      <c r="J73" s="29" t="s">
        <v>309</v>
      </c>
      <c r="K73" s="29" t="s">
        <v>465</v>
      </c>
      <c r="L73" s="29" t="s">
        <v>811</v>
      </c>
      <c r="M73" s="29" t="s">
        <v>510</v>
      </c>
      <c r="N73" s="29">
        <v>46</v>
      </c>
      <c r="O73" s="29">
        <v>22</v>
      </c>
      <c r="P73" s="29" t="s">
        <v>812</v>
      </c>
      <c r="Q73" s="29" t="s">
        <v>813</v>
      </c>
      <c r="R73" s="29" t="s">
        <v>814</v>
      </c>
      <c r="S73" s="29" t="s">
        <v>512</v>
      </c>
    </row>
    <row r="74" spans="1:19" ht="26.25">
      <c r="A74" s="29" t="s">
        <v>8</v>
      </c>
      <c r="B74" s="29" t="s">
        <v>9</v>
      </c>
      <c r="C74" s="29" t="s">
        <v>151</v>
      </c>
      <c r="D74" s="29" t="s">
        <v>152</v>
      </c>
      <c r="E74" s="29" t="s">
        <v>1651</v>
      </c>
      <c r="F74" s="29" t="s">
        <v>153</v>
      </c>
      <c r="G74" s="29" t="s">
        <v>321</v>
      </c>
      <c r="H74" s="29" t="s">
        <v>154</v>
      </c>
      <c r="I74" s="29" t="s">
        <v>815</v>
      </c>
      <c r="J74" s="29" t="s">
        <v>309</v>
      </c>
      <c r="K74" s="29" t="s">
        <v>458</v>
      </c>
      <c r="L74" s="29" t="s">
        <v>816</v>
      </c>
      <c r="M74" s="29" t="s">
        <v>817</v>
      </c>
      <c r="N74" s="29">
        <v>56</v>
      </c>
      <c r="O74" s="29">
        <v>2</v>
      </c>
      <c r="P74" s="29" t="s">
        <v>818</v>
      </c>
      <c r="Q74" s="29" t="s">
        <v>819</v>
      </c>
      <c r="R74" s="29" t="s">
        <v>587</v>
      </c>
      <c r="S74" s="29" t="s">
        <v>528</v>
      </c>
    </row>
    <row r="75" spans="1:19" ht="26.25">
      <c r="A75" s="29" t="s">
        <v>8</v>
      </c>
      <c r="B75" s="29" t="s">
        <v>9</v>
      </c>
      <c r="C75" s="29" t="s">
        <v>151</v>
      </c>
      <c r="D75" s="29" t="s">
        <v>152</v>
      </c>
      <c r="E75" s="29" t="s">
        <v>1651</v>
      </c>
      <c r="F75" s="29" t="s">
        <v>153</v>
      </c>
      <c r="G75" s="29" t="s">
        <v>321</v>
      </c>
      <c r="H75" s="29" t="s">
        <v>154</v>
      </c>
      <c r="I75" s="29" t="s">
        <v>815</v>
      </c>
      <c r="J75" s="29" t="s">
        <v>309</v>
      </c>
      <c r="K75" s="29" t="s">
        <v>465</v>
      </c>
      <c r="L75" s="29" t="s">
        <v>820</v>
      </c>
      <c r="M75" s="29" t="s">
        <v>821</v>
      </c>
      <c r="N75" s="29">
        <v>60</v>
      </c>
      <c r="O75" s="29">
        <v>30</v>
      </c>
      <c r="P75" s="29" t="s">
        <v>822</v>
      </c>
      <c r="Q75" s="29" t="s">
        <v>823</v>
      </c>
      <c r="R75" s="29" t="s">
        <v>587</v>
      </c>
      <c r="S75" s="29" t="s">
        <v>607</v>
      </c>
    </row>
    <row r="76" spans="1:19" ht="26.25">
      <c r="A76" s="29" t="s">
        <v>8</v>
      </c>
      <c r="B76" s="29" t="s">
        <v>9</v>
      </c>
      <c r="C76" s="29" t="s">
        <v>155</v>
      </c>
      <c r="D76" s="29" t="s">
        <v>156</v>
      </c>
      <c r="E76" s="29" t="s">
        <v>1651</v>
      </c>
      <c r="F76" s="29" t="s">
        <v>153</v>
      </c>
      <c r="G76" s="29" t="s">
        <v>321</v>
      </c>
      <c r="H76" s="29" t="s">
        <v>154</v>
      </c>
      <c r="I76" s="29" t="s">
        <v>815</v>
      </c>
      <c r="J76" s="29" t="s">
        <v>309</v>
      </c>
      <c r="K76" s="29" t="s">
        <v>458</v>
      </c>
      <c r="L76" s="29" t="s">
        <v>824</v>
      </c>
      <c r="M76" s="29" t="s">
        <v>825</v>
      </c>
      <c r="N76" s="29">
        <v>46</v>
      </c>
      <c r="O76" s="29">
        <v>5</v>
      </c>
      <c r="P76" s="29" t="s">
        <v>826</v>
      </c>
      <c r="Q76" s="29" t="s">
        <v>827</v>
      </c>
      <c r="R76" s="29" t="s">
        <v>828</v>
      </c>
      <c r="S76" s="29" t="s">
        <v>607</v>
      </c>
    </row>
    <row r="77" spans="1:19" ht="26.25">
      <c r="A77" s="29" t="s">
        <v>8</v>
      </c>
      <c r="B77" s="29" t="s">
        <v>9</v>
      </c>
      <c r="C77" s="29" t="s">
        <v>155</v>
      </c>
      <c r="D77" s="29" t="s">
        <v>156</v>
      </c>
      <c r="E77" s="29" t="s">
        <v>1651</v>
      </c>
      <c r="F77" s="29" t="s">
        <v>153</v>
      </c>
      <c r="G77" s="29" t="s">
        <v>321</v>
      </c>
      <c r="H77" s="29" t="s">
        <v>154</v>
      </c>
      <c r="I77" s="29" t="s">
        <v>815</v>
      </c>
      <c r="J77" s="29" t="s">
        <v>309</v>
      </c>
      <c r="K77" s="29" t="s">
        <v>465</v>
      </c>
      <c r="L77" s="29" t="s">
        <v>829</v>
      </c>
      <c r="M77" s="29" t="s">
        <v>830</v>
      </c>
      <c r="N77" s="29">
        <v>78</v>
      </c>
      <c r="O77" s="29">
        <v>39</v>
      </c>
      <c r="P77" s="29" t="s">
        <v>831</v>
      </c>
      <c r="Q77" s="29" t="s">
        <v>832</v>
      </c>
      <c r="R77" s="29" t="s">
        <v>481</v>
      </c>
      <c r="S77" s="29" t="s">
        <v>489</v>
      </c>
    </row>
    <row r="78" spans="1:19" ht="26.25">
      <c r="A78" s="29" t="s">
        <v>8</v>
      </c>
      <c r="B78" s="29" t="s">
        <v>9</v>
      </c>
      <c r="C78" s="29" t="s">
        <v>270</v>
      </c>
      <c r="D78" s="29" t="s">
        <v>271</v>
      </c>
      <c r="E78" s="29" t="s">
        <v>1651</v>
      </c>
      <c r="F78" s="29" t="s">
        <v>272</v>
      </c>
      <c r="G78" s="29" t="s">
        <v>307</v>
      </c>
      <c r="H78" s="29" t="s">
        <v>273</v>
      </c>
      <c r="I78" s="29" t="s">
        <v>833</v>
      </c>
      <c r="J78" s="29" t="s">
        <v>309</v>
      </c>
      <c r="K78" s="29" t="s">
        <v>458</v>
      </c>
      <c r="L78" s="29" t="s">
        <v>834</v>
      </c>
      <c r="M78" s="29" t="s">
        <v>835</v>
      </c>
      <c r="N78" s="29">
        <v>88</v>
      </c>
      <c r="O78" s="29">
        <v>13</v>
      </c>
      <c r="P78" s="29" t="s">
        <v>836</v>
      </c>
      <c r="Q78" s="29" t="s">
        <v>837</v>
      </c>
      <c r="R78" s="29" t="s">
        <v>523</v>
      </c>
      <c r="S78" s="29" t="s">
        <v>535</v>
      </c>
    </row>
    <row r="79" spans="1:19" ht="26.25">
      <c r="A79" s="29" t="s">
        <v>8</v>
      </c>
      <c r="B79" s="29" t="s">
        <v>9</v>
      </c>
      <c r="C79" s="29" t="s">
        <v>270</v>
      </c>
      <c r="D79" s="29" t="s">
        <v>271</v>
      </c>
      <c r="E79" s="29" t="s">
        <v>1651</v>
      </c>
      <c r="F79" s="29" t="s">
        <v>272</v>
      </c>
      <c r="G79" s="29" t="s">
        <v>307</v>
      </c>
      <c r="H79" s="29" t="s">
        <v>273</v>
      </c>
      <c r="I79" s="29" t="s">
        <v>833</v>
      </c>
      <c r="J79" s="29" t="s">
        <v>309</v>
      </c>
      <c r="K79" s="29" t="s">
        <v>465</v>
      </c>
      <c r="L79" s="29" t="s">
        <v>838</v>
      </c>
      <c r="M79" s="29" t="s">
        <v>839</v>
      </c>
      <c r="N79" s="29">
        <v>70</v>
      </c>
      <c r="O79" s="29">
        <v>37</v>
      </c>
      <c r="P79" s="29" t="s">
        <v>840</v>
      </c>
      <c r="Q79" s="29" t="s">
        <v>841</v>
      </c>
      <c r="R79" s="29" t="s">
        <v>582</v>
      </c>
      <c r="S79" s="29" t="s">
        <v>674</v>
      </c>
    </row>
    <row r="80" spans="1:19" ht="26.25">
      <c r="A80" s="29" t="s">
        <v>8</v>
      </c>
      <c r="B80" s="29" t="s">
        <v>9</v>
      </c>
      <c r="C80" s="29" t="s">
        <v>276</v>
      </c>
      <c r="D80" s="29" t="s">
        <v>277</v>
      </c>
      <c r="E80" s="29" t="s">
        <v>1651</v>
      </c>
      <c r="F80" s="29" t="s">
        <v>114</v>
      </c>
      <c r="G80" s="29" t="s">
        <v>307</v>
      </c>
      <c r="H80" s="29" t="s">
        <v>115</v>
      </c>
      <c r="I80" s="29" t="s">
        <v>842</v>
      </c>
      <c r="J80" s="29" t="s">
        <v>309</v>
      </c>
      <c r="K80" s="29" t="s">
        <v>458</v>
      </c>
      <c r="L80" s="29" t="s">
        <v>843</v>
      </c>
      <c r="M80" s="29" t="s">
        <v>844</v>
      </c>
      <c r="N80" s="29">
        <v>60</v>
      </c>
      <c r="O80" s="29">
        <v>20</v>
      </c>
      <c r="P80" s="29" t="s">
        <v>845</v>
      </c>
      <c r="Q80" s="29" t="s">
        <v>846</v>
      </c>
      <c r="R80" s="29" t="s">
        <v>505</v>
      </c>
      <c r="S80" s="29" t="s">
        <v>500</v>
      </c>
    </row>
    <row r="81" spans="1:19" ht="26.25">
      <c r="A81" s="29" t="s">
        <v>8</v>
      </c>
      <c r="B81" s="29" t="s">
        <v>9</v>
      </c>
      <c r="C81" s="29" t="s">
        <v>276</v>
      </c>
      <c r="D81" s="29" t="s">
        <v>277</v>
      </c>
      <c r="E81" s="29" t="s">
        <v>1651</v>
      </c>
      <c r="F81" s="29" t="s">
        <v>114</v>
      </c>
      <c r="G81" s="29" t="s">
        <v>307</v>
      </c>
      <c r="H81" s="29" t="s">
        <v>115</v>
      </c>
      <c r="I81" s="29" t="s">
        <v>842</v>
      </c>
      <c r="J81" s="29" t="s">
        <v>309</v>
      </c>
      <c r="K81" s="29" t="s">
        <v>465</v>
      </c>
      <c r="L81" s="29" t="s">
        <v>847</v>
      </c>
      <c r="M81" s="29" t="s">
        <v>848</v>
      </c>
      <c r="N81" s="29">
        <v>62</v>
      </c>
      <c r="O81" s="29">
        <v>31</v>
      </c>
      <c r="P81" s="29" t="s">
        <v>849</v>
      </c>
      <c r="Q81" s="29" t="s">
        <v>850</v>
      </c>
      <c r="R81" s="29" t="s">
        <v>567</v>
      </c>
      <c r="S81" s="29" t="s">
        <v>674</v>
      </c>
    </row>
    <row r="82" spans="1:19" ht="26.25">
      <c r="A82" s="29" t="s">
        <v>8</v>
      </c>
      <c r="B82" s="29" t="s">
        <v>9</v>
      </c>
      <c r="C82" s="29" t="s">
        <v>112</v>
      </c>
      <c r="D82" s="29" t="s">
        <v>113</v>
      </c>
      <c r="E82" s="29" t="s">
        <v>12</v>
      </c>
      <c r="F82" s="29" t="s">
        <v>114</v>
      </c>
      <c r="G82" s="29" t="s">
        <v>307</v>
      </c>
      <c r="H82" s="29" t="s">
        <v>115</v>
      </c>
      <c r="I82" s="29" t="s">
        <v>842</v>
      </c>
      <c r="J82" s="29" t="s">
        <v>309</v>
      </c>
      <c r="K82" s="29" t="s">
        <v>458</v>
      </c>
      <c r="L82" s="29" t="s">
        <v>851</v>
      </c>
      <c r="M82" s="29" t="s">
        <v>852</v>
      </c>
      <c r="N82" s="29">
        <v>54</v>
      </c>
      <c r="O82" s="29">
        <v>11</v>
      </c>
      <c r="P82" s="29" t="s">
        <v>853</v>
      </c>
      <c r="Q82" s="29" t="s">
        <v>854</v>
      </c>
      <c r="R82" s="29" t="s">
        <v>750</v>
      </c>
      <c r="S82" s="29" t="s">
        <v>855</v>
      </c>
    </row>
    <row r="83" spans="1:19" ht="26.25">
      <c r="A83" s="29" t="s">
        <v>8</v>
      </c>
      <c r="B83" s="29" t="s">
        <v>9</v>
      </c>
      <c r="C83" s="29" t="s">
        <v>112</v>
      </c>
      <c r="D83" s="29" t="s">
        <v>113</v>
      </c>
      <c r="E83" s="29" t="s">
        <v>12</v>
      </c>
      <c r="F83" s="29" t="s">
        <v>114</v>
      </c>
      <c r="G83" s="29" t="s">
        <v>307</v>
      </c>
      <c r="H83" s="29" t="s">
        <v>115</v>
      </c>
      <c r="I83" s="29" t="s">
        <v>842</v>
      </c>
      <c r="J83" s="29" t="s">
        <v>309</v>
      </c>
      <c r="K83" s="29" t="s">
        <v>465</v>
      </c>
      <c r="L83" s="29" t="s">
        <v>856</v>
      </c>
      <c r="M83" s="29" t="s">
        <v>857</v>
      </c>
      <c r="N83" s="29">
        <v>52</v>
      </c>
      <c r="O83" s="29">
        <v>18</v>
      </c>
      <c r="P83" s="29" t="s">
        <v>858</v>
      </c>
      <c r="Q83" s="29" t="s">
        <v>859</v>
      </c>
      <c r="R83" s="29" t="s">
        <v>495</v>
      </c>
      <c r="S83" s="29" t="s">
        <v>463</v>
      </c>
    </row>
    <row r="84" spans="1:19" ht="64.5">
      <c r="A84" s="29" t="s">
        <v>8</v>
      </c>
      <c r="B84" s="29" t="s">
        <v>9</v>
      </c>
      <c r="C84" s="29" t="s">
        <v>286</v>
      </c>
      <c r="D84" s="29" t="s">
        <v>287</v>
      </c>
      <c r="E84" s="29" t="s">
        <v>1651</v>
      </c>
      <c r="F84" s="29" t="s">
        <v>288</v>
      </c>
      <c r="G84" s="29" t="s">
        <v>307</v>
      </c>
      <c r="H84" s="29" t="s">
        <v>306</v>
      </c>
      <c r="I84" s="29" t="s">
        <v>860</v>
      </c>
      <c r="J84" s="29" t="s">
        <v>1978</v>
      </c>
      <c r="K84" s="29" t="s">
        <v>458</v>
      </c>
      <c r="L84" s="29" t="s">
        <v>861</v>
      </c>
      <c r="M84" s="29" t="s">
        <v>718</v>
      </c>
      <c r="N84" s="29">
        <v>22</v>
      </c>
      <c r="O84" s="29">
        <v>22</v>
      </c>
      <c r="P84" s="29" t="s">
        <v>862</v>
      </c>
      <c r="Q84" s="29" t="s">
        <v>863</v>
      </c>
      <c r="R84" s="29" t="s">
        <v>864</v>
      </c>
      <c r="S84" s="29" t="s">
        <v>551</v>
      </c>
    </row>
    <row r="85" spans="1:19" ht="64.5">
      <c r="A85" s="29" t="s">
        <v>8</v>
      </c>
      <c r="B85" s="29" t="s">
        <v>9</v>
      </c>
      <c r="C85" s="29" t="s">
        <v>286</v>
      </c>
      <c r="D85" s="29" t="s">
        <v>287</v>
      </c>
      <c r="E85" s="29" t="s">
        <v>1651</v>
      </c>
      <c r="F85" s="29" t="s">
        <v>288</v>
      </c>
      <c r="G85" s="29" t="s">
        <v>307</v>
      </c>
      <c r="H85" s="29" t="s">
        <v>306</v>
      </c>
      <c r="I85" s="29" t="s">
        <v>860</v>
      </c>
      <c r="J85" s="29" t="s">
        <v>1978</v>
      </c>
      <c r="K85" s="29" t="s">
        <v>465</v>
      </c>
      <c r="L85" s="29" t="s">
        <v>865</v>
      </c>
      <c r="M85" s="29" t="s">
        <v>866</v>
      </c>
      <c r="N85" s="29">
        <v>53</v>
      </c>
      <c r="O85" s="29">
        <v>36</v>
      </c>
      <c r="P85" s="29" t="s">
        <v>867</v>
      </c>
      <c r="Q85" s="29" t="s">
        <v>868</v>
      </c>
      <c r="R85" s="29" t="s">
        <v>551</v>
      </c>
      <c r="S85" s="29" t="s">
        <v>682</v>
      </c>
    </row>
    <row r="86" spans="1:19" ht="26.25">
      <c r="A86" s="29" t="s">
        <v>8</v>
      </c>
      <c r="B86" s="29" t="s">
        <v>9</v>
      </c>
      <c r="C86" s="29" t="s">
        <v>169</v>
      </c>
      <c r="D86" s="29" t="s">
        <v>170</v>
      </c>
      <c r="E86" s="29" t="s">
        <v>1651</v>
      </c>
      <c r="F86" s="29" t="s">
        <v>38</v>
      </c>
      <c r="G86" s="29" t="s">
        <v>311</v>
      </c>
      <c r="H86" s="29" t="s">
        <v>39</v>
      </c>
      <c r="I86" s="29" t="s">
        <v>869</v>
      </c>
      <c r="J86" s="29" t="s">
        <v>309</v>
      </c>
      <c r="K86" s="29" t="s">
        <v>458</v>
      </c>
      <c r="L86" s="29" t="s">
        <v>870</v>
      </c>
      <c r="M86" s="29" t="s">
        <v>871</v>
      </c>
      <c r="N86" s="29">
        <v>160</v>
      </c>
      <c r="O86" s="29">
        <v>17</v>
      </c>
      <c r="P86" s="29" t="s">
        <v>872</v>
      </c>
      <c r="Q86" s="29" t="s">
        <v>873</v>
      </c>
      <c r="R86" s="29" t="s">
        <v>874</v>
      </c>
      <c r="S86" s="29" t="s">
        <v>688</v>
      </c>
    </row>
    <row r="87" spans="1:19" ht="26.25">
      <c r="A87" s="29" t="s">
        <v>8</v>
      </c>
      <c r="B87" s="29" t="s">
        <v>9</v>
      </c>
      <c r="C87" s="29" t="s">
        <v>169</v>
      </c>
      <c r="D87" s="29" t="s">
        <v>170</v>
      </c>
      <c r="E87" s="29" t="s">
        <v>1651</v>
      </c>
      <c r="F87" s="29" t="s">
        <v>38</v>
      </c>
      <c r="G87" s="29" t="s">
        <v>311</v>
      </c>
      <c r="H87" s="29" t="s">
        <v>39</v>
      </c>
      <c r="I87" s="29" t="s">
        <v>869</v>
      </c>
      <c r="J87" s="29" t="s">
        <v>309</v>
      </c>
      <c r="K87" s="29" t="s">
        <v>465</v>
      </c>
      <c r="L87" s="29" t="s">
        <v>875</v>
      </c>
      <c r="M87" s="29" t="s">
        <v>876</v>
      </c>
      <c r="N87" s="29">
        <v>48</v>
      </c>
      <c r="O87" s="29">
        <v>21</v>
      </c>
      <c r="P87" s="29" t="s">
        <v>877</v>
      </c>
      <c r="Q87" s="29" t="s">
        <v>878</v>
      </c>
      <c r="R87" s="29" t="s">
        <v>546</v>
      </c>
      <c r="S87" s="29" t="s">
        <v>512</v>
      </c>
    </row>
    <row r="88" spans="1:19" ht="26.25">
      <c r="A88" s="29" t="s">
        <v>8</v>
      </c>
      <c r="B88" s="29" t="s">
        <v>9</v>
      </c>
      <c r="C88" s="29" t="s">
        <v>181</v>
      </c>
      <c r="D88" s="29" t="s">
        <v>182</v>
      </c>
      <c r="E88" s="29" t="s">
        <v>1651</v>
      </c>
      <c r="F88" s="29" t="s">
        <v>38</v>
      </c>
      <c r="G88" s="29" t="s">
        <v>311</v>
      </c>
      <c r="H88" s="29" t="s">
        <v>39</v>
      </c>
      <c r="I88" s="29" t="s">
        <v>869</v>
      </c>
      <c r="J88" s="29" t="s">
        <v>309</v>
      </c>
      <c r="K88" s="29" t="s">
        <v>458</v>
      </c>
      <c r="L88" s="29" t="s">
        <v>879</v>
      </c>
      <c r="M88" s="29" t="s">
        <v>880</v>
      </c>
      <c r="N88" s="29">
        <v>169</v>
      </c>
      <c r="O88" s="29">
        <v>24</v>
      </c>
      <c r="P88" s="29" t="s">
        <v>881</v>
      </c>
      <c r="Q88" s="29" t="s">
        <v>882</v>
      </c>
      <c r="R88" s="29" t="s">
        <v>828</v>
      </c>
      <c r="S88" s="29" t="s">
        <v>620</v>
      </c>
    </row>
    <row r="89" spans="1:19" ht="26.25">
      <c r="A89" s="29" t="s">
        <v>8</v>
      </c>
      <c r="B89" s="29" t="s">
        <v>9</v>
      </c>
      <c r="C89" s="29" t="s">
        <v>181</v>
      </c>
      <c r="D89" s="29" t="s">
        <v>182</v>
      </c>
      <c r="E89" s="29" t="s">
        <v>1651</v>
      </c>
      <c r="F89" s="29" t="s">
        <v>38</v>
      </c>
      <c r="G89" s="29" t="s">
        <v>311</v>
      </c>
      <c r="H89" s="29" t="s">
        <v>39</v>
      </c>
      <c r="I89" s="29" t="s">
        <v>869</v>
      </c>
      <c r="J89" s="29" t="s">
        <v>309</v>
      </c>
      <c r="K89" s="29" t="s">
        <v>465</v>
      </c>
      <c r="L89" s="29" t="s">
        <v>883</v>
      </c>
      <c r="M89" s="29" t="s">
        <v>884</v>
      </c>
      <c r="N89" s="29">
        <v>43</v>
      </c>
      <c r="O89" s="29">
        <v>21</v>
      </c>
      <c r="P89" s="29" t="s">
        <v>885</v>
      </c>
      <c r="Q89" s="29" t="s">
        <v>886</v>
      </c>
      <c r="R89" s="29" t="s">
        <v>887</v>
      </c>
      <c r="S89" s="29" t="s">
        <v>582</v>
      </c>
    </row>
    <row r="90" spans="1:19" ht="26.25">
      <c r="A90" s="29" t="s">
        <v>8</v>
      </c>
      <c r="B90" s="29" t="s">
        <v>9</v>
      </c>
      <c r="C90" s="29" t="s">
        <v>171</v>
      </c>
      <c r="D90" s="29" t="s">
        <v>172</v>
      </c>
      <c r="E90" s="29" t="s">
        <v>1651</v>
      </c>
      <c r="F90" s="29" t="s">
        <v>38</v>
      </c>
      <c r="G90" s="29" t="s">
        <v>311</v>
      </c>
      <c r="H90" s="29" t="s">
        <v>39</v>
      </c>
      <c r="I90" s="29" t="s">
        <v>869</v>
      </c>
      <c r="J90" s="29" t="s">
        <v>309</v>
      </c>
      <c r="K90" s="29" t="s">
        <v>458</v>
      </c>
      <c r="L90" s="29" t="s">
        <v>888</v>
      </c>
      <c r="M90" s="29" t="s">
        <v>889</v>
      </c>
      <c r="N90" s="29">
        <v>162</v>
      </c>
      <c r="O90" s="29">
        <v>22</v>
      </c>
      <c r="P90" s="29" t="s">
        <v>890</v>
      </c>
      <c r="Q90" s="29" t="s">
        <v>891</v>
      </c>
      <c r="R90" s="29" t="s">
        <v>892</v>
      </c>
      <c r="S90" s="29" t="s">
        <v>551</v>
      </c>
    </row>
    <row r="91" spans="1:19" ht="26.25">
      <c r="A91" s="29" t="s">
        <v>8</v>
      </c>
      <c r="B91" s="29" t="s">
        <v>9</v>
      </c>
      <c r="C91" s="29" t="s">
        <v>171</v>
      </c>
      <c r="D91" s="29" t="s">
        <v>172</v>
      </c>
      <c r="E91" s="29" t="s">
        <v>1651</v>
      </c>
      <c r="F91" s="29" t="s">
        <v>38</v>
      </c>
      <c r="G91" s="29" t="s">
        <v>311</v>
      </c>
      <c r="H91" s="29" t="s">
        <v>39</v>
      </c>
      <c r="I91" s="29" t="s">
        <v>869</v>
      </c>
      <c r="J91" s="29" t="s">
        <v>309</v>
      </c>
      <c r="K91" s="29" t="s">
        <v>465</v>
      </c>
      <c r="L91" s="29" t="s">
        <v>559</v>
      </c>
      <c r="M91" s="29" t="s">
        <v>893</v>
      </c>
      <c r="N91" s="29">
        <v>58</v>
      </c>
      <c r="O91" s="29">
        <v>30</v>
      </c>
      <c r="P91" s="29" t="s">
        <v>894</v>
      </c>
      <c r="Q91" s="29" t="s">
        <v>895</v>
      </c>
      <c r="R91" s="29" t="s">
        <v>517</v>
      </c>
      <c r="S91" s="29" t="s">
        <v>582</v>
      </c>
    </row>
    <row r="92" spans="1:19" ht="26.25">
      <c r="A92" s="29" t="s">
        <v>8</v>
      </c>
      <c r="B92" s="29" t="s">
        <v>9</v>
      </c>
      <c r="C92" s="29" t="s">
        <v>36</v>
      </c>
      <c r="D92" s="29" t="s">
        <v>37</v>
      </c>
      <c r="E92" s="29" t="s">
        <v>12</v>
      </c>
      <c r="F92" s="29" t="s">
        <v>38</v>
      </c>
      <c r="G92" s="29" t="s">
        <v>311</v>
      </c>
      <c r="H92" s="29" t="s">
        <v>39</v>
      </c>
      <c r="I92" s="29" t="s">
        <v>869</v>
      </c>
      <c r="J92" s="29" t="s">
        <v>309</v>
      </c>
      <c r="K92" s="29" t="s">
        <v>458</v>
      </c>
      <c r="L92" s="29" t="s">
        <v>896</v>
      </c>
      <c r="M92" s="29" t="s">
        <v>897</v>
      </c>
      <c r="N92" s="29">
        <v>134</v>
      </c>
      <c r="O92" s="29">
        <v>27</v>
      </c>
      <c r="P92" s="29" t="s">
        <v>898</v>
      </c>
      <c r="Q92" s="29" t="s">
        <v>899</v>
      </c>
      <c r="R92" s="29" t="s">
        <v>539</v>
      </c>
      <c r="S92" s="29" t="s">
        <v>540</v>
      </c>
    </row>
    <row r="93" spans="1:19" ht="26.25">
      <c r="A93" s="29" t="s">
        <v>8</v>
      </c>
      <c r="B93" s="29" t="s">
        <v>9</v>
      </c>
      <c r="C93" s="29" t="s">
        <v>36</v>
      </c>
      <c r="D93" s="29" t="s">
        <v>37</v>
      </c>
      <c r="E93" s="29" t="s">
        <v>12</v>
      </c>
      <c r="F93" s="29" t="s">
        <v>38</v>
      </c>
      <c r="G93" s="29" t="s">
        <v>311</v>
      </c>
      <c r="H93" s="29" t="s">
        <v>39</v>
      </c>
      <c r="I93" s="29" t="s">
        <v>869</v>
      </c>
      <c r="J93" s="29" t="s">
        <v>309</v>
      </c>
      <c r="K93" s="29" t="s">
        <v>465</v>
      </c>
      <c r="L93" s="29" t="s">
        <v>900</v>
      </c>
      <c r="M93" s="29" t="s">
        <v>901</v>
      </c>
      <c r="N93" s="29">
        <v>58</v>
      </c>
      <c r="O93" s="29">
        <v>33</v>
      </c>
      <c r="P93" s="29" t="s">
        <v>902</v>
      </c>
      <c r="Q93" s="29" t="s">
        <v>903</v>
      </c>
      <c r="R93" s="29" t="s">
        <v>529</v>
      </c>
      <c r="S93" s="29" t="s">
        <v>529</v>
      </c>
    </row>
    <row r="94" spans="1:19" ht="26.25">
      <c r="A94" s="29" t="s">
        <v>8</v>
      </c>
      <c r="B94" s="29" t="s">
        <v>9</v>
      </c>
      <c r="C94" s="29" t="s">
        <v>183</v>
      </c>
      <c r="D94" s="29" t="s">
        <v>184</v>
      </c>
      <c r="E94" s="29" t="s">
        <v>1651</v>
      </c>
      <c r="F94" s="29" t="s">
        <v>185</v>
      </c>
      <c r="G94" s="29" t="s">
        <v>311</v>
      </c>
      <c r="H94" s="29" t="s">
        <v>186</v>
      </c>
      <c r="I94" s="29" t="s">
        <v>904</v>
      </c>
      <c r="J94" s="29" t="s">
        <v>309</v>
      </c>
      <c r="K94" s="29" t="s">
        <v>458</v>
      </c>
      <c r="L94" s="29" t="s">
        <v>905</v>
      </c>
      <c r="M94" s="29" t="s">
        <v>906</v>
      </c>
      <c r="N94" s="29">
        <v>6</v>
      </c>
      <c r="O94" s="29">
        <v>5</v>
      </c>
      <c r="P94" s="29" t="s">
        <v>907</v>
      </c>
      <c r="Q94" s="29" t="s">
        <v>908</v>
      </c>
      <c r="R94" s="29" t="s">
        <v>909</v>
      </c>
      <c r="S94" s="29" t="s">
        <v>535</v>
      </c>
    </row>
    <row r="95" spans="1:19" ht="26.25">
      <c r="A95" s="29" t="s">
        <v>8</v>
      </c>
      <c r="B95" s="29" t="s">
        <v>9</v>
      </c>
      <c r="C95" s="29" t="s">
        <v>183</v>
      </c>
      <c r="D95" s="29" t="s">
        <v>184</v>
      </c>
      <c r="E95" s="29" t="s">
        <v>1651</v>
      </c>
      <c r="F95" s="29" t="s">
        <v>185</v>
      </c>
      <c r="G95" s="29" t="s">
        <v>311</v>
      </c>
      <c r="H95" s="29" t="s">
        <v>186</v>
      </c>
      <c r="I95" s="29" t="s">
        <v>904</v>
      </c>
      <c r="J95" s="29" t="s">
        <v>309</v>
      </c>
      <c r="K95" s="29" t="s">
        <v>465</v>
      </c>
      <c r="L95" s="29" t="s">
        <v>910</v>
      </c>
      <c r="M95" s="29" t="s">
        <v>472</v>
      </c>
      <c r="N95" s="29">
        <v>99</v>
      </c>
      <c r="O95" s="29">
        <v>40</v>
      </c>
      <c r="P95" s="29" t="s">
        <v>911</v>
      </c>
      <c r="Q95" s="29" t="s">
        <v>912</v>
      </c>
      <c r="R95" s="29" t="s">
        <v>512</v>
      </c>
      <c r="S95" s="29" t="s">
        <v>913</v>
      </c>
    </row>
    <row r="96" spans="1:19" ht="26.25">
      <c r="A96" s="29" t="s">
        <v>8</v>
      </c>
      <c r="B96" s="29" t="s">
        <v>9</v>
      </c>
      <c r="C96" s="29" t="s">
        <v>187</v>
      </c>
      <c r="D96" s="29" t="s">
        <v>188</v>
      </c>
      <c r="E96" s="29" t="s">
        <v>1651</v>
      </c>
      <c r="F96" s="29" t="s">
        <v>189</v>
      </c>
      <c r="G96" s="29" t="s">
        <v>311</v>
      </c>
      <c r="H96" s="29" t="s">
        <v>190</v>
      </c>
      <c r="I96" s="29" t="s">
        <v>914</v>
      </c>
      <c r="J96" s="29" t="s">
        <v>309</v>
      </c>
      <c r="K96" s="29" t="s">
        <v>458</v>
      </c>
      <c r="L96" s="29" t="s">
        <v>915</v>
      </c>
      <c r="M96" s="29" t="s">
        <v>916</v>
      </c>
      <c r="N96" s="29">
        <v>4</v>
      </c>
      <c r="O96" s="29">
        <v>2</v>
      </c>
      <c r="P96" s="29" t="s">
        <v>917</v>
      </c>
      <c r="Q96" s="29" t="s">
        <v>918</v>
      </c>
      <c r="R96" s="29" t="s">
        <v>919</v>
      </c>
      <c r="S96" s="29" t="s">
        <v>920</v>
      </c>
    </row>
    <row r="97" spans="1:19" ht="26.25">
      <c r="A97" s="29" t="s">
        <v>8</v>
      </c>
      <c r="B97" s="29" t="s">
        <v>9</v>
      </c>
      <c r="C97" s="29" t="s">
        <v>187</v>
      </c>
      <c r="D97" s="29" t="s">
        <v>188</v>
      </c>
      <c r="E97" s="29" t="s">
        <v>1651</v>
      </c>
      <c r="F97" s="29" t="s">
        <v>189</v>
      </c>
      <c r="G97" s="29" t="s">
        <v>311</v>
      </c>
      <c r="H97" s="29" t="s">
        <v>190</v>
      </c>
      <c r="I97" s="29" t="s">
        <v>914</v>
      </c>
      <c r="J97" s="29" t="s">
        <v>309</v>
      </c>
      <c r="K97" s="29" t="s">
        <v>465</v>
      </c>
      <c r="L97" s="29" t="s">
        <v>921</v>
      </c>
      <c r="M97" s="29" t="s">
        <v>922</v>
      </c>
      <c r="N97" s="29">
        <v>95</v>
      </c>
      <c r="O97" s="29">
        <v>46</v>
      </c>
      <c r="P97" s="29" t="s">
        <v>923</v>
      </c>
      <c r="Q97" s="29" t="s">
        <v>924</v>
      </c>
      <c r="R97" s="29" t="s">
        <v>612</v>
      </c>
      <c r="S97" s="29" t="s">
        <v>535</v>
      </c>
    </row>
    <row r="98" spans="1:19" ht="51.75">
      <c r="A98" s="29" t="s">
        <v>8</v>
      </c>
      <c r="B98" s="29" t="s">
        <v>9</v>
      </c>
      <c r="C98" s="29" t="s">
        <v>284</v>
      </c>
      <c r="D98" s="29" t="s">
        <v>285</v>
      </c>
      <c r="E98" s="29" t="s">
        <v>1651</v>
      </c>
      <c r="F98" s="29" t="s">
        <v>84</v>
      </c>
      <c r="G98" s="29" t="s">
        <v>301</v>
      </c>
      <c r="H98" s="29" t="s">
        <v>85</v>
      </c>
      <c r="I98" s="29" t="s">
        <v>925</v>
      </c>
      <c r="J98" s="29" t="s">
        <v>1977</v>
      </c>
      <c r="K98" s="29" t="s">
        <v>458</v>
      </c>
      <c r="L98" s="29" t="s">
        <v>926</v>
      </c>
      <c r="M98" s="29" t="s">
        <v>927</v>
      </c>
      <c r="N98" s="29">
        <v>139</v>
      </c>
      <c r="O98" s="29">
        <v>11</v>
      </c>
      <c r="P98" s="29" t="s">
        <v>928</v>
      </c>
      <c r="Q98" s="29" t="s">
        <v>929</v>
      </c>
      <c r="R98" s="29" t="s">
        <v>874</v>
      </c>
      <c r="S98" s="29" t="s">
        <v>930</v>
      </c>
    </row>
    <row r="99" spans="1:19" ht="51.75">
      <c r="A99" s="29" t="s">
        <v>8</v>
      </c>
      <c r="B99" s="29" t="s">
        <v>9</v>
      </c>
      <c r="C99" s="29" t="s">
        <v>284</v>
      </c>
      <c r="D99" s="29" t="s">
        <v>285</v>
      </c>
      <c r="E99" s="29" t="s">
        <v>1651</v>
      </c>
      <c r="F99" s="29" t="s">
        <v>84</v>
      </c>
      <c r="G99" s="29" t="s">
        <v>301</v>
      </c>
      <c r="H99" s="29" t="s">
        <v>85</v>
      </c>
      <c r="I99" s="29" t="s">
        <v>925</v>
      </c>
      <c r="J99" s="29" t="s">
        <v>1977</v>
      </c>
      <c r="K99" s="29" t="s">
        <v>465</v>
      </c>
      <c r="L99" s="29" t="s">
        <v>931</v>
      </c>
      <c r="M99" s="29" t="s">
        <v>932</v>
      </c>
      <c r="N99" s="29">
        <v>51</v>
      </c>
      <c r="O99" s="29">
        <v>30</v>
      </c>
      <c r="P99" s="29" t="s">
        <v>795</v>
      </c>
      <c r="Q99" s="29" t="s">
        <v>933</v>
      </c>
      <c r="R99" s="29" t="s">
        <v>682</v>
      </c>
      <c r="S99" s="29" t="s">
        <v>934</v>
      </c>
    </row>
    <row r="100" spans="1:19" ht="51.75">
      <c r="A100" s="29" t="s">
        <v>8</v>
      </c>
      <c r="B100" s="29" t="s">
        <v>9</v>
      </c>
      <c r="C100" s="29" t="s">
        <v>82</v>
      </c>
      <c r="D100" s="29" t="s">
        <v>83</v>
      </c>
      <c r="E100" s="29" t="s">
        <v>12</v>
      </c>
      <c r="F100" s="29" t="s">
        <v>84</v>
      </c>
      <c r="G100" s="29" t="s">
        <v>301</v>
      </c>
      <c r="H100" s="29" t="s">
        <v>85</v>
      </c>
      <c r="I100" s="29" t="s">
        <v>925</v>
      </c>
      <c r="J100" s="29" t="s">
        <v>1977</v>
      </c>
      <c r="K100" s="29" t="s">
        <v>458</v>
      </c>
      <c r="L100" s="29" t="s">
        <v>935</v>
      </c>
      <c r="M100" s="29" t="s">
        <v>936</v>
      </c>
      <c r="N100" s="29">
        <v>149</v>
      </c>
      <c r="O100" s="29">
        <v>12</v>
      </c>
      <c r="P100" s="29" t="s">
        <v>937</v>
      </c>
      <c r="Q100" s="29" t="s">
        <v>938</v>
      </c>
      <c r="R100" s="29" t="s">
        <v>481</v>
      </c>
      <c r="S100" s="29" t="s">
        <v>855</v>
      </c>
    </row>
    <row r="101" spans="1:19" ht="51.75">
      <c r="A101" s="29" t="s">
        <v>8</v>
      </c>
      <c r="B101" s="29" t="s">
        <v>9</v>
      </c>
      <c r="C101" s="29" t="s">
        <v>82</v>
      </c>
      <c r="D101" s="29" t="s">
        <v>83</v>
      </c>
      <c r="E101" s="29" t="s">
        <v>12</v>
      </c>
      <c r="F101" s="29" t="s">
        <v>84</v>
      </c>
      <c r="G101" s="29" t="s">
        <v>301</v>
      </c>
      <c r="H101" s="29" t="s">
        <v>85</v>
      </c>
      <c r="I101" s="29" t="s">
        <v>925</v>
      </c>
      <c r="J101" s="29" t="s">
        <v>1977</v>
      </c>
      <c r="K101" s="29" t="s">
        <v>465</v>
      </c>
      <c r="L101" s="29" t="s">
        <v>939</v>
      </c>
      <c r="M101" s="29" t="s">
        <v>940</v>
      </c>
      <c r="N101" s="29">
        <v>37</v>
      </c>
      <c r="O101" s="29">
        <v>16</v>
      </c>
      <c r="P101" s="29" t="s">
        <v>941</v>
      </c>
      <c r="Q101" s="29" t="s">
        <v>942</v>
      </c>
      <c r="R101" s="29" t="s">
        <v>523</v>
      </c>
      <c r="S101" s="29" t="s">
        <v>943</v>
      </c>
    </row>
    <row r="102" spans="1:19" ht="51.75">
      <c r="A102" s="29" t="s">
        <v>8</v>
      </c>
      <c r="B102" s="29" t="s">
        <v>9</v>
      </c>
      <c r="C102" s="29" t="s">
        <v>262</v>
      </c>
      <c r="D102" s="29" t="s">
        <v>263</v>
      </c>
      <c r="E102" s="29" t="s">
        <v>1651</v>
      </c>
      <c r="F102" s="29" t="s">
        <v>264</v>
      </c>
      <c r="G102" s="29" t="s">
        <v>301</v>
      </c>
      <c r="H102" s="29" t="s">
        <v>265</v>
      </c>
      <c r="I102" s="29" t="s">
        <v>944</v>
      </c>
      <c r="J102" s="29" t="s">
        <v>1977</v>
      </c>
      <c r="K102" s="29" t="s">
        <v>458</v>
      </c>
      <c r="L102" s="29" t="s">
        <v>945</v>
      </c>
      <c r="M102" s="29" t="s">
        <v>946</v>
      </c>
      <c r="N102" s="29">
        <v>8</v>
      </c>
      <c r="O102" s="29">
        <v>6</v>
      </c>
      <c r="P102" s="29" t="s">
        <v>947</v>
      </c>
      <c r="Q102" s="29" t="s">
        <v>948</v>
      </c>
      <c r="R102" s="29" t="s">
        <v>751</v>
      </c>
      <c r="S102" s="29" t="s">
        <v>949</v>
      </c>
    </row>
    <row r="103" spans="1:19" ht="51.75">
      <c r="A103" s="29" t="s">
        <v>8</v>
      </c>
      <c r="B103" s="29" t="s">
        <v>9</v>
      </c>
      <c r="C103" s="29" t="s">
        <v>262</v>
      </c>
      <c r="D103" s="29" t="s">
        <v>263</v>
      </c>
      <c r="E103" s="29" t="s">
        <v>1651</v>
      </c>
      <c r="F103" s="29" t="s">
        <v>264</v>
      </c>
      <c r="G103" s="29" t="s">
        <v>301</v>
      </c>
      <c r="H103" s="29" t="s">
        <v>265</v>
      </c>
      <c r="I103" s="29" t="s">
        <v>944</v>
      </c>
      <c r="J103" s="29" t="s">
        <v>1977</v>
      </c>
      <c r="K103" s="29" t="s">
        <v>465</v>
      </c>
      <c r="L103" s="29" t="s">
        <v>950</v>
      </c>
      <c r="M103" s="29" t="s">
        <v>951</v>
      </c>
      <c r="N103" s="29">
        <v>99</v>
      </c>
      <c r="O103" s="29">
        <v>41</v>
      </c>
      <c r="P103" s="29" t="s">
        <v>952</v>
      </c>
      <c r="Q103" s="29" t="s">
        <v>953</v>
      </c>
      <c r="R103" s="29" t="s">
        <v>620</v>
      </c>
      <c r="S103" s="29" t="s">
        <v>954</v>
      </c>
    </row>
    <row r="104" spans="1:19" ht="51.75">
      <c r="A104" s="29" t="s">
        <v>8</v>
      </c>
      <c r="B104" s="29" t="s">
        <v>9</v>
      </c>
      <c r="C104" s="29" t="s">
        <v>290</v>
      </c>
      <c r="D104" s="29" t="s">
        <v>291</v>
      </c>
      <c r="E104" s="29" t="s">
        <v>1651</v>
      </c>
      <c r="F104" s="29" t="s">
        <v>292</v>
      </c>
      <c r="G104" s="29" t="s">
        <v>301</v>
      </c>
      <c r="H104" s="29" t="s">
        <v>293</v>
      </c>
      <c r="I104" s="29" t="s">
        <v>955</v>
      </c>
      <c r="J104" s="29" t="s">
        <v>1977</v>
      </c>
      <c r="K104" s="29" t="s">
        <v>458</v>
      </c>
      <c r="L104" s="29" t="s">
        <v>681</v>
      </c>
      <c r="M104" s="29" t="s">
        <v>956</v>
      </c>
      <c r="N104" s="29">
        <v>11</v>
      </c>
      <c r="O104" s="29">
        <v>11</v>
      </c>
      <c r="P104" s="29" t="s">
        <v>957</v>
      </c>
      <c r="Q104" s="29" t="s">
        <v>958</v>
      </c>
      <c r="R104" s="29" t="s">
        <v>528</v>
      </c>
      <c r="S104" s="29" t="s">
        <v>828</v>
      </c>
    </row>
    <row r="105" spans="1:19" ht="51.75">
      <c r="A105" s="29" t="s">
        <v>8</v>
      </c>
      <c r="B105" s="29" t="s">
        <v>9</v>
      </c>
      <c r="C105" s="29" t="s">
        <v>290</v>
      </c>
      <c r="D105" s="29" t="s">
        <v>291</v>
      </c>
      <c r="E105" s="29" t="s">
        <v>1651</v>
      </c>
      <c r="F105" s="29" t="s">
        <v>292</v>
      </c>
      <c r="G105" s="29" t="s">
        <v>301</v>
      </c>
      <c r="H105" s="29" t="s">
        <v>293</v>
      </c>
      <c r="I105" s="29" t="s">
        <v>955</v>
      </c>
      <c r="J105" s="29" t="s">
        <v>1977</v>
      </c>
      <c r="K105" s="29" t="s">
        <v>465</v>
      </c>
      <c r="L105" s="29" t="s">
        <v>959</v>
      </c>
      <c r="M105" s="29" t="s">
        <v>960</v>
      </c>
      <c r="N105" s="29">
        <v>72</v>
      </c>
      <c r="O105" s="29">
        <v>2</v>
      </c>
      <c r="P105" s="29" t="s">
        <v>961</v>
      </c>
      <c r="Q105" s="29" t="s">
        <v>962</v>
      </c>
      <c r="R105" s="29" t="s">
        <v>635</v>
      </c>
      <c r="S105" s="29" t="s">
        <v>855</v>
      </c>
    </row>
    <row r="106" spans="1:19" ht="26.25">
      <c r="A106" s="29" t="s">
        <v>8</v>
      </c>
      <c r="B106" s="29" t="s">
        <v>9</v>
      </c>
      <c r="C106" s="29" t="s">
        <v>240</v>
      </c>
      <c r="D106" s="29" t="s">
        <v>241</v>
      </c>
      <c r="E106" s="29" t="s">
        <v>1651</v>
      </c>
      <c r="F106" s="29" t="s">
        <v>242</v>
      </c>
      <c r="G106" s="29" t="s">
        <v>333</v>
      </c>
      <c r="H106" s="29" t="s">
        <v>243</v>
      </c>
      <c r="I106" s="29" t="s">
        <v>963</v>
      </c>
      <c r="J106" s="29" t="s">
        <v>309</v>
      </c>
      <c r="K106" s="29" t="s">
        <v>458</v>
      </c>
      <c r="L106" s="29" t="s">
        <v>964</v>
      </c>
      <c r="M106" s="29" t="s">
        <v>965</v>
      </c>
      <c r="N106" s="29">
        <v>111</v>
      </c>
      <c r="O106" s="29">
        <v>10</v>
      </c>
      <c r="P106" s="29" t="s">
        <v>966</v>
      </c>
      <c r="Q106" s="29" t="s">
        <v>967</v>
      </c>
      <c r="R106" s="29" t="s">
        <v>523</v>
      </c>
      <c r="S106" s="29" t="s">
        <v>968</v>
      </c>
    </row>
    <row r="107" spans="1:19" ht="26.25">
      <c r="A107" s="29" t="s">
        <v>8</v>
      </c>
      <c r="B107" s="29" t="s">
        <v>9</v>
      </c>
      <c r="C107" s="29" t="s">
        <v>240</v>
      </c>
      <c r="D107" s="29" t="s">
        <v>241</v>
      </c>
      <c r="E107" s="29" t="s">
        <v>1651</v>
      </c>
      <c r="F107" s="29" t="s">
        <v>242</v>
      </c>
      <c r="G107" s="29" t="s">
        <v>333</v>
      </c>
      <c r="H107" s="29" t="s">
        <v>243</v>
      </c>
      <c r="I107" s="29" t="s">
        <v>963</v>
      </c>
      <c r="J107" s="29" t="s">
        <v>309</v>
      </c>
      <c r="K107" s="29" t="s">
        <v>465</v>
      </c>
      <c r="L107" s="29" t="s">
        <v>969</v>
      </c>
      <c r="M107" s="29" t="s">
        <v>970</v>
      </c>
      <c r="N107" s="29">
        <v>61</v>
      </c>
      <c r="O107" s="29">
        <v>25</v>
      </c>
      <c r="P107" s="29" t="s">
        <v>971</v>
      </c>
      <c r="Q107" s="29" t="s">
        <v>972</v>
      </c>
      <c r="R107" s="29" t="s">
        <v>973</v>
      </c>
      <c r="S107" s="29" t="s">
        <v>517</v>
      </c>
    </row>
    <row r="108" spans="1:19" ht="26.25">
      <c r="A108" s="29" t="s">
        <v>8</v>
      </c>
      <c r="B108" s="29" t="s">
        <v>9</v>
      </c>
      <c r="C108" s="29" t="s">
        <v>244</v>
      </c>
      <c r="D108" s="29" t="s">
        <v>245</v>
      </c>
      <c r="E108" s="29" t="s">
        <v>1651</v>
      </c>
      <c r="F108" s="29" t="s">
        <v>246</v>
      </c>
      <c r="G108" s="29" t="s">
        <v>333</v>
      </c>
      <c r="H108" s="29" t="s">
        <v>247</v>
      </c>
      <c r="I108" s="29" t="s">
        <v>974</v>
      </c>
      <c r="J108" s="29" t="s">
        <v>309</v>
      </c>
      <c r="K108" s="29" t="s">
        <v>458</v>
      </c>
      <c r="L108" s="29" t="s">
        <v>975</v>
      </c>
      <c r="M108" s="29" t="s">
        <v>976</v>
      </c>
      <c r="N108" s="29">
        <v>12</v>
      </c>
      <c r="O108" s="29">
        <v>12</v>
      </c>
      <c r="P108" s="29" t="s">
        <v>977</v>
      </c>
      <c r="Q108" s="29" t="s">
        <v>978</v>
      </c>
      <c r="R108" s="29" t="s">
        <v>567</v>
      </c>
      <c r="S108" s="29" t="s">
        <v>645</v>
      </c>
    </row>
    <row r="109" spans="1:19" ht="26.25">
      <c r="A109" s="29" t="s">
        <v>8</v>
      </c>
      <c r="B109" s="29" t="s">
        <v>9</v>
      </c>
      <c r="C109" s="29" t="s">
        <v>244</v>
      </c>
      <c r="D109" s="29" t="s">
        <v>245</v>
      </c>
      <c r="E109" s="29" t="s">
        <v>1651</v>
      </c>
      <c r="F109" s="29" t="s">
        <v>246</v>
      </c>
      <c r="G109" s="29" t="s">
        <v>333</v>
      </c>
      <c r="H109" s="29" t="s">
        <v>247</v>
      </c>
      <c r="I109" s="29" t="s">
        <v>974</v>
      </c>
      <c r="J109" s="29" t="s">
        <v>309</v>
      </c>
      <c r="K109" s="29" t="s">
        <v>465</v>
      </c>
      <c r="L109" s="29" t="s">
        <v>979</v>
      </c>
      <c r="M109" s="29" t="s">
        <v>708</v>
      </c>
      <c r="N109" s="29">
        <v>120</v>
      </c>
      <c r="O109" s="29">
        <v>52</v>
      </c>
      <c r="P109" s="29" t="s">
        <v>980</v>
      </c>
      <c r="Q109" s="29" t="s">
        <v>981</v>
      </c>
      <c r="R109" s="29" t="s">
        <v>968</v>
      </c>
      <c r="S109" s="29" t="s">
        <v>558</v>
      </c>
    </row>
    <row r="110" spans="1:19" ht="26.25">
      <c r="A110" s="29" t="s">
        <v>8</v>
      </c>
      <c r="B110" s="29" t="s">
        <v>9</v>
      </c>
      <c r="C110" s="29" t="s">
        <v>248</v>
      </c>
      <c r="D110" s="29" t="s">
        <v>249</v>
      </c>
      <c r="E110" s="29" t="s">
        <v>1651</v>
      </c>
      <c r="F110" s="29" t="s">
        <v>76</v>
      </c>
      <c r="G110" s="29" t="s">
        <v>325</v>
      </c>
      <c r="H110" s="29" t="s">
        <v>77</v>
      </c>
      <c r="I110" s="29" t="s">
        <v>982</v>
      </c>
      <c r="J110" s="29" t="s">
        <v>309</v>
      </c>
      <c r="K110" s="29" t="s">
        <v>458</v>
      </c>
      <c r="L110" s="29" t="s">
        <v>983</v>
      </c>
      <c r="M110" s="29" t="s">
        <v>984</v>
      </c>
      <c r="N110" s="29">
        <v>120</v>
      </c>
      <c r="O110" s="29">
        <v>10</v>
      </c>
      <c r="P110" s="29" t="s">
        <v>985</v>
      </c>
      <c r="Q110" s="29" t="s">
        <v>986</v>
      </c>
      <c r="R110" s="29" t="s">
        <v>682</v>
      </c>
      <c r="S110" s="29" t="s">
        <v>987</v>
      </c>
    </row>
    <row r="111" spans="1:19" ht="26.25">
      <c r="A111" s="29" t="s">
        <v>8</v>
      </c>
      <c r="B111" s="29" t="s">
        <v>9</v>
      </c>
      <c r="C111" s="29" t="s">
        <v>248</v>
      </c>
      <c r="D111" s="29" t="s">
        <v>249</v>
      </c>
      <c r="E111" s="29" t="s">
        <v>1651</v>
      </c>
      <c r="F111" s="29" t="s">
        <v>76</v>
      </c>
      <c r="G111" s="29" t="s">
        <v>325</v>
      </c>
      <c r="H111" s="29" t="s">
        <v>77</v>
      </c>
      <c r="I111" s="29" t="s">
        <v>982</v>
      </c>
      <c r="J111" s="29" t="s">
        <v>309</v>
      </c>
      <c r="K111" s="29" t="s">
        <v>465</v>
      </c>
      <c r="L111" s="29" t="s">
        <v>524</v>
      </c>
      <c r="M111" s="29" t="s">
        <v>988</v>
      </c>
      <c r="N111" s="29">
        <v>46</v>
      </c>
      <c r="O111" s="29">
        <v>14</v>
      </c>
      <c r="P111" s="29" t="s">
        <v>989</v>
      </c>
      <c r="Q111" s="29" t="s">
        <v>990</v>
      </c>
      <c r="R111" s="29" t="s">
        <v>688</v>
      </c>
      <c r="S111" s="29" t="s">
        <v>934</v>
      </c>
    </row>
    <row r="112" spans="1:19" ht="26.25">
      <c r="A112" s="29" t="s">
        <v>8</v>
      </c>
      <c r="B112" s="29" t="s">
        <v>9</v>
      </c>
      <c r="C112" s="29" t="s">
        <v>74</v>
      </c>
      <c r="D112" s="29" t="s">
        <v>75</v>
      </c>
      <c r="E112" s="29" t="s">
        <v>12</v>
      </c>
      <c r="F112" s="29" t="s">
        <v>76</v>
      </c>
      <c r="G112" s="29" t="s">
        <v>325</v>
      </c>
      <c r="H112" s="29" t="s">
        <v>77</v>
      </c>
      <c r="I112" s="29" t="s">
        <v>982</v>
      </c>
      <c r="J112" s="29" t="s">
        <v>309</v>
      </c>
      <c r="K112" s="29" t="s">
        <v>458</v>
      </c>
      <c r="L112" s="29" t="s">
        <v>991</v>
      </c>
      <c r="M112" s="29" t="s">
        <v>992</v>
      </c>
      <c r="N112" s="29">
        <v>104</v>
      </c>
      <c r="O112" s="29">
        <v>2</v>
      </c>
      <c r="P112" s="29" t="s">
        <v>965</v>
      </c>
      <c r="Q112" s="29" t="s">
        <v>993</v>
      </c>
      <c r="R112" s="29" t="s">
        <v>557</v>
      </c>
      <c r="S112" s="29" t="s">
        <v>481</v>
      </c>
    </row>
    <row r="113" spans="1:19" ht="26.25">
      <c r="A113" s="29" t="s">
        <v>8</v>
      </c>
      <c r="B113" s="29" t="s">
        <v>9</v>
      </c>
      <c r="C113" s="29" t="s">
        <v>74</v>
      </c>
      <c r="D113" s="29" t="s">
        <v>75</v>
      </c>
      <c r="E113" s="29" t="s">
        <v>12</v>
      </c>
      <c r="F113" s="29" t="s">
        <v>76</v>
      </c>
      <c r="G113" s="29" t="s">
        <v>325</v>
      </c>
      <c r="H113" s="29" t="s">
        <v>77</v>
      </c>
      <c r="I113" s="29" t="s">
        <v>982</v>
      </c>
      <c r="J113" s="29" t="s">
        <v>309</v>
      </c>
      <c r="K113" s="29" t="s">
        <v>465</v>
      </c>
      <c r="L113" s="29" t="s">
        <v>994</v>
      </c>
      <c r="M113" s="29" t="s">
        <v>995</v>
      </c>
      <c r="N113" s="29">
        <v>35</v>
      </c>
      <c r="O113" s="29">
        <v>9</v>
      </c>
      <c r="P113" s="29" t="s">
        <v>996</v>
      </c>
      <c r="Q113" s="29" t="s">
        <v>997</v>
      </c>
      <c r="R113" s="29" t="s">
        <v>494</v>
      </c>
      <c r="S113" s="29" t="s">
        <v>674</v>
      </c>
    </row>
    <row r="114" spans="1:19" ht="26.25">
      <c r="A114" s="29" t="s">
        <v>8</v>
      </c>
      <c r="B114" s="29" t="s">
        <v>9</v>
      </c>
      <c r="C114" s="29" t="s">
        <v>236</v>
      </c>
      <c r="D114" s="29" t="s">
        <v>237</v>
      </c>
      <c r="E114" s="29" t="s">
        <v>1651</v>
      </c>
      <c r="F114" s="29" t="s">
        <v>238</v>
      </c>
      <c r="G114" s="29" t="s">
        <v>325</v>
      </c>
      <c r="H114" s="29" t="s">
        <v>239</v>
      </c>
      <c r="I114" s="29" t="s">
        <v>998</v>
      </c>
      <c r="J114" s="29" t="s">
        <v>309</v>
      </c>
      <c r="K114" s="29" t="s">
        <v>458</v>
      </c>
      <c r="L114" s="29" t="s">
        <v>999</v>
      </c>
      <c r="M114" s="29" t="s">
        <v>1000</v>
      </c>
      <c r="N114" s="29">
        <v>5</v>
      </c>
      <c r="O114" s="29">
        <v>5</v>
      </c>
      <c r="P114" s="29" t="s">
        <v>1001</v>
      </c>
      <c r="Q114" s="29" t="s">
        <v>1002</v>
      </c>
      <c r="R114" s="29" t="s">
        <v>1003</v>
      </c>
      <c r="S114" s="29" t="s">
        <v>557</v>
      </c>
    </row>
    <row r="115" spans="1:19" ht="26.25">
      <c r="A115" s="29" t="s">
        <v>8</v>
      </c>
      <c r="B115" s="29" t="s">
        <v>9</v>
      </c>
      <c r="C115" s="29" t="s">
        <v>236</v>
      </c>
      <c r="D115" s="29" t="s">
        <v>237</v>
      </c>
      <c r="E115" s="29" t="s">
        <v>1651</v>
      </c>
      <c r="F115" s="29" t="s">
        <v>238</v>
      </c>
      <c r="G115" s="29" t="s">
        <v>325</v>
      </c>
      <c r="H115" s="29" t="s">
        <v>239</v>
      </c>
      <c r="I115" s="29" t="s">
        <v>998</v>
      </c>
      <c r="J115" s="29" t="s">
        <v>309</v>
      </c>
      <c r="K115" s="29" t="s">
        <v>465</v>
      </c>
      <c r="L115" s="29" t="s">
        <v>1004</v>
      </c>
      <c r="M115" s="29" t="s">
        <v>1005</v>
      </c>
      <c r="N115" s="29">
        <v>64</v>
      </c>
      <c r="O115" s="29">
        <v>16</v>
      </c>
      <c r="P115" s="29" t="s">
        <v>1006</v>
      </c>
      <c r="Q115" s="29" t="s">
        <v>1007</v>
      </c>
      <c r="R115" s="29" t="s">
        <v>688</v>
      </c>
      <c r="S115" s="29" t="s">
        <v>512</v>
      </c>
    </row>
    <row r="116" spans="1:19" ht="26.25">
      <c r="A116" s="29" t="s">
        <v>8</v>
      </c>
      <c r="B116" s="29" t="s">
        <v>9</v>
      </c>
      <c r="C116" s="29" t="s">
        <v>177</v>
      </c>
      <c r="D116" s="29" t="s">
        <v>178</v>
      </c>
      <c r="E116" s="29" t="s">
        <v>1651</v>
      </c>
      <c r="F116" s="29" t="s">
        <v>70</v>
      </c>
      <c r="G116" s="29" t="s">
        <v>327</v>
      </c>
      <c r="H116" s="29" t="s">
        <v>71</v>
      </c>
      <c r="I116" s="29" t="s">
        <v>1008</v>
      </c>
      <c r="J116" s="29" t="s">
        <v>309</v>
      </c>
      <c r="K116" s="29" t="s">
        <v>458</v>
      </c>
      <c r="L116" s="29" t="s">
        <v>667</v>
      </c>
      <c r="M116" s="29" t="s">
        <v>1009</v>
      </c>
      <c r="N116" s="29">
        <v>23</v>
      </c>
      <c r="O116" s="29">
        <v>21</v>
      </c>
      <c r="P116" s="29" t="s">
        <v>1010</v>
      </c>
      <c r="Q116" s="29" t="s">
        <v>1011</v>
      </c>
      <c r="R116" s="29" t="s">
        <v>607</v>
      </c>
      <c r="S116" s="29" t="s">
        <v>546</v>
      </c>
    </row>
    <row r="117" spans="1:19" ht="26.25">
      <c r="A117" s="29" t="s">
        <v>8</v>
      </c>
      <c r="B117" s="29" t="s">
        <v>9</v>
      </c>
      <c r="C117" s="29" t="s">
        <v>177</v>
      </c>
      <c r="D117" s="29" t="s">
        <v>178</v>
      </c>
      <c r="E117" s="29" t="s">
        <v>1651</v>
      </c>
      <c r="F117" s="29" t="s">
        <v>70</v>
      </c>
      <c r="G117" s="29" t="s">
        <v>327</v>
      </c>
      <c r="H117" s="29" t="s">
        <v>71</v>
      </c>
      <c r="I117" s="29" t="s">
        <v>1008</v>
      </c>
      <c r="J117" s="29" t="s">
        <v>309</v>
      </c>
      <c r="K117" s="29" t="s">
        <v>465</v>
      </c>
      <c r="L117" s="29" t="s">
        <v>1012</v>
      </c>
      <c r="M117" s="29" t="s">
        <v>866</v>
      </c>
      <c r="N117" s="29">
        <v>102</v>
      </c>
      <c r="O117" s="29">
        <v>31</v>
      </c>
      <c r="P117" s="29" t="s">
        <v>1013</v>
      </c>
      <c r="Q117" s="29" t="s">
        <v>1014</v>
      </c>
      <c r="R117" s="29" t="s">
        <v>607</v>
      </c>
      <c r="S117" s="29" t="s">
        <v>567</v>
      </c>
    </row>
    <row r="118" spans="1:19" ht="26.25">
      <c r="A118" s="29" t="s">
        <v>8</v>
      </c>
      <c r="B118" s="29" t="s">
        <v>9</v>
      </c>
      <c r="C118" s="29" t="s">
        <v>68</v>
      </c>
      <c r="D118" s="29" t="s">
        <v>69</v>
      </c>
      <c r="E118" s="29" t="s">
        <v>12</v>
      </c>
      <c r="F118" s="29" t="s">
        <v>70</v>
      </c>
      <c r="G118" s="29" t="s">
        <v>327</v>
      </c>
      <c r="H118" s="29" t="s">
        <v>71</v>
      </c>
      <c r="I118" s="29" t="s">
        <v>1008</v>
      </c>
      <c r="J118" s="29" t="s">
        <v>309</v>
      </c>
      <c r="K118" s="29" t="s">
        <v>458</v>
      </c>
      <c r="L118" s="29" t="s">
        <v>1015</v>
      </c>
      <c r="M118" s="29" t="s">
        <v>1016</v>
      </c>
      <c r="N118" s="29">
        <v>16</v>
      </c>
      <c r="O118" s="29">
        <v>15</v>
      </c>
      <c r="P118" s="29" t="s">
        <v>1017</v>
      </c>
      <c r="Q118" s="29" t="s">
        <v>1018</v>
      </c>
      <c r="R118" s="29" t="s">
        <v>612</v>
      </c>
      <c r="S118" s="29" t="s">
        <v>567</v>
      </c>
    </row>
    <row r="119" spans="1:19" ht="26.25">
      <c r="A119" s="29" t="s">
        <v>8</v>
      </c>
      <c r="B119" s="29" t="s">
        <v>9</v>
      </c>
      <c r="C119" s="29" t="s">
        <v>68</v>
      </c>
      <c r="D119" s="29" t="s">
        <v>69</v>
      </c>
      <c r="E119" s="29" t="s">
        <v>12</v>
      </c>
      <c r="F119" s="29" t="s">
        <v>70</v>
      </c>
      <c r="G119" s="29" t="s">
        <v>327</v>
      </c>
      <c r="H119" s="29" t="s">
        <v>71</v>
      </c>
      <c r="I119" s="29" t="s">
        <v>1008</v>
      </c>
      <c r="J119" s="29" t="s">
        <v>309</v>
      </c>
      <c r="K119" s="29" t="s">
        <v>465</v>
      </c>
      <c r="L119" s="29" t="s">
        <v>1019</v>
      </c>
      <c r="M119" s="29" t="s">
        <v>777</v>
      </c>
      <c r="N119" s="29">
        <v>111</v>
      </c>
      <c r="O119" s="29">
        <v>40</v>
      </c>
      <c r="P119" s="29" t="s">
        <v>1020</v>
      </c>
      <c r="Q119" s="29" t="s">
        <v>1021</v>
      </c>
      <c r="R119" s="29" t="s">
        <v>481</v>
      </c>
      <c r="S119" s="29" t="s">
        <v>488</v>
      </c>
    </row>
    <row r="120" spans="1:19" ht="26.25">
      <c r="A120" s="29" t="s">
        <v>8</v>
      </c>
      <c r="B120" s="29" t="s">
        <v>9</v>
      </c>
      <c r="C120" s="29" t="s">
        <v>205</v>
      </c>
      <c r="D120" s="29" t="s">
        <v>206</v>
      </c>
      <c r="E120" s="29" t="s">
        <v>1651</v>
      </c>
      <c r="F120" s="29" t="s">
        <v>207</v>
      </c>
      <c r="G120" s="29" t="s">
        <v>327</v>
      </c>
      <c r="H120" s="29" t="s">
        <v>208</v>
      </c>
      <c r="I120" s="29" t="s">
        <v>1022</v>
      </c>
      <c r="J120" s="29" t="s">
        <v>309</v>
      </c>
      <c r="K120" s="29" t="s">
        <v>458</v>
      </c>
      <c r="L120" s="29" t="s">
        <v>1023</v>
      </c>
      <c r="M120" s="29" t="s">
        <v>1024</v>
      </c>
      <c r="N120" s="29">
        <v>8</v>
      </c>
      <c r="O120" s="29">
        <v>6</v>
      </c>
      <c r="P120" s="29" t="s">
        <v>1025</v>
      </c>
      <c r="Q120" s="29" t="s">
        <v>1026</v>
      </c>
      <c r="R120" s="29" t="s">
        <v>1027</v>
      </c>
      <c r="S120" s="29" t="s">
        <v>1028</v>
      </c>
    </row>
    <row r="121" spans="1:19" ht="26.25">
      <c r="A121" s="29" t="s">
        <v>8</v>
      </c>
      <c r="B121" s="29" t="s">
        <v>9</v>
      </c>
      <c r="C121" s="29" t="s">
        <v>205</v>
      </c>
      <c r="D121" s="29" t="s">
        <v>206</v>
      </c>
      <c r="E121" s="29" t="s">
        <v>1651</v>
      </c>
      <c r="F121" s="29" t="s">
        <v>207</v>
      </c>
      <c r="G121" s="29" t="s">
        <v>327</v>
      </c>
      <c r="H121" s="29" t="s">
        <v>208</v>
      </c>
      <c r="I121" s="29" t="s">
        <v>1022</v>
      </c>
      <c r="J121" s="29" t="s">
        <v>309</v>
      </c>
      <c r="K121" s="29" t="s">
        <v>465</v>
      </c>
      <c r="L121" s="29" t="s">
        <v>1029</v>
      </c>
      <c r="M121" s="29" t="s">
        <v>1030</v>
      </c>
      <c r="N121" s="29">
        <v>109</v>
      </c>
      <c r="O121" s="29">
        <v>14</v>
      </c>
      <c r="P121" s="29" t="s">
        <v>1031</v>
      </c>
      <c r="Q121" s="29" t="s">
        <v>1032</v>
      </c>
      <c r="R121" s="29" t="s">
        <v>506</v>
      </c>
      <c r="S121" s="29" t="s">
        <v>1033</v>
      </c>
    </row>
    <row r="122" spans="1:19" ht="26.25">
      <c r="A122" s="29" t="s">
        <v>8</v>
      </c>
      <c r="B122" s="29" t="s">
        <v>9</v>
      </c>
      <c r="C122" s="29" t="s">
        <v>214</v>
      </c>
      <c r="D122" s="29" t="s">
        <v>215</v>
      </c>
      <c r="E122" s="29" t="s">
        <v>1651</v>
      </c>
      <c r="F122" s="29" t="s">
        <v>96</v>
      </c>
      <c r="G122" s="29" t="s">
        <v>97</v>
      </c>
      <c r="H122" s="29" t="s">
        <v>97</v>
      </c>
      <c r="I122" s="29" t="s">
        <v>1034</v>
      </c>
      <c r="J122" s="29" t="s">
        <v>309</v>
      </c>
      <c r="K122" s="29" t="s">
        <v>458</v>
      </c>
      <c r="L122" s="29" t="s">
        <v>1035</v>
      </c>
      <c r="M122" s="29" t="s">
        <v>1036</v>
      </c>
      <c r="N122" s="29">
        <v>201</v>
      </c>
      <c r="O122" s="29">
        <v>31</v>
      </c>
      <c r="P122" s="29" t="s">
        <v>1037</v>
      </c>
      <c r="Q122" s="29" t="s">
        <v>1038</v>
      </c>
      <c r="R122" s="29" t="s">
        <v>1039</v>
      </c>
      <c r="S122" s="29" t="s">
        <v>1040</v>
      </c>
    </row>
    <row r="123" spans="1:19" ht="26.25">
      <c r="A123" s="29" t="s">
        <v>8</v>
      </c>
      <c r="B123" s="29" t="s">
        <v>9</v>
      </c>
      <c r="C123" s="29" t="s">
        <v>214</v>
      </c>
      <c r="D123" s="29" t="s">
        <v>215</v>
      </c>
      <c r="E123" s="29" t="s">
        <v>1651</v>
      </c>
      <c r="F123" s="29" t="s">
        <v>96</v>
      </c>
      <c r="G123" s="29" t="s">
        <v>97</v>
      </c>
      <c r="H123" s="29" t="s">
        <v>97</v>
      </c>
      <c r="I123" s="29" t="s">
        <v>1034</v>
      </c>
      <c r="J123" s="29" t="s">
        <v>309</v>
      </c>
      <c r="K123" s="29" t="s">
        <v>465</v>
      </c>
      <c r="L123" s="29" t="s">
        <v>1041</v>
      </c>
      <c r="M123" s="29" t="s">
        <v>1042</v>
      </c>
      <c r="N123" s="29">
        <v>65</v>
      </c>
      <c r="O123" s="29">
        <v>41</v>
      </c>
      <c r="P123" s="29" t="s">
        <v>1043</v>
      </c>
      <c r="Q123" s="29" t="s">
        <v>1044</v>
      </c>
      <c r="R123" s="29" t="s">
        <v>1028</v>
      </c>
      <c r="S123" s="29" t="s">
        <v>892</v>
      </c>
    </row>
    <row r="124" spans="1:19" ht="26.25">
      <c r="A124" s="29" t="s">
        <v>8</v>
      </c>
      <c r="B124" s="29" t="s">
        <v>9</v>
      </c>
      <c r="C124" s="29" t="s">
        <v>228</v>
      </c>
      <c r="D124" s="29" t="s">
        <v>229</v>
      </c>
      <c r="E124" s="29" t="s">
        <v>1651</v>
      </c>
      <c r="F124" s="29" t="s">
        <v>96</v>
      </c>
      <c r="G124" s="29" t="s">
        <v>97</v>
      </c>
      <c r="H124" s="29" t="s">
        <v>97</v>
      </c>
      <c r="I124" s="29" t="s">
        <v>1034</v>
      </c>
      <c r="J124" s="29" t="s">
        <v>309</v>
      </c>
      <c r="K124" s="29" t="s">
        <v>458</v>
      </c>
      <c r="L124" s="29" t="s">
        <v>1045</v>
      </c>
      <c r="M124" s="29" t="s">
        <v>1046</v>
      </c>
      <c r="N124" s="29">
        <v>191</v>
      </c>
      <c r="O124" s="29">
        <v>21</v>
      </c>
      <c r="P124" s="29" t="s">
        <v>1047</v>
      </c>
      <c r="Q124" s="29" t="s">
        <v>650</v>
      </c>
      <c r="R124" s="29" t="s">
        <v>919</v>
      </c>
      <c r="S124" s="29" t="s">
        <v>750</v>
      </c>
    </row>
    <row r="125" spans="1:19" ht="26.25">
      <c r="A125" s="29" t="s">
        <v>8</v>
      </c>
      <c r="B125" s="29" t="s">
        <v>9</v>
      </c>
      <c r="C125" s="29" t="s">
        <v>228</v>
      </c>
      <c r="D125" s="29" t="s">
        <v>229</v>
      </c>
      <c r="E125" s="29" t="s">
        <v>1651</v>
      </c>
      <c r="F125" s="29" t="s">
        <v>96</v>
      </c>
      <c r="G125" s="29" t="s">
        <v>97</v>
      </c>
      <c r="H125" s="29" t="s">
        <v>97</v>
      </c>
      <c r="I125" s="29" t="s">
        <v>1034</v>
      </c>
      <c r="J125" s="29" t="s">
        <v>309</v>
      </c>
      <c r="K125" s="29" t="s">
        <v>465</v>
      </c>
      <c r="L125" s="29" t="s">
        <v>746</v>
      </c>
      <c r="M125" s="29" t="s">
        <v>1048</v>
      </c>
      <c r="N125" s="29">
        <v>83</v>
      </c>
      <c r="O125" s="29">
        <v>46</v>
      </c>
      <c r="P125" s="29" t="s">
        <v>952</v>
      </c>
      <c r="Q125" s="29" t="s">
        <v>1049</v>
      </c>
      <c r="R125" s="29" t="s">
        <v>1050</v>
      </c>
      <c r="S125" s="29" t="s">
        <v>1051</v>
      </c>
    </row>
    <row r="126" spans="1:19" ht="26.25">
      <c r="A126" s="29" t="s">
        <v>8</v>
      </c>
      <c r="B126" s="29" t="s">
        <v>9</v>
      </c>
      <c r="C126" s="29" t="s">
        <v>216</v>
      </c>
      <c r="D126" s="29" t="s">
        <v>217</v>
      </c>
      <c r="E126" s="29" t="s">
        <v>1651</v>
      </c>
      <c r="F126" s="29" t="s">
        <v>96</v>
      </c>
      <c r="G126" s="29" t="s">
        <v>97</v>
      </c>
      <c r="H126" s="29" t="s">
        <v>97</v>
      </c>
      <c r="I126" s="29" t="s">
        <v>1034</v>
      </c>
      <c r="J126" s="29" t="s">
        <v>309</v>
      </c>
      <c r="K126" s="29" t="s">
        <v>458</v>
      </c>
      <c r="L126" s="29" t="s">
        <v>1052</v>
      </c>
      <c r="M126" s="29" t="s">
        <v>1053</v>
      </c>
      <c r="N126" s="29">
        <v>191</v>
      </c>
      <c r="O126" s="29">
        <v>22</v>
      </c>
      <c r="P126" s="29" t="s">
        <v>1054</v>
      </c>
      <c r="Q126" s="29" t="s">
        <v>1055</v>
      </c>
      <c r="R126" s="29" t="s">
        <v>1056</v>
      </c>
      <c r="S126" s="29" t="s">
        <v>750</v>
      </c>
    </row>
    <row r="127" spans="1:19" ht="26.25">
      <c r="A127" s="29" t="s">
        <v>8</v>
      </c>
      <c r="B127" s="29" t="s">
        <v>9</v>
      </c>
      <c r="C127" s="29" t="s">
        <v>216</v>
      </c>
      <c r="D127" s="29" t="s">
        <v>217</v>
      </c>
      <c r="E127" s="29" t="s">
        <v>1651</v>
      </c>
      <c r="F127" s="29" t="s">
        <v>96</v>
      </c>
      <c r="G127" s="29" t="s">
        <v>97</v>
      </c>
      <c r="H127" s="29" t="s">
        <v>97</v>
      </c>
      <c r="I127" s="29" t="s">
        <v>1034</v>
      </c>
      <c r="J127" s="29" t="s">
        <v>309</v>
      </c>
      <c r="K127" s="29" t="s">
        <v>465</v>
      </c>
      <c r="L127" s="29" t="s">
        <v>1057</v>
      </c>
      <c r="M127" s="29" t="s">
        <v>1058</v>
      </c>
      <c r="N127" s="29">
        <v>65</v>
      </c>
      <c r="O127" s="29">
        <v>37</v>
      </c>
      <c r="P127" s="29" t="s">
        <v>1059</v>
      </c>
      <c r="Q127" s="29" t="s">
        <v>1060</v>
      </c>
      <c r="R127" s="29" t="s">
        <v>612</v>
      </c>
      <c r="S127" s="29" t="s">
        <v>655</v>
      </c>
    </row>
    <row r="128" spans="1:19" ht="26.25">
      <c r="A128" s="29" t="s">
        <v>8</v>
      </c>
      <c r="B128" s="29" t="s">
        <v>9</v>
      </c>
      <c r="C128" s="29" t="s">
        <v>226</v>
      </c>
      <c r="D128" s="29" t="s">
        <v>227</v>
      </c>
      <c r="E128" s="29" t="s">
        <v>1651</v>
      </c>
      <c r="F128" s="29" t="s">
        <v>96</v>
      </c>
      <c r="G128" s="29" t="s">
        <v>97</v>
      </c>
      <c r="H128" s="29" t="s">
        <v>97</v>
      </c>
      <c r="I128" s="29" t="s">
        <v>1034</v>
      </c>
      <c r="J128" s="29" t="s">
        <v>309</v>
      </c>
      <c r="K128" s="29" t="s">
        <v>458</v>
      </c>
      <c r="L128" s="29" t="s">
        <v>1061</v>
      </c>
      <c r="M128" s="29" t="s">
        <v>1062</v>
      </c>
      <c r="N128" s="29">
        <v>199</v>
      </c>
      <c r="O128" s="29">
        <v>21</v>
      </c>
      <c r="P128" s="29" t="s">
        <v>1063</v>
      </c>
      <c r="Q128" s="29" t="s">
        <v>1064</v>
      </c>
      <c r="R128" s="29" t="s">
        <v>887</v>
      </c>
      <c r="S128" s="29" t="s">
        <v>828</v>
      </c>
    </row>
    <row r="129" spans="1:19" ht="26.25">
      <c r="A129" s="29" t="s">
        <v>8</v>
      </c>
      <c r="B129" s="29" t="s">
        <v>9</v>
      </c>
      <c r="C129" s="29" t="s">
        <v>226</v>
      </c>
      <c r="D129" s="29" t="s">
        <v>227</v>
      </c>
      <c r="E129" s="29" t="s">
        <v>1651</v>
      </c>
      <c r="F129" s="29" t="s">
        <v>96</v>
      </c>
      <c r="G129" s="29" t="s">
        <v>97</v>
      </c>
      <c r="H129" s="29" t="s">
        <v>97</v>
      </c>
      <c r="I129" s="29" t="s">
        <v>1034</v>
      </c>
      <c r="J129" s="29" t="s">
        <v>309</v>
      </c>
      <c r="K129" s="29" t="s">
        <v>465</v>
      </c>
      <c r="L129" s="29" t="s">
        <v>1065</v>
      </c>
      <c r="M129" s="29" t="s">
        <v>777</v>
      </c>
      <c r="N129" s="29">
        <v>63</v>
      </c>
      <c r="O129" s="29">
        <v>34</v>
      </c>
      <c r="P129" s="29" t="s">
        <v>1066</v>
      </c>
      <c r="Q129" s="29" t="s">
        <v>1067</v>
      </c>
      <c r="R129" s="29" t="s">
        <v>1068</v>
      </c>
      <c r="S129" s="29" t="s">
        <v>505</v>
      </c>
    </row>
    <row r="130" spans="1:19" ht="26.25">
      <c r="A130" s="29" t="s">
        <v>8</v>
      </c>
      <c r="B130" s="29" t="s">
        <v>9</v>
      </c>
      <c r="C130" s="29" t="s">
        <v>94</v>
      </c>
      <c r="D130" s="29" t="s">
        <v>95</v>
      </c>
      <c r="E130" s="29" t="s">
        <v>12</v>
      </c>
      <c r="F130" s="29" t="s">
        <v>96</v>
      </c>
      <c r="G130" s="29" t="s">
        <v>97</v>
      </c>
      <c r="H130" s="29" t="s">
        <v>97</v>
      </c>
      <c r="I130" s="29" t="s">
        <v>1034</v>
      </c>
      <c r="J130" s="29" t="s">
        <v>309</v>
      </c>
      <c r="K130" s="29" t="s">
        <v>458</v>
      </c>
      <c r="L130" s="29" t="s">
        <v>1069</v>
      </c>
      <c r="M130" s="29" t="s">
        <v>1070</v>
      </c>
      <c r="N130" s="29">
        <v>196</v>
      </c>
      <c r="O130" s="29">
        <v>15</v>
      </c>
      <c r="P130" s="29" t="s">
        <v>1071</v>
      </c>
      <c r="Q130" s="29" t="s">
        <v>1072</v>
      </c>
      <c r="R130" s="29" t="s">
        <v>1073</v>
      </c>
      <c r="S130" s="29" t="s">
        <v>1051</v>
      </c>
    </row>
    <row r="131" spans="1:19" ht="26.25">
      <c r="A131" s="29" t="s">
        <v>8</v>
      </c>
      <c r="B131" s="29" t="s">
        <v>9</v>
      </c>
      <c r="C131" s="29" t="s">
        <v>94</v>
      </c>
      <c r="D131" s="29" t="s">
        <v>95</v>
      </c>
      <c r="E131" s="29" t="s">
        <v>12</v>
      </c>
      <c r="F131" s="29" t="s">
        <v>96</v>
      </c>
      <c r="G131" s="29" t="s">
        <v>97</v>
      </c>
      <c r="H131" s="29" t="s">
        <v>97</v>
      </c>
      <c r="I131" s="29" t="s">
        <v>1034</v>
      </c>
      <c r="J131" s="29" t="s">
        <v>309</v>
      </c>
      <c r="K131" s="29" t="s">
        <v>465</v>
      </c>
      <c r="L131" s="29" t="s">
        <v>1074</v>
      </c>
      <c r="M131" s="29" t="s">
        <v>671</v>
      </c>
      <c r="N131" s="29">
        <v>61</v>
      </c>
      <c r="O131" s="29">
        <v>29</v>
      </c>
      <c r="P131" s="29" t="s">
        <v>1075</v>
      </c>
      <c r="Q131" s="29" t="s">
        <v>1076</v>
      </c>
      <c r="R131" s="29" t="s">
        <v>500</v>
      </c>
      <c r="S131" s="29" t="s">
        <v>1033</v>
      </c>
    </row>
    <row r="132" spans="1:19" ht="26.25">
      <c r="A132" s="29" t="s">
        <v>8</v>
      </c>
      <c r="B132" s="29" t="s">
        <v>9</v>
      </c>
      <c r="C132" s="29" t="s">
        <v>28</v>
      </c>
      <c r="D132" s="29" t="s">
        <v>29</v>
      </c>
      <c r="E132" s="29" t="s">
        <v>1651</v>
      </c>
      <c r="F132" s="29" t="s">
        <v>13</v>
      </c>
      <c r="G132" s="29" t="s">
        <v>14</v>
      </c>
      <c r="H132" s="29" t="s">
        <v>14</v>
      </c>
      <c r="I132" s="29" t="s">
        <v>1077</v>
      </c>
      <c r="J132" s="29" t="s">
        <v>309</v>
      </c>
      <c r="K132" s="29" t="s">
        <v>458</v>
      </c>
      <c r="L132" s="29" t="s">
        <v>1078</v>
      </c>
      <c r="M132" s="29" t="s">
        <v>1079</v>
      </c>
      <c r="N132" s="29">
        <v>298</v>
      </c>
      <c r="O132" s="29">
        <v>101</v>
      </c>
      <c r="P132" s="29" t="s">
        <v>1080</v>
      </c>
      <c r="Q132" s="29" t="s">
        <v>1081</v>
      </c>
      <c r="R132" s="29" t="s">
        <v>1082</v>
      </c>
      <c r="S132" s="29" t="s">
        <v>577</v>
      </c>
    </row>
    <row r="133" spans="1:19" ht="26.25">
      <c r="A133" s="29" t="s">
        <v>8</v>
      </c>
      <c r="B133" s="29" t="s">
        <v>9</v>
      </c>
      <c r="C133" s="29" t="s">
        <v>28</v>
      </c>
      <c r="D133" s="29" t="s">
        <v>29</v>
      </c>
      <c r="E133" s="29" t="s">
        <v>1651</v>
      </c>
      <c r="F133" s="29" t="s">
        <v>13</v>
      </c>
      <c r="G133" s="29" t="s">
        <v>14</v>
      </c>
      <c r="H133" s="29" t="s">
        <v>14</v>
      </c>
      <c r="I133" s="29" t="s">
        <v>1077</v>
      </c>
      <c r="J133" s="29" t="s">
        <v>309</v>
      </c>
      <c r="K133" s="29" t="s">
        <v>465</v>
      </c>
      <c r="L133" s="29" t="s">
        <v>1083</v>
      </c>
      <c r="M133" s="29" t="s">
        <v>1084</v>
      </c>
      <c r="N133" s="29">
        <v>32</v>
      </c>
      <c r="O133" s="29">
        <v>17</v>
      </c>
      <c r="P133" s="29" t="s">
        <v>1085</v>
      </c>
      <c r="Q133" s="29" t="s">
        <v>1086</v>
      </c>
      <c r="R133" s="29" t="s">
        <v>1087</v>
      </c>
      <c r="S133" s="29" t="s">
        <v>688</v>
      </c>
    </row>
    <row r="134" spans="1:19" ht="26.25">
      <c r="A134" s="29" t="s">
        <v>8</v>
      </c>
      <c r="B134" s="29" t="s">
        <v>9</v>
      </c>
      <c r="C134" s="29" t="s">
        <v>20</v>
      </c>
      <c r="D134" s="29" t="s">
        <v>21</v>
      </c>
      <c r="E134" s="29" t="s">
        <v>1651</v>
      </c>
      <c r="F134" s="29" t="s">
        <v>13</v>
      </c>
      <c r="G134" s="29" t="s">
        <v>14</v>
      </c>
      <c r="H134" s="29" t="s">
        <v>14</v>
      </c>
      <c r="I134" s="29" t="s">
        <v>1077</v>
      </c>
      <c r="J134" s="29" t="s">
        <v>309</v>
      </c>
      <c r="K134" s="29" t="s">
        <v>458</v>
      </c>
      <c r="L134" s="29" t="s">
        <v>1088</v>
      </c>
      <c r="M134" s="29" t="s">
        <v>918</v>
      </c>
      <c r="N134" s="29">
        <v>313</v>
      </c>
      <c r="O134" s="29">
        <v>110</v>
      </c>
      <c r="P134" s="29" t="s">
        <v>1089</v>
      </c>
      <c r="Q134" s="29" t="s">
        <v>1090</v>
      </c>
      <c r="R134" s="29" t="s">
        <v>1091</v>
      </c>
      <c r="S134" s="29" t="s">
        <v>973</v>
      </c>
    </row>
    <row r="135" spans="1:19" ht="26.25">
      <c r="A135" s="29" t="s">
        <v>8</v>
      </c>
      <c r="B135" s="29" t="s">
        <v>9</v>
      </c>
      <c r="C135" s="29" t="s">
        <v>20</v>
      </c>
      <c r="D135" s="29" t="s">
        <v>21</v>
      </c>
      <c r="E135" s="29" t="s">
        <v>1651</v>
      </c>
      <c r="F135" s="29" t="s">
        <v>13</v>
      </c>
      <c r="G135" s="29" t="s">
        <v>14</v>
      </c>
      <c r="H135" s="29" t="s">
        <v>14</v>
      </c>
      <c r="I135" s="29" t="s">
        <v>1077</v>
      </c>
      <c r="J135" s="29" t="s">
        <v>309</v>
      </c>
      <c r="K135" s="29" t="s">
        <v>465</v>
      </c>
      <c r="L135" s="29" t="s">
        <v>1092</v>
      </c>
      <c r="M135" s="29" t="s">
        <v>1093</v>
      </c>
      <c r="N135" s="29">
        <v>18</v>
      </c>
      <c r="O135" s="29">
        <v>9</v>
      </c>
      <c r="P135" s="29" t="s">
        <v>1094</v>
      </c>
      <c r="Q135" s="29" t="s">
        <v>1095</v>
      </c>
      <c r="R135" s="29" t="s">
        <v>1096</v>
      </c>
      <c r="S135" s="29" t="s">
        <v>464</v>
      </c>
    </row>
    <row r="136" spans="1:19" ht="26.25">
      <c r="A136" s="29" t="s">
        <v>8</v>
      </c>
      <c r="B136" s="29" t="s">
        <v>9</v>
      </c>
      <c r="C136" s="29" t="s">
        <v>48</v>
      </c>
      <c r="D136" s="29" t="s">
        <v>49</v>
      </c>
      <c r="E136" s="29" t="s">
        <v>1651</v>
      </c>
      <c r="F136" s="29" t="s">
        <v>13</v>
      </c>
      <c r="G136" s="29" t="s">
        <v>14</v>
      </c>
      <c r="H136" s="29" t="s">
        <v>14</v>
      </c>
      <c r="I136" s="29" t="s">
        <v>1077</v>
      </c>
      <c r="J136" s="29" t="s">
        <v>309</v>
      </c>
      <c r="K136" s="29" t="s">
        <v>458</v>
      </c>
      <c r="L136" s="29" t="s">
        <v>1097</v>
      </c>
      <c r="M136" s="29" t="s">
        <v>818</v>
      </c>
      <c r="N136" s="29">
        <v>298</v>
      </c>
      <c r="O136" s="29">
        <v>119</v>
      </c>
      <c r="P136" s="29" t="s">
        <v>1098</v>
      </c>
      <c r="Q136" s="29" t="s">
        <v>1099</v>
      </c>
      <c r="R136" s="29" t="s">
        <v>1100</v>
      </c>
      <c r="S136" s="29" t="s">
        <v>506</v>
      </c>
    </row>
    <row r="137" spans="1:19" ht="26.25">
      <c r="A137" s="29" t="s">
        <v>8</v>
      </c>
      <c r="B137" s="29" t="s">
        <v>9</v>
      </c>
      <c r="C137" s="29" t="s">
        <v>48</v>
      </c>
      <c r="D137" s="29" t="s">
        <v>49</v>
      </c>
      <c r="E137" s="29" t="s">
        <v>1651</v>
      </c>
      <c r="F137" s="29" t="s">
        <v>13</v>
      </c>
      <c r="G137" s="29" t="s">
        <v>14</v>
      </c>
      <c r="H137" s="29" t="s">
        <v>14</v>
      </c>
      <c r="I137" s="29" t="s">
        <v>1077</v>
      </c>
      <c r="J137" s="29" t="s">
        <v>309</v>
      </c>
      <c r="K137" s="29" t="s">
        <v>465</v>
      </c>
      <c r="L137" s="29" t="s">
        <v>1101</v>
      </c>
      <c r="M137" s="29" t="s">
        <v>555</v>
      </c>
      <c r="N137" s="29">
        <v>20</v>
      </c>
      <c r="O137" s="29">
        <v>11</v>
      </c>
      <c r="P137" s="29" t="s">
        <v>1102</v>
      </c>
      <c r="Q137" s="29" t="s">
        <v>1103</v>
      </c>
      <c r="R137" s="29" t="s">
        <v>1104</v>
      </c>
      <c r="S137" s="29" t="s">
        <v>582</v>
      </c>
    </row>
    <row r="138" spans="1:19" ht="26.25">
      <c r="A138" s="29" t="s">
        <v>8</v>
      </c>
      <c r="B138" s="29" t="s">
        <v>9</v>
      </c>
      <c r="C138" s="29" t="s">
        <v>30</v>
      </c>
      <c r="D138" s="29" t="s">
        <v>31</v>
      </c>
      <c r="E138" s="29" t="s">
        <v>1651</v>
      </c>
      <c r="F138" s="29" t="s">
        <v>13</v>
      </c>
      <c r="G138" s="29" t="s">
        <v>14</v>
      </c>
      <c r="H138" s="29" t="s">
        <v>14</v>
      </c>
      <c r="I138" s="29" t="s">
        <v>1077</v>
      </c>
      <c r="J138" s="29" t="s">
        <v>309</v>
      </c>
      <c r="K138" s="29" t="s">
        <v>458</v>
      </c>
      <c r="L138" s="29" t="s">
        <v>1105</v>
      </c>
      <c r="M138" s="29" t="s">
        <v>1106</v>
      </c>
      <c r="N138" s="29">
        <v>291</v>
      </c>
      <c r="O138" s="29">
        <v>99</v>
      </c>
      <c r="P138" s="29" t="s">
        <v>1107</v>
      </c>
      <c r="Q138" s="29" t="s">
        <v>1108</v>
      </c>
      <c r="R138" s="29" t="s">
        <v>1109</v>
      </c>
      <c r="S138" s="29" t="s">
        <v>495</v>
      </c>
    </row>
    <row r="139" spans="1:19" ht="26.25">
      <c r="A139" s="29" t="s">
        <v>8</v>
      </c>
      <c r="B139" s="29" t="s">
        <v>9</v>
      </c>
      <c r="C139" s="29" t="s">
        <v>30</v>
      </c>
      <c r="D139" s="29" t="s">
        <v>31</v>
      </c>
      <c r="E139" s="29" t="s">
        <v>1651</v>
      </c>
      <c r="F139" s="29" t="s">
        <v>13</v>
      </c>
      <c r="G139" s="29" t="s">
        <v>14</v>
      </c>
      <c r="H139" s="29" t="s">
        <v>14</v>
      </c>
      <c r="I139" s="29" t="s">
        <v>1077</v>
      </c>
      <c r="J139" s="29" t="s">
        <v>309</v>
      </c>
      <c r="K139" s="29" t="s">
        <v>465</v>
      </c>
      <c r="L139" s="29" t="s">
        <v>847</v>
      </c>
      <c r="M139" s="29" t="s">
        <v>1110</v>
      </c>
      <c r="N139" s="29">
        <v>21</v>
      </c>
      <c r="O139" s="29">
        <v>10</v>
      </c>
      <c r="P139" s="29" t="s">
        <v>1111</v>
      </c>
      <c r="Q139" s="29" t="s">
        <v>1112</v>
      </c>
      <c r="R139" s="29" t="s">
        <v>1113</v>
      </c>
      <c r="S139" s="29" t="s">
        <v>612</v>
      </c>
    </row>
    <row r="140" spans="1:19" ht="26.25">
      <c r="A140" s="29" t="s">
        <v>8</v>
      </c>
      <c r="B140" s="29" t="s">
        <v>9</v>
      </c>
      <c r="C140" s="29" t="s">
        <v>32</v>
      </c>
      <c r="D140" s="29" t="s">
        <v>33</v>
      </c>
      <c r="E140" s="29" t="s">
        <v>1651</v>
      </c>
      <c r="F140" s="29" t="s">
        <v>13</v>
      </c>
      <c r="G140" s="29" t="s">
        <v>14</v>
      </c>
      <c r="H140" s="29" t="s">
        <v>14</v>
      </c>
      <c r="I140" s="29" t="s">
        <v>1077</v>
      </c>
      <c r="J140" s="29" t="s">
        <v>309</v>
      </c>
      <c r="K140" s="29" t="s">
        <v>458</v>
      </c>
      <c r="L140" s="29" t="s">
        <v>1114</v>
      </c>
      <c r="M140" s="29" t="s">
        <v>712</v>
      </c>
      <c r="N140" s="29">
        <v>268</v>
      </c>
      <c r="O140" s="29">
        <v>88</v>
      </c>
      <c r="P140" s="29" t="s">
        <v>957</v>
      </c>
      <c r="Q140" s="29" t="s">
        <v>1115</v>
      </c>
      <c r="R140" s="29" t="s">
        <v>892</v>
      </c>
      <c r="S140" s="29" t="s">
        <v>688</v>
      </c>
    </row>
    <row r="141" spans="1:19" ht="26.25">
      <c r="A141" s="29" t="s">
        <v>8</v>
      </c>
      <c r="B141" s="29" t="s">
        <v>9</v>
      </c>
      <c r="C141" s="29" t="s">
        <v>32</v>
      </c>
      <c r="D141" s="29" t="s">
        <v>33</v>
      </c>
      <c r="E141" s="29" t="s">
        <v>1651</v>
      </c>
      <c r="F141" s="29" t="s">
        <v>13</v>
      </c>
      <c r="G141" s="29" t="s">
        <v>14</v>
      </c>
      <c r="H141" s="29" t="s">
        <v>14</v>
      </c>
      <c r="I141" s="29" t="s">
        <v>1077</v>
      </c>
      <c r="J141" s="29" t="s">
        <v>309</v>
      </c>
      <c r="K141" s="29" t="s">
        <v>465</v>
      </c>
      <c r="L141" s="29" t="s">
        <v>1116</v>
      </c>
      <c r="M141" s="29" t="s">
        <v>1117</v>
      </c>
      <c r="N141" s="29">
        <v>22</v>
      </c>
      <c r="O141" s="29">
        <v>11</v>
      </c>
      <c r="P141" s="29" t="s">
        <v>1118</v>
      </c>
      <c r="Q141" s="29" t="s">
        <v>819</v>
      </c>
      <c r="R141" s="29" t="s">
        <v>1119</v>
      </c>
      <c r="S141" s="29" t="s">
        <v>577</v>
      </c>
    </row>
    <row r="142" spans="1:19" ht="26.25">
      <c r="A142" s="29" t="s">
        <v>8</v>
      </c>
      <c r="B142" s="29" t="s">
        <v>9</v>
      </c>
      <c r="C142" s="29" t="s">
        <v>34</v>
      </c>
      <c r="D142" s="29" t="s">
        <v>35</v>
      </c>
      <c r="E142" s="29" t="s">
        <v>1651</v>
      </c>
      <c r="F142" s="29" t="s">
        <v>13</v>
      </c>
      <c r="G142" s="29" t="s">
        <v>14</v>
      </c>
      <c r="H142" s="29" t="s">
        <v>14</v>
      </c>
      <c r="I142" s="29" t="s">
        <v>1077</v>
      </c>
      <c r="J142" s="29" t="s">
        <v>309</v>
      </c>
      <c r="K142" s="29" t="s">
        <v>458</v>
      </c>
      <c r="L142" s="29" t="s">
        <v>1120</v>
      </c>
      <c r="M142" s="29" t="s">
        <v>1121</v>
      </c>
      <c r="N142" s="29">
        <v>302</v>
      </c>
      <c r="O142" s="29">
        <v>98</v>
      </c>
      <c r="P142" s="29" t="s">
        <v>1122</v>
      </c>
      <c r="Q142" s="29" t="s">
        <v>1123</v>
      </c>
      <c r="R142" s="29" t="s">
        <v>1124</v>
      </c>
      <c r="S142" s="29" t="s">
        <v>656</v>
      </c>
    </row>
    <row r="143" spans="1:19" ht="26.25">
      <c r="A143" s="29" t="s">
        <v>8</v>
      </c>
      <c r="B143" s="29" t="s">
        <v>9</v>
      </c>
      <c r="C143" s="29" t="s">
        <v>34</v>
      </c>
      <c r="D143" s="29" t="s">
        <v>35</v>
      </c>
      <c r="E143" s="29" t="s">
        <v>1651</v>
      </c>
      <c r="F143" s="29" t="s">
        <v>13</v>
      </c>
      <c r="G143" s="29" t="s">
        <v>14</v>
      </c>
      <c r="H143" s="29" t="s">
        <v>14</v>
      </c>
      <c r="I143" s="29" t="s">
        <v>1077</v>
      </c>
      <c r="J143" s="29" t="s">
        <v>309</v>
      </c>
      <c r="K143" s="29" t="s">
        <v>465</v>
      </c>
      <c r="L143" s="29" t="s">
        <v>1125</v>
      </c>
      <c r="M143" s="29" t="s">
        <v>1126</v>
      </c>
      <c r="N143" s="29">
        <v>34</v>
      </c>
      <c r="O143" s="29">
        <v>14</v>
      </c>
      <c r="P143" s="29" t="s">
        <v>1127</v>
      </c>
      <c r="Q143" s="29" t="s">
        <v>1128</v>
      </c>
      <c r="R143" s="29" t="s">
        <v>645</v>
      </c>
      <c r="S143" s="29" t="s">
        <v>587</v>
      </c>
    </row>
    <row r="144" spans="1:19" ht="26.25">
      <c r="A144" s="29" t="s">
        <v>8</v>
      </c>
      <c r="B144" s="29" t="s">
        <v>9</v>
      </c>
      <c r="C144" s="29" t="s">
        <v>66</v>
      </c>
      <c r="D144" s="29" t="s">
        <v>67</v>
      </c>
      <c r="E144" s="29" t="s">
        <v>1651</v>
      </c>
      <c r="F144" s="29" t="s">
        <v>13</v>
      </c>
      <c r="G144" s="29" t="s">
        <v>14</v>
      </c>
      <c r="H144" s="29" t="s">
        <v>14</v>
      </c>
      <c r="I144" s="29" t="s">
        <v>1077</v>
      </c>
      <c r="J144" s="29" t="s">
        <v>309</v>
      </c>
      <c r="K144" s="29" t="s">
        <v>458</v>
      </c>
      <c r="L144" s="29" t="s">
        <v>1129</v>
      </c>
      <c r="M144" s="29" t="s">
        <v>1130</v>
      </c>
      <c r="N144" s="29">
        <v>303</v>
      </c>
      <c r="O144" s="29">
        <v>112</v>
      </c>
      <c r="P144" s="29" t="s">
        <v>1131</v>
      </c>
      <c r="Q144" s="29" t="s">
        <v>1132</v>
      </c>
      <c r="R144" s="29" t="s">
        <v>630</v>
      </c>
      <c r="S144" s="29" t="s">
        <v>476</v>
      </c>
    </row>
    <row r="145" spans="1:19" ht="26.25">
      <c r="A145" s="29" t="s">
        <v>8</v>
      </c>
      <c r="B145" s="29" t="s">
        <v>9</v>
      </c>
      <c r="C145" s="29" t="s">
        <v>66</v>
      </c>
      <c r="D145" s="29" t="s">
        <v>67</v>
      </c>
      <c r="E145" s="29" t="s">
        <v>1651</v>
      </c>
      <c r="F145" s="29" t="s">
        <v>13</v>
      </c>
      <c r="G145" s="29" t="s">
        <v>14</v>
      </c>
      <c r="H145" s="29" t="s">
        <v>14</v>
      </c>
      <c r="I145" s="29" t="s">
        <v>1077</v>
      </c>
      <c r="J145" s="29" t="s">
        <v>309</v>
      </c>
      <c r="K145" s="29" t="s">
        <v>465</v>
      </c>
      <c r="L145" s="29" t="s">
        <v>547</v>
      </c>
      <c r="M145" s="29" t="s">
        <v>1133</v>
      </c>
      <c r="N145" s="29">
        <v>22</v>
      </c>
      <c r="O145" s="29">
        <v>10</v>
      </c>
      <c r="P145" s="29" t="s">
        <v>1134</v>
      </c>
      <c r="Q145" s="29" t="s">
        <v>1135</v>
      </c>
      <c r="R145" s="29" t="s">
        <v>1033</v>
      </c>
      <c r="S145" s="29" t="s">
        <v>582</v>
      </c>
    </row>
    <row r="146" spans="1:19" ht="26.25">
      <c r="A146" s="29" t="s">
        <v>8</v>
      </c>
      <c r="B146" s="29" t="s">
        <v>9</v>
      </c>
      <c r="C146" s="29" t="s">
        <v>72</v>
      </c>
      <c r="D146" s="29" t="s">
        <v>73</v>
      </c>
      <c r="E146" s="29" t="s">
        <v>1651</v>
      </c>
      <c r="F146" s="29" t="s">
        <v>13</v>
      </c>
      <c r="G146" s="29" t="s">
        <v>14</v>
      </c>
      <c r="H146" s="29" t="s">
        <v>14</v>
      </c>
      <c r="I146" s="29" t="s">
        <v>1136</v>
      </c>
      <c r="J146" s="29" t="s">
        <v>309</v>
      </c>
      <c r="K146" s="29" t="s">
        <v>458</v>
      </c>
      <c r="L146" s="29" t="s">
        <v>1137</v>
      </c>
      <c r="M146" s="29" t="s">
        <v>1138</v>
      </c>
      <c r="N146" s="29">
        <v>287</v>
      </c>
      <c r="O146" s="29">
        <v>96</v>
      </c>
      <c r="P146" s="29" t="s">
        <v>1139</v>
      </c>
      <c r="Q146" s="29" t="s">
        <v>1140</v>
      </c>
      <c r="R146" s="29" t="s">
        <v>1141</v>
      </c>
      <c r="S146" s="29" t="s">
        <v>506</v>
      </c>
    </row>
    <row r="147" spans="1:19" ht="26.25">
      <c r="A147" s="29" t="s">
        <v>8</v>
      </c>
      <c r="B147" s="29" t="s">
        <v>9</v>
      </c>
      <c r="C147" s="29" t="s">
        <v>72</v>
      </c>
      <c r="D147" s="29" t="s">
        <v>73</v>
      </c>
      <c r="E147" s="29" t="s">
        <v>1651</v>
      </c>
      <c r="F147" s="29" t="s">
        <v>13</v>
      </c>
      <c r="G147" s="29" t="s">
        <v>14</v>
      </c>
      <c r="H147" s="29" t="s">
        <v>14</v>
      </c>
      <c r="I147" s="29" t="s">
        <v>1136</v>
      </c>
      <c r="J147" s="29" t="s">
        <v>309</v>
      </c>
      <c r="K147" s="29" t="s">
        <v>465</v>
      </c>
      <c r="L147" s="29" t="s">
        <v>1142</v>
      </c>
      <c r="M147" s="29" t="s">
        <v>1143</v>
      </c>
      <c r="N147" s="29">
        <v>10</v>
      </c>
      <c r="O147" s="29">
        <v>5</v>
      </c>
      <c r="P147" s="29" t="s">
        <v>1144</v>
      </c>
      <c r="Q147" s="29" t="s">
        <v>1145</v>
      </c>
      <c r="R147" s="29" t="s">
        <v>1146</v>
      </c>
      <c r="S147" s="29" t="s">
        <v>494</v>
      </c>
    </row>
    <row r="148" spans="1:19" ht="26.25">
      <c r="A148" s="29" t="s">
        <v>8</v>
      </c>
      <c r="B148" s="29" t="s">
        <v>9</v>
      </c>
      <c r="C148" s="29" t="s">
        <v>64</v>
      </c>
      <c r="D148" s="29" t="s">
        <v>65</v>
      </c>
      <c r="E148" s="29" t="s">
        <v>1651</v>
      </c>
      <c r="F148" s="29" t="s">
        <v>13</v>
      </c>
      <c r="G148" s="29" t="s">
        <v>14</v>
      </c>
      <c r="H148" s="29" t="s">
        <v>14</v>
      </c>
      <c r="I148" s="29" t="s">
        <v>1136</v>
      </c>
      <c r="J148" s="29" t="s">
        <v>309</v>
      </c>
      <c r="K148" s="29" t="s">
        <v>458</v>
      </c>
      <c r="L148" s="29" t="s">
        <v>1147</v>
      </c>
      <c r="M148" s="29" t="s">
        <v>1148</v>
      </c>
      <c r="N148" s="29">
        <v>304</v>
      </c>
      <c r="O148" s="29">
        <v>102</v>
      </c>
      <c r="P148" s="29" t="s">
        <v>1149</v>
      </c>
      <c r="Q148" s="29" t="s">
        <v>1150</v>
      </c>
      <c r="R148" s="29" t="s">
        <v>1151</v>
      </c>
      <c r="S148" s="29" t="s">
        <v>506</v>
      </c>
    </row>
    <row r="149" spans="1:19" ht="26.25">
      <c r="A149" s="29" t="s">
        <v>8</v>
      </c>
      <c r="B149" s="29" t="s">
        <v>9</v>
      </c>
      <c r="C149" s="29" t="s">
        <v>64</v>
      </c>
      <c r="D149" s="29" t="s">
        <v>65</v>
      </c>
      <c r="E149" s="29" t="s">
        <v>1651</v>
      </c>
      <c r="F149" s="29" t="s">
        <v>13</v>
      </c>
      <c r="G149" s="29" t="s">
        <v>14</v>
      </c>
      <c r="H149" s="29" t="s">
        <v>14</v>
      </c>
      <c r="I149" s="29" t="s">
        <v>1136</v>
      </c>
      <c r="J149" s="29" t="s">
        <v>309</v>
      </c>
      <c r="K149" s="29" t="s">
        <v>465</v>
      </c>
      <c r="L149" s="29" t="s">
        <v>1152</v>
      </c>
      <c r="M149" s="29" t="s">
        <v>1153</v>
      </c>
      <c r="N149" s="29">
        <v>7</v>
      </c>
      <c r="O149" s="29">
        <v>5</v>
      </c>
      <c r="P149" s="29" t="s">
        <v>1154</v>
      </c>
      <c r="Q149" s="29" t="s">
        <v>1155</v>
      </c>
      <c r="R149" s="29" t="s">
        <v>1156</v>
      </c>
      <c r="S149" s="29" t="s">
        <v>620</v>
      </c>
    </row>
    <row r="150" spans="1:19" ht="26.25">
      <c r="A150" s="29" t="s">
        <v>8</v>
      </c>
      <c r="B150" s="29" t="s">
        <v>9</v>
      </c>
      <c r="C150" s="29" t="s">
        <v>62</v>
      </c>
      <c r="D150" s="29" t="s">
        <v>63</v>
      </c>
      <c r="E150" s="29" t="s">
        <v>1651</v>
      </c>
      <c r="F150" s="29" t="s">
        <v>13</v>
      </c>
      <c r="G150" s="29" t="s">
        <v>14</v>
      </c>
      <c r="H150" s="29" t="s">
        <v>14</v>
      </c>
      <c r="I150" s="29" t="s">
        <v>1136</v>
      </c>
      <c r="J150" s="29" t="s">
        <v>309</v>
      </c>
      <c r="K150" s="29" t="s">
        <v>458</v>
      </c>
      <c r="L150" s="29" t="s">
        <v>1157</v>
      </c>
      <c r="M150" s="29" t="s">
        <v>1158</v>
      </c>
      <c r="N150" s="29">
        <v>327</v>
      </c>
      <c r="O150" s="29">
        <v>111</v>
      </c>
      <c r="P150" s="29" t="s">
        <v>1159</v>
      </c>
      <c r="Q150" s="29" t="s">
        <v>1160</v>
      </c>
      <c r="R150" s="29" t="s">
        <v>1161</v>
      </c>
      <c r="S150" s="29" t="s">
        <v>577</v>
      </c>
    </row>
    <row r="151" spans="1:19" ht="26.25">
      <c r="A151" s="29" t="s">
        <v>8</v>
      </c>
      <c r="B151" s="29" t="s">
        <v>9</v>
      </c>
      <c r="C151" s="29" t="s">
        <v>62</v>
      </c>
      <c r="D151" s="29" t="s">
        <v>63</v>
      </c>
      <c r="E151" s="29" t="s">
        <v>1651</v>
      </c>
      <c r="F151" s="29" t="s">
        <v>13</v>
      </c>
      <c r="G151" s="29" t="s">
        <v>14</v>
      </c>
      <c r="H151" s="29" t="s">
        <v>14</v>
      </c>
      <c r="I151" s="29" t="s">
        <v>1136</v>
      </c>
      <c r="J151" s="29" t="s">
        <v>309</v>
      </c>
      <c r="K151" s="29" t="s">
        <v>465</v>
      </c>
      <c r="L151" s="29" t="s">
        <v>1162</v>
      </c>
      <c r="M151" s="29" t="s">
        <v>1163</v>
      </c>
      <c r="N151" s="29">
        <v>8</v>
      </c>
      <c r="O151" s="29">
        <v>7</v>
      </c>
      <c r="P151" s="29" t="s">
        <v>1164</v>
      </c>
      <c r="Q151" s="29" t="s">
        <v>1165</v>
      </c>
      <c r="R151" s="29" t="s">
        <v>1050</v>
      </c>
      <c r="S151" s="29" t="s">
        <v>512</v>
      </c>
    </row>
    <row r="152" spans="1:19" ht="26.25">
      <c r="A152" s="29" t="s">
        <v>8</v>
      </c>
      <c r="B152" s="29" t="s">
        <v>9</v>
      </c>
      <c r="C152" s="29" t="s">
        <v>98</v>
      </c>
      <c r="D152" s="29" t="s">
        <v>99</v>
      </c>
      <c r="E152" s="29" t="s">
        <v>1651</v>
      </c>
      <c r="F152" s="29" t="s">
        <v>13</v>
      </c>
      <c r="G152" s="29" t="s">
        <v>14</v>
      </c>
      <c r="H152" s="29" t="s">
        <v>14</v>
      </c>
      <c r="I152" s="29" t="s">
        <v>1166</v>
      </c>
      <c r="J152" s="29" t="s">
        <v>309</v>
      </c>
      <c r="K152" s="29" t="s">
        <v>458</v>
      </c>
      <c r="L152" s="29" t="s">
        <v>1167</v>
      </c>
      <c r="M152" s="29" t="s">
        <v>1168</v>
      </c>
      <c r="N152" s="29">
        <v>283</v>
      </c>
      <c r="O152" s="29">
        <v>90</v>
      </c>
      <c r="P152" s="29" t="s">
        <v>1169</v>
      </c>
      <c r="Q152" s="29" t="s">
        <v>1170</v>
      </c>
      <c r="R152" s="29" t="s">
        <v>1171</v>
      </c>
      <c r="S152" s="29" t="s">
        <v>620</v>
      </c>
    </row>
    <row r="153" spans="1:19" ht="26.25">
      <c r="A153" s="29" t="s">
        <v>8</v>
      </c>
      <c r="B153" s="29" t="s">
        <v>9</v>
      </c>
      <c r="C153" s="29" t="s">
        <v>98</v>
      </c>
      <c r="D153" s="29" t="s">
        <v>99</v>
      </c>
      <c r="E153" s="29" t="s">
        <v>1651</v>
      </c>
      <c r="F153" s="29" t="s">
        <v>13</v>
      </c>
      <c r="G153" s="29" t="s">
        <v>14</v>
      </c>
      <c r="H153" s="29" t="s">
        <v>14</v>
      </c>
      <c r="I153" s="29" t="s">
        <v>1166</v>
      </c>
      <c r="J153" s="29" t="s">
        <v>309</v>
      </c>
      <c r="K153" s="29" t="s">
        <v>465</v>
      </c>
      <c r="L153" s="29" t="s">
        <v>1172</v>
      </c>
      <c r="M153" s="29" t="s">
        <v>1173</v>
      </c>
      <c r="N153" s="29">
        <v>9</v>
      </c>
      <c r="O153" s="29">
        <v>3</v>
      </c>
      <c r="P153" s="29" t="s">
        <v>1174</v>
      </c>
      <c r="Q153" s="29" t="s">
        <v>1175</v>
      </c>
      <c r="R153" s="29" t="s">
        <v>1033</v>
      </c>
      <c r="S153" s="29" t="s">
        <v>1176</v>
      </c>
    </row>
    <row r="154" spans="1:19" ht="26.25">
      <c r="A154" s="29" t="s">
        <v>8</v>
      </c>
      <c r="B154" s="29" t="s">
        <v>9</v>
      </c>
      <c r="C154" s="29" t="s">
        <v>92</v>
      </c>
      <c r="D154" s="29" t="s">
        <v>93</v>
      </c>
      <c r="E154" s="29" t="s">
        <v>1651</v>
      </c>
      <c r="F154" s="29" t="s">
        <v>13</v>
      </c>
      <c r="G154" s="29" t="s">
        <v>14</v>
      </c>
      <c r="H154" s="29" t="s">
        <v>14</v>
      </c>
      <c r="I154" s="29" t="s">
        <v>1166</v>
      </c>
      <c r="J154" s="29" t="s">
        <v>309</v>
      </c>
      <c r="K154" s="29" t="s">
        <v>458</v>
      </c>
      <c r="L154" s="29" t="s">
        <v>1177</v>
      </c>
      <c r="M154" s="29" t="s">
        <v>1178</v>
      </c>
      <c r="N154" s="29">
        <v>292</v>
      </c>
      <c r="O154" s="29">
        <v>88</v>
      </c>
      <c r="P154" s="29" t="s">
        <v>727</v>
      </c>
      <c r="Q154" s="29" t="s">
        <v>1179</v>
      </c>
      <c r="R154" s="29" t="s">
        <v>1151</v>
      </c>
      <c r="S154" s="29" t="s">
        <v>645</v>
      </c>
    </row>
    <row r="155" spans="1:19" ht="26.25">
      <c r="A155" s="29" t="s">
        <v>8</v>
      </c>
      <c r="B155" s="29" t="s">
        <v>9</v>
      </c>
      <c r="C155" s="29" t="s">
        <v>92</v>
      </c>
      <c r="D155" s="29" t="s">
        <v>93</v>
      </c>
      <c r="E155" s="29" t="s">
        <v>1651</v>
      </c>
      <c r="F155" s="29" t="s">
        <v>13</v>
      </c>
      <c r="G155" s="29" t="s">
        <v>14</v>
      </c>
      <c r="H155" s="29" t="s">
        <v>14</v>
      </c>
      <c r="I155" s="29" t="s">
        <v>1166</v>
      </c>
      <c r="J155" s="29" t="s">
        <v>309</v>
      </c>
      <c r="K155" s="29" t="s">
        <v>465</v>
      </c>
      <c r="L155" s="29" t="s">
        <v>616</v>
      </c>
      <c r="M155" s="29" t="s">
        <v>1180</v>
      </c>
      <c r="N155" s="29">
        <v>14</v>
      </c>
      <c r="O155" s="29">
        <v>5</v>
      </c>
      <c r="P155" s="29" t="s">
        <v>1181</v>
      </c>
      <c r="Q155" s="29" t="s">
        <v>958</v>
      </c>
      <c r="R155" s="29" t="s">
        <v>500</v>
      </c>
      <c r="S155" s="29" t="s">
        <v>494</v>
      </c>
    </row>
    <row r="156" spans="1:19" ht="26.25">
      <c r="A156" s="29" t="s">
        <v>8</v>
      </c>
      <c r="B156" s="29" t="s">
        <v>9</v>
      </c>
      <c r="C156" s="29" t="s">
        <v>26</v>
      </c>
      <c r="D156" s="29" t="s">
        <v>27</v>
      </c>
      <c r="E156" s="29" t="s">
        <v>12</v>
      </c>
      <c r="F156" s="29" t="s">
        <v>13</v>
      </c>
      <c r="G156" s="29" t="s">
        <v>14</v>
      </c>
      <c r="H156" s="29" t="s">
        <v>14</v>
      </c>
      <c r="I156" s="29" t="s">
        <v>1077</v>
      </c>
      <c r="J156" s="29" t="s">
        <v>309</v>
      </c>
      <c r="K156" s="29" t="s">
        <v>458</v>
      </c>
      <c r="L156" s="29" t="s">
        <v>1182</v>
      </c>
      <c r="M156" s="29" t="s">
        <v>907</v>
      </c>
      <c r="N156" s="29">
        <v>238</v>
      </c>
      <c r="O156" s="29">
        <v>65</v>
      </c>
      <c r="P156" s="29" t="s">
        <v>1183</v>
      </c>
      <c r="Q156" s="29" t="s">
        <v>1184</v>
      </c>
      <c r="R156" s="29" t="s">
        <v>1185</v>
      </c>
      <c r="S156" s="29" t="s">
        <v>551</v>
      </c>
    </row>
    <row r="157" spans="1:19" ht="26.25">
      <c r="A157" s="29" t="s">
        <v>8</v>
      </c>
      <c r="B157" s="29" t="s">
        <v>9</v>
      </c>
      <c r="C157" s="29" t="s">
        <v>26</v>
      </c>
      <c r="D157" s="29" t="s">
        <v>27</v>
      </c>
      <c r="E157" s="29" t="s">
        <v>12</v>
      </c>
      <c r="F157" s="29" t="s">
        <v>13</v>
      </c>
      <c r="G157" s="29" t="s">
        <v>14</v>
      </c>
      <c r="H157" s="29" t="s">
        <v>14</v>
      </c>
      <c r="I157" s="29" t="s">
        <v>1077</v>
      </c>
      <c r="J157" s="29" t="s">
        <v>309</v>
      </c>
      <c r="K157" s="29" t="s">
        <v>465</v>
      </c>
      <c r="L157" s="29" t="s">
        <v>1186</v>
      </c>
      <c r="M157" s="29" t="s">
        <v>1187</v>
      </c>
      <c r="N157" s="29">
        <v>20</v>
      </c>
      <c r="O157" s="29">
        <v>7</v>
      </c>
      <c r="P157" s="29" t="s">
        <v>1188</v>
      </c>
      <c r="Q157" s="29" t="s">
        <v>1189</v>
      </c>
      <c r="R157" s="29" t="s">
        <v>463</v>
      </c>
      <c r="S157" s="29" t="s">
        <v>540</v>
      </c>
    </row>
    <row r="158" spans="1:19" ht="26.25">
      <c r="A158" s="29" t="s">
        <v>8</v>
      </c>
      <c r="B158" s="29" t="s">
        <v>9</v>
      </c>
      <c r="C158" s="29" t="s">
        <v>10</v>
      </c>
      <c r="D158" s="29" t="s">
        <v>11</v>
      </c>
      <c r="E158" s="29" t="s">
        <v>12</v>
      </c>
      <c r="F158" s="29" t="s">
        <v>13</v>
      </c>
      <c r="G158" s="29" t="s">
        <v>14</v>
      </c>
      <c r="H158" s="29" t="s">
        <v>14</v>
      </c>
      <c r="I158" s="29" t="s">
        <v>1166</v>
      </c>
      <c r="J158" s="29" t="s">
        <v>309</v>
      </c>
      <c r="K158" s="29" t="s">
        <v>458</v>
      </c>
      <c r="L158" s="29" t="s">
        <v>1190</v>
      </c>
      <c r="M158" s="29" t="s">
        <v>1191</v>
      </c>
      <c r="N158" s="29">
        <v>252</v>
      </c>
      <c r="O158" s="29">
        <v>60</v>
      </c>
      <c r="P158" s="29" t="s">
        <v>1192</v>
      </c>
      <c r="Q158" s="29" t="s">
        <v>1193</v>
      </c>
      <c r="R158" s="29" t="s">
        <v>1113</v>
      </c>
      <c r="S158" s="29" t="s">
        <v>656</v>
      </c>
    </row>
    <row r="159" spans="1:19" ht="26.25">
      <c r="A159" s="29" t="s">
        <v>8</v>
      </c>
      <c r="B159" s="29" t="s">
        <v>9</v>
      </c>
      <c r="C159" s="29" t="s">
        <v>10</v>
      </c>
      <c r="D159" s="29" t="s">
        <v>11</v>
      </c>
      <c r="E159" s="29" t="s">
        <v>12</v>
      </c>
      <c r="F159" s="29" t="s">
        <v>13</v>
      </c>
      <c r="G159" s="29" t="s">
        <v>14</v>
      </c>
      <c r="H159" s="29" t="s">
        <v>14</v>
      </c>
      <c r="I159" s="29" t="s">
        <v>1166</v>
      </c>
      <c r="J159" s="29" t="s">
        <v>309</v>
      </c>
      <c r="K159" s="29" t="s">
        <v>465</v>
      </c>
      <c r="L159" s="29" t="s">
        <v>1194</v>
      </c>
      <c r="M159" s="29" t="s">
        <v>1195</v>
      </c>
      <c r="N159" s="29">
        <v>12</v>
      </c>
      <c r="O159" s="29">
        <v>5</v>
      </c>
      <c r="P159" s="29" t="s">
        <v>1196</v>
      </c>
      <c r="Q159" s="29" t="s">
        <v>1197</v>
      </c>
      <c r="R159" s="29" t="s">
        <v>470</v>
      </c>
      <c r="S159" s="29" t="s">
        <v>612</v>
      </c>
    </row>
    <row r="160" spans="1:19" ht="26.25">
      <c r="A160" s="29" t="s">
        <v>8</v>
      </c>
      <c r="B160" s="29" t="s">
        <v>9</v>
      </c>
      <c r="C160" s="29" t="s">
        <v>104</v>
      </c>
      <c r="D160" s="29" t="s">
        <v>105</v>
      </c>
      <c r="E160" s="29" t="s">
        <v>1651</v>
      </c>
      <c r="F160" s="29" t="s">
        <v>52</v>
      </c>
      <c r="G160" s="29" t="s">
        <v>53</v>
      </c>
      <c r="H160" s="29" t="s">
        <v>53</v>
      </c>
      <c r="I160" s="29" t="s">
        <v>1198</v>
      </c>
      <c r="J160" s="29" t="s">
        <v>309</v>
      </c>
      <c r="K160" s="29" t="s">
        <v>458</v>
      </c>
      <c r="L160" s="29" t="s">
        <v>1199</v>
      </c>
      <c r="M160" s="29" t="s">
        <v>1200</v>
      </c>
      <c r="N160" s="29">
        <v>156</v>
      </c>
      <c r="O160" s="29">
        <v>19</v>
      </c>
      <c r="P160" s="29" t="s">
        <v>1201</v>
      </c>
      <c r="Q160" s="29" t="s">
        <v>1202</v>
      </c>
      <c r="R160" s="29" t="s">
        <v>660</v>
      </c>
      <c r="S160" s="29" t="s">
        <v>620</v>
      </c>
    </row>
    <row r="161" spans="1:19" ht="26.25">
      <c r="A161" s="29" t="s">
        <v>8</v>
      </c>
      <c r="B161" s="29" t="s">
        <v>9</v>
      </c>
      <c r="C161" s="29" t="s">
        <v>104</v>
      </c>
      <c r="D161" s="29" t="s">
        <v>105</v>
      </c>
      <c r="E161" s="29" t="s">
        <v>1651</v>
      </c>
      <c r="F161" s="29" t="s">
        <v>52</v>
      </c>
      <c r="G161" s="29" t="s">
        <v>53</v>
      </c>
      <c r="H161" s="29" t="s">
        <v>53</v>
      </c>
      <c r="I161" s="29" t="s">
        <v>1198</v>
      </c>
      <c r="J161" s="29" t="s">
        <v>309</v>
      </c>
      <c r="K161" s="29" t="s">
        <v>465</v>
      </c>
      <c r="L161" s="29" t="s">
        <v>647</v>
      </c>
      <c r="M161" s="29" t="s">
        <v>647</v>
      </c>
      <c r="N161" s="29">
        <v>1</v>
      </c>
      <c r="O161" s="29">
        <v>0</v>
      </c>
      <c r="P161" s="29" t="s">
        <v>831</v>
      </c>
      <c r="Q161" s="29" t="s">
        <v>831</v>
      </c>
      <c r="R161" s="29" t="s">
        <v>582</v>
      </c>
      <c r="S161" s="29" t="s">
        <v>1203</v>
      </c>
    </row>
    <row r="162" spans="1:19" ht="26.25">
      <c r="A162" s="29" t="s">
        <v>8</v>
      </c>
      <c r="B162" s="29" t="s">
        <v>9</v>
      </c>
      <c r="C162" s="29" t="s">
        <v>106</v>
      </c>
      <c r="D162" s="29" t="s">
        <v>107</v>
      </c>
      <c r="E162" s="29" t="s">
        <v>1651</v>
      </c>
      <c r="F162" s="29" t="s">
        <v>52</v>
      </c>
      <c r="G162" s="29" t="s">
        <v>53</v>
      </c>
      <c r="H162" s="29" t="s">
        <v>53</v>
      </c>
      <c r="I162" s="29" t="s">
        <v>1198</v>
      </c>
      <c r="J162" s="29" t="s">
        <v>309</v>
      </c>
      <c r="K162" s="29" t="s">
        <v>458</v>
      </c>
      <c r="L162" s="29" t="s">
        <v>1204</v>
      </c>
      <c r="M162" s="29" t="s">
        <v>1205</v>
      </c>
      <c r="N162" s="29">
        <v>157</v>
      </c>
      <c r="O162" s="29">
        <v>18</v>
      </c>
      <c r="P162" s="29" t="s">
        <v>1206</v>
      </c>
      <c r="Q162" s="29" t="s">
        <v>1207</v>
      </c>
      <c r="R162" s="29" t="s">
        <v>1040</v>
      </c>
      <c r="S162" s="29" t="s">
        <v>645</v>
      </c>
    </row>
    <row r="163" spans="1:19" ht="26.25">
      <c r="A163" s="29" t="s">
        <v>8</v>
      </c>
      <c r="B163" s="29" t="s">
        <v>9</v>
      </c>
      <c r="C163" s="29" t="s">
        <v>106</v>
      </c>
      <c r="D163" s="29" t="s">
        <v>107</v>
      </c>
      <c r="E163" s="29" t="s">
        <v>1651</v>
      </c>
      <c r="F163" s="29" t="s">
        <v>52</v>
      </c>
      <c r="G163" s="29" t="s">
        <v>53</v>
      </c>
      <c r="H163" s="29" t="s">
        <v>53</v>
      </c>
      <c r="I163" s="29" t="s">
        <v>1198</v>
      </c>
      <c r="J163" s="29" t="s">
        <v>309</v>
      </c>
      <c r="K163" s="29" t="s">
        <v>465</v>
      </c>
      <c r="L163" s="29" t="s">
        <v>1208</v>
      </c>
      <c r="M163" s="29" t="s">
        <v>1208</v>
      </c>
      <c r="N163" s="29">
        <v>1</v>
      </c>
      <c r="O163" s="29">
        <v>1</v>
      </c>
      <c r="P163" s="29" t="s">
        <v>1209</v>
      </c>
      <c r="Q163" s="29" t="s">
        <v>1209</v>
      </c>
      <c r="R163" s="29" t="s">
        <v>655</v>
      </c>
      <c r="S163" s="29" t="s">
        <v>1176</v>
      </c>
    </row>
    <row r="164" spans="1:19" ht="26.25">
      <c r="A164" s="29" t="s">
        <v>8</v>
      </c>
      <c r="B164" s="29" t="s">
        <v>9</v>
      </c>
      <c r="C164" s="29" t="s">
        <v>50</v>
      </c>
      <c r="D164" s="29" t="s">
        <v>51</v>
      </c>
      <c r="E164" s="29" t="s">
        <v>12</v>
      </c>
      <c r="F164" s="29" t="s">
        <v>52</v>
      </c>
      <c r="G164" s="29" t="s">
        <v>53</v>
      </c>
      <c r="H164" s="29" t="s">
        <v>53</v>
      </c>
      <c r="I164" s="29" t="s">
        <v>1198</v>
      </c>
      <c r="J164" s="29" t="s">
        <v>309</v>
      </c>
      <c r="K164" s="29" t="s">
        <v>458</v>
      </c>
      <c r="L164" s="29" t="s">
        <v>471</v>
      </c>
      <c r="M164" s="29" t="s">
        <v>1210</v>
      </c>
      <c r="N164" s="29">
        <v>140</v>
      </c>
      <c r="O164" s="29">
        <v>9</v>
      </c>
      <c r="P164" s="29" t="s">
        <v>726</v>
      </c>
      <c r="Q164" s="29" t="s">
        <v>1211</v>
      </c>
      <c r="R164" s="29" t="s">
        <v>540</v>
      </c>
      <c r="S164" s="29" t="s">
        <v>495</v>
      </c>
    </row>
    <row r="165" spans="1:19">
      <c r="A165" s="15"/>
      <c r="B165" s="15"/>
      <c r="C165" s="15"/>
      <c r="D165" s="15"/>
      <c r="E165" s="15"/>
      <c r="F165" s="15"/>
      <c r="G165" s="15"/>
      <c r="H165" s="15"/>
      <c r="I165" s="22"/>
      <c r="J165" s="15"/>
      <c r="K165" s="15"/>
      <c r="L165" s="15"/>
      <c r="M165" s="15"/>
      <c r="N165" s="15"/>
      <c r="O165" s="15"/>
      <c r="P165" s="15"/>
      <c r="Q165" s="15"/>
      <c r="R165" s="15"/>
      <c r="S165" s="15"/>
    </row>
    <row r="166" spans="1:19">
      <c r="A166" s="16" t="s">
        <v>382</v>
      </c>
      <c r="B166" s="15"/>
      <c r="C166" s="15"/>
      <c r="D166" s="15"/>
      <c r="E166" s="15"/>
      <c r="F166" s="15"/>
      <c r="G166" s="15"/>
      <c r="H166" s="15"/>
      <c r="I166" s="22"/>
      <c r="J166" s="15"/>
      <c r="K166" s="15"/>
      <c r="L166" s="15"/>
      <c r="M166" s="15"/>
      <c r="N166" s="15"/>
      <c r="O166" s="15"/>
      <c r="P166" s="15"/>
      <c r="Q166" s="15"/>
      <c r="R166" s="15"/>
      <c r="S166" s="15"/>
    </row>
    <row r="167" spans="1:19">
      <c r="A167" s="131" t="s">
        <v>1619</v>
      </c>
      <c r="B167" s="131"/>
      <c r="C167" s="131"/>
      <c r="D167" s="131"/>
      <c r="E167" s="131"/>
      <c r="F167" s="131"/>
      <c r="G167" s="131"/>
      <c r="H167" s="131"/>
      <c r="I167" s="131"/>
      <c r="J167" s="131"/>
      <c r="K167" s="131"/>
      <c r="L167" s="131"/>
      <c r="M167" s="131"/>
      <c r="N167" s="131"/>
      <c r="O167" s="131"/>
      <c r="P167" s="131"/>
      <c r="Q167" s="131"/>
      <c r="R167" s="131"/>
      <c r="S167" s="131"/>
    </row>
    <row r="168" spans="1:19">
      <c r="A168" s="131" t="s">
        <v>1674</v>
      </c>
      <c r="B168" s="131"/>
      <c r="C168" s="131"/>
      <c r="D168" s="131"/>
      <c r="E168" s="131"/>
      <c r="F168" s="131"/>
      <c r="G168" s="131"/>
      <c r="H168" s="131"/>
      <c r="I168" s="131"/>
      <c r="J168" s="131"/>
      <c r="K168" s="131"/>
      <c r="L168" s="131"/>
      <c r="M168" s="131"/>
      <c r="N168" s="131"/>
      <c r="O168" s="131"/>
      <c r="P168" s="131"/>
      <c r="Q168" s="131"/>
      <c r="R168" s="131"/>
      <c r="S168" s="131"/>
    </row>
    <row r="169" spans="1:19">
      <c r="A169" s="131" t="s">
        <v>1623</v>
      </c>
      <c r="B169" s="131"/>
      <c r="C169" s="131"/>
      <c r="D169" s="131"/>
      <c r="E169" s="131"/>
      <c r="F169" s="131"/>
      <c r="G169" s="131"/>
      <c r="H169" s="131"/>
      <c r="I169" s="131"/>
      <c r="J169" s="131"/>
      <c r="K169" s="131"/>
      <c r="L169" s="131"/>
      <c r="M169" s="131"/>
      <c r="N169" s="131"/>
      <c r="O169" s="131"/>
      <c r="P169" s="131"/>
      <c r="Q169" s="131"/>
      <c r="R169" s="131"/>
      <c r="S169" s="131"/>
    </row>
    <row r="170" spans="1:19">
      <c r="A170" s="131" t="s">
        <v>1624</v>
      </c>
      <c r="B170" s="131"/>
      <c r="C170" s="131"/>
      <c r="D170" s="131"/>
      <c r="E170" s="131"/>
      <c r="F170" s="131"/>
      <c r="G170" s="131"/>
      <c r="H170" s="131"/>
      <c r="I170" s="131"/>
      <c r="J170" s="131"/>
      <c r="K170" s="131"/>
      <c r="L170" s="131"/>
      <c r="M170" s="131"/>
      <c r="N170" s="131"/>
      <c r="O170" s="131"/>
      <c r="P170" s="131"/>
      <c r="Q170" s="131"/>
      <c r="R170" s="131"/>
      <c r="S170" s="131"/>
    </row>
  </sheetData>
  <mergeCells count="5">
    <mergeCell ref="A1:S1"/>
    <mergeCell ref="A167:S167"/>
    <mergeCell ref="A168:S168"/>
    <mergeCell ref="A169:S169"/>
    <mergeCell ref="A170:S170"/>
  </mergeCells>
  <pageMargins left="0.51181102362204722" right="0.51181102362204722" top="0.74803149606299213" bottom="0.74803149606299213" header="0.31496062992125984" footer="0.31496062992125984"/>
  <pageSetup paperSize="8" scale="44"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39129-5059-437C-B415-77BCC8EF80FB}">
  <sheetPr>
    <pageSetUpPr fitToPage="1"/>
  </sheetPr>
  <dimension ref="A1:L48"/>
  <sheetViews>
    <sheetView workbookViewId="0">
      <pane ySplit="2" topLeftCell="A33" activePane="bottomLeft" state="frozen"/>
      <selection pane="bottomLeft" sqref="A1:L48"/>
    </sheetView>
  </sheetViews>
  <sheetFormatPr defaultRowHeight="15"/>
  <cols>
    <col min="1" max="1" width="21.42578125" customWidth="1"/>
    <col min="2" max="2" width="16.28515625" customWidth="1"/>
    <col min="3" max="3" width="19.5703125" bestFit="1" customWidth="1"/>
    <col min="4" max="4" width="52.5703125" bestFit="1" customWidth="1"/>
    <col min="5" max="5" width="18.28515625" customWidth="1"/>
    <col min="6" max="6" width="16.5703125" customWidth="1"/>
    <col min="7" max="7" width="20.7109375" customWidth="1"/>
    <col min="8" max="8" width="26.42578125" customWidth="1"/>
    <col min="9" max="9" width="35.42578125" customWidth="1"/>
    <col min="10" max="10" width="30.28515625" customWidth="1"/>
    <col min="11" max="11" width="30.7109375" customWidth="1"/>
    <col min="12" max="12" width="25.140625" customWidth="1"/>
  </cols>
  <sheetData>
    <row r="1" spans="1:12" ht="39" customHeight="1">
      <c r="A1" s="138" t="s">
        <v>1944</v>
      </c>
      <c r="B1" s="138"/>
      <c r="C1" s="138"/>
      <c r="D1" s="138"/>
      <c r="E1" s="138"/>
      <c r="F1" s="138"/>
      <c r="G1" s="138"/>
      <c r="H1" s="138"/>
      <c r="I1" s="138"/>
      <c r="J1" s="138"/>
      <c r="K1" s="138"/>
      <c r="L1" s="138"/>
    </row>
    <row r="2" spans="1:12" s="5" customFormat="1" ht="94.5" customHeight="1">
      <c r="A2" s="28" t="s">
        <v>0</v>
      </c>
      <c r="B2" s="28" t="s">
        <v>1663</v>
      </c>
      <c r="C2" s="28" t="s">
        <v>1212</v>
      </c>
      <c r="D2" s="28" t="s">
        <v>448</v>
      </c>
      <c r="E2" s="28" t="s">
        <v>449</v>
      </c>
      <c r="F2" s="28" t="s">
        <v>450</v>
      </c>
      <c r="G2" s="28" t="s">
        <v>1213</v>
      </c>
      <c r="H2" s="28" t="s">
        <v>452</v>
      </c>
      <c r="I2" s="28" t="s">
        <v>453</v>
      </c>
      <c r="J2" s="28" t="s">
        <v>454</v>
      </c>
      <c r="K2" s="28" t="s">
        <v>455</v>
      </c>
      <c r="L2" s="28" t="s">
        <v>456</v>
      </c>
    </row>
    <row r="3" spans="1:12" ht="20.100000000000001" customHeight="1">
      <c r="A3" s="29" t="s">
        <v>8</v>
      </c>
      <c r="B3" s="29" t="s">
        <v>9</v>
      </c>
      <c r="C3" s="29" t="s">
        <v>331</v>
      </c>
      <c r="D3" s="29" t="s">
        <v>465</v>
      </c>
      <c r="E3" s="29" t="s">
        <v>1214</v>
      </c>
      <c r="F3" s="29" t="s">
        <v>1215</v>
      </c>
      <c r="G3" s="29">
        <v>1989</v>
      </c>
      <c r="H3" s="29">
        <v>670</v>
      </c>
      <c r="I3" s="29" t="s">
        <v>1216</v>
      </c>
      <c r="J3" s="29" t="s">
        <v>1217</v>
      </c>
      <c r="K3" s="29" t="s">
        <v>470</v>
      </c>
      <c r="L3" s="29" t="s">
        <v>476</v>
      </c>
    </row>
    <row r="4" spans="1:12" ht="20.100000000000001" customHeight="1">
      <c r="A4" s="29" t="s">
        <v>8</v>
      </c>
      <c r="B4" s="29" t="s">
        <v>9</v>
      </c>
      <c r="C4" s="29" t="s">
        <v>331</v>
      </c>
      <c r="D4" s="29" t="s">
        <v>458</v>
      </c>
      <c r="E4" s="29" t="s">
        <v>1218</v>
      </c>
      <c r="F4" s="29" t="s">
        <v>1219</v>
      </c>
      <c r="G4" s="29">
        <v>2362</v>
      </c>
      <c r="H4" s="29">
        <v>188</v>
      </c>
      <c r="I4" s="29" t="s">
        <v>1036</v>
      </c>
      <c r="J4" s="29" t="s">
        <v>1220</v>
      </c>
      <c r="K4" s="29" t="s">
        <v>1068</v>
      </c>
      <c r="L4" s="29" t="s">
        <v>582</v>
      </c>
    </row>
    <row r="5" spans="1:12" ht="20.100000000000001" customHeight="1">
      <c r="A5" s="29" t="s">
        <v>8</v>
      </c>
      <c r="B5" s="29" t="s">
        <v>9</v>
      </c>
      <c r="C5" s="29" t="s">
        <v>353</v>
      </c>
      <c r="D5" s="29" t="s">
        <v>465</v>
      </c>
      <c r="E5" s="29" t="s">
        <v>1221</v>
      </c>
      <c r="F5" s="29" t="s">
        <v>1222</v>
      </c>
      <c r="G5" s="29">
        <v>2053</v>
      </c>
      <c r="H5" s="29">
        <v>1101</v>
      </c>
      <c r="I5" s="29" t="s">
        <v>1223</v>
      </c>
      <c r="J5" s="29" t="s">
        <v>1224</v>
      </c>
      <c r="K5" s="29" t="s">
        <v>887</v>
      </c>
      <c r="L5" s="29" t="s">
        <v>489</v>
      </c>
    </row>
    <row r="6" spans="1:12" ht="20.100000000000001" customHeight="1">
      <c r="A6" s="29" t="s">
        <v>8</v>
      </c>
      <c r="B6" s="29" t="s">
        <v>9</v>
      </c>
      <c r="C6" s="29" t="s">
        <v>353</v>
      </c>
      <c r="D6" s="29" t="s">
        <v>458</v>
      </c>
      <c r="E6" s="29" t="s">
        <v>1225</v>
      </c>
      <c r="F6" s="29" t="s">
        <v>1226</v>
      </c>
      <c r="G6" s="29">
        <v>1418</v>
      </c>
      <c r="H6" s="29">
        <v>207</v>
      </c>
      <c r="I6" s="29" t="s">
        <v>1227</v>
      </c>
      <c r="J6" s="29" t="s">
        <v>1228</v>
      </c>
      <c r="K6" s="29" t="s">
        <v>655</v>
      </c>
      <c r="L6" s="29" t="s">
        <v>557</v>
      </c>
    </row>
    <row r="7" spans="1:12" ht="20.100000000000001" customHeight="1">
      <c r="A7" s="29" t="s">
        <v>8</v>
      </c>
      <c r="B7" s="29" t="s">
        <v>9</v>
      </c>
      <c r="C7" s="29" t="s">
        <v>319</v>
      </c>
      <c r="D7" s="29" t="s">
        <v>458</v>
      </c>
      <c r="E7" s="29" t="s">
        <v>1229</v>
      </c>
      <c r="F7" s="29" t="s">
        <v>1230</v>
      </c>
      <c r="G7" s="29">
        <v>2412</v>
      </c>
      <c r="H7" s="29">
        <v>371</v>
      </c>
      <c r="I7" s="29" t="s">
        <v>1231</v>
      </c>
      <c r="J7" s="29" t="s">
        <v>1232</v>
      </c>
      <c r="K7" s="29" t="s">
        <v>674</v>
      </c>
      <c r="L7" s="29" t="s">
        <v>481</v>
      </c>
    </row>
    <row r="8" spans="1:12" ht="20.100000000000001" customHeight="1">
      <c r="A8" s="29" t="s">
        <v>8</v>
      </c>
      <c r="B8" s="29" t="s">
        <v>9</v>
      </c>
      <c r="C8" s="29" t="s">
        <v>319</v>
      </c>
      <c r="D8" s="29" t="s">
        <v>465</v>
      </c>
      <c r="E8" s="29" t="s">
        <v>1233</v>
      </c>
      <c r="F8" s="29" t="s">
        <v>1234</v>
      </c>
      <c r="G8" s="29">
        <v>3925</v>
      </c>
      <c r="H8" s="29">
        <v>1109</v>
      </c>
      <c r="I8" s="29" t="s">
        <v>1235</v>
      </c>
      <c r="J8" s="29" t="s">
        <v>1236</v>
      </c>
      <c r="K8" s="29" t="s">
        <v>612</v>
      </c>
      <c r="L8" s="29" t="s">
        <v>488</v>
      </c>
    </row>
    <row r="9" spans="1:12" ht="20.100000000000001" customHeight="1">
      <c r="A9" s="29" t="s">
        <v>8</v>
      </c>
      <c r="B9" s="29" t="s">
        <v>9</v>
      </c>
      <c r="C9" s="29" t="s">
        <v>367</v>
      </c>
      <c r="D9" s="29" t="s">
        <v>458</v>
      </c>
      <c r="E9" s="29" t="s">
        <v>1237</v>
      </c>
      <c r="F9" s="29" t="s">
        <v>1238</v>
      </c>
      <c r="G9" s="29">
        <v>3530</v>
      </c>
      <c r="H9" s="29">
        <v>216</v>
      </c>
      <c r="I9" s="29" t="s">
        <v>1231</v>
      </c>
      <c r="J9" s="29" t="s">
        <v>1239</v>
      </c>
      <c r="K9" s="29" t="s">
        <v>540</v>
      </c>
      <c r="L9" s="29" t="s">
        <v>500</v>
      </c>
    </row>
    <row r="10" spans="1:12" ht="20.100000000000001" customHeight="1">
      <c r="A10" s="29" t="s">
        <v>8</v>
      </c>
      <c r="B10" s="29" t="s">
        <v>9</v>
      </c>
      <c r="C10" s="29" t="s">
        <v>367</v>
      </c>
      <c r="D10" s="29" t="s">
        <v>465</v>
      </c>
      <c r="E10" s="29" t="s">
        <v>1240</v>
      </c>
      <c r="F10" s="29" t="s">
        <v>1241</v>
      </c>
      <c r="G10" s="29">
        <v>4078</v>
      </c>
      <c r="H10" s="29">
        <v>1739</v>
      </c>
      <c r="I10" s="29" t="s">
        <v>1242</v>
      </c>
      <c r="J10" s="29" t="s">
        <v>1243</v>
      </c>
      <c r="K10" s="29" t="s">
        <v>500</v>
      </c>
      <c r="L10" s="29" t="s">
        <v>612</v>
      </c>
    </row>
    <row r="11" spans="1:12" ht="20.100000000000001" customHeight="1">
      <c r="A11" s="29" t="s">
        <v>8</v>
      </c>
      <c r="B11" s="29" t="s">
        <v>9</v>
      </c>
      <c r="C11" s="29" t="s">
        <v>313</v>
      </c>
      <c r="D11" s="29" t="s">
        <v>465</v>
      </c>
      <c r="E11" s="29" t="s">
        <v>1244</v>
      </c>
      <c r="F11" s="29" t="s">
        <v>1245</v>
      </c>
      <c r="G11" s="29">
        <v>4756</v>
      </c>
      <c r="H11" s="29">
        <v>1528</v>
      </c>
      <c r="I11" s="29" t="s">
        <v>769</v>
      </c>
      <c r="J11" s="29" t="s">
        <v>1246</v>
      </c>
      <c r="K11" s="29" t="s">
        <v>934</v>
      </c>
      <c r="L11" s="29" t="s">
        <v>607</v>
      </c>
    </row>
    <row r="12" spans="1:12" ht="20.100000000000001" customHeight="1">
      <c r="A12" s="29" t="s">
        <v>8</v>
      </c>
      <c r="B12" s="29" t="s">
        <v>9</v>
      </c>
      <c r="C12" s="29" t="s">
        <v>313</v>
      </c>
      <c r="D12" s="29" t="s">
        <v>458</v>
      </c>
      <c r="E12" s="29" t="s">
        <v>1247</v>
      </c>
      <c r="F12" s="29" t="s">
        <v>1248</v>
      </c>
      <c r="G12" s="29">
        <v>1945</v>
      </c>
      <c r="H12" s="29">
        <v>229</v>
      </c>
      <c r="I12" s="29" t="s">
        <v>1249</v>
      </c>
      <c r="J12" s="29" t="s">
        <v>1250</v>
      </c>
      <c r="K12" s="29" t="s">
        <v>517</v>
      </c>
      <c r="L12" s="29" t="s">
        <v>512</v>
      </c>
    </row>
    <row r="13" spans="1:12" ht="20.100000000000001" customHeight="1">
      <c r="A13" s="29" t="s">
        <v>8</v>
      </c>
      <c r="B13" s="29" t="s">
        <v>9</v>
      </c>
      <c r="C13" s="29" t="s">
        <v>360</v>
      </c>
      <c r="D13" s="29" t="s">
        <v>458</v>
      </c>
      <c r="E13" s="29" t="s">
        <v>1251</v>
      </c>
      <c r="F13" s="29" t="s">
        <v>1252</v>
      </c>
      <c r="G13" s="29">
        <v>1944</v>
      </c>
      <c r="H13" s="29">
        <v>228</v>
      </c>
      <c r="I13" s="29" t="s">
        <v>726</v>
      </c>
      <c r="J13" s="29" t="s">
        <v>1253</v>
      </c>
      <c r="K13" s="29" t="s">
        <v>715</v>
      </c>
      <c r="L13" s="29" t="s">
        <v>551</v>
      </c>
    </row>
    <row r="14" spans="1:12" ht="20.100000000000001" customHeight="1">
      <c r="A14" s="29" t="s">
        <v>8</v>
      </c>
      <c r="B14" s="29" t="s">
        <v>9</v>
      </c>
      <c r="C14" s="29" t="s">
        <v>360</v>
      </c>
      <c r="D14" s="29" t="s">
        <v>465</v>
      </c>
      <c r="E14" s="29" t="s">
        <v>1254</v>
      </c>
      <c r="F14" s="29" t="s">
        <v>1255</v>
      </c>
      <c r="G14" s="29">
        <v>4867</v>
      </c>
      <c r="H14" s="29">
        <v>1104</v>
      </c>
      <c r="I14" s="29" t="s">
        <v>822</v>
      </c>
      <c r="J14" s="29" t="s">
        <v>1256</v>
      </c>
      <c r="K14" s="29" t="s">
        <v>500</v>
      </c>
      <c r="L14" s="29" t="s">
        <v>535</v>
      </c>
    </row>
    <row r="15" spans="1:12" ht="20.100000000000001" customHeight="1">
      <c r="A15" s="29" t="s">
        <v>8</v>
      </c>
      <c r="B15" s="29" t="s">
        <v>9</v>
      </c>
      <c r="C15" s="29" t="s">
        <v>317</v>
      </c>
      <c r="D15" s="29" t="s">
        <v>465</v>
      </c>
      <c r="E15" s="29" t="s">
        <v>1182</v>
      </c>
      <c r="F15" s="29" t="s">
        <v>1257</v>
      </c>
      <c r="G15" s="29">
        <v>5472</v>
      </c>
      <c r="H15" s="29">
        <v>1376</v>
      </c>
      <c r="I15" s="29" t="s">
        <v>1258</v>
      </c>
      <c r="J15" s="29" t="s">
        <v>1259</v>
      </c>
      <c r="K15" s="29" t="s">
        <v>682</v>
      </c>
      <c r="L15" s="29" t="s">
        <v>607</v>
      </c>
    </row>
    <row r="16" spans="1:12" ht="20.100000000000001" customHeight="1">
      <c r="A16" s="29" t="s">
        <v>8</v>
      </c>
      <c r="B16" s="29" t="s">
        <v>9</v>
      </c>
      <c r="C16" s="29" t="s">
        <v>317</v>
      </c>
      <c r="D16" s="29" t="s">
        <v>458</v>
      </c>
      <c r="E16" s="29" t="s">
        <v>1260</v>
      </c>
      <c r="F16" s="29" t="s">
        <v>1261</v>
      </c>
      <c r="G16" s="29">
        <v>589</v>
      </c>
      <c r="H16" s="29">
        <v>442</v>
      </c>
      <c r="I16" s="29" t="s">
        <v>1262</v>
      </c>
      <c r="J16" s="29" t="s">
        <v>1263</v>
      </c>
      <c r="K16" s="29" t="s">
        <v>1264</v>
      </c>
      <c r="L16" s="29" t="s">
        <v>500</v>
      </c>
    </row>
    <row r="17" spans="1:12" ht="20.100000000000001" customHeight="1">
      <c r="A17" s="29" t="s">
        <v>8</v>
      </c>
      <c r="B17" s="29" t="s">
        <v>9</v>
      </c>
      <c r="C17" s="29" t="s">
        <v>315</v>
      </c>
      <c r="D17" s="29" t="s">
        <v>458</v>
      </c>
      <c r="E17" s="29" t="s">
        <v>1265</v>
      </c>
      <c r="F17" s="29" t="s">
        <v>1266</v>
      </c>
      <c r="G17" s="29">
        <v>6386</v>
      </c>
      <c r="H17" s="29">
        <v>974</v>
      </c>
      <c r="I17" s="29" t="s">
        <v>1267</v>
      </c>
      <c r="J17" s="29" t="s">
        <v>1268</v>
      </c>
      <c r="K17" s="29" t="s">
        <v>1269</v>
      </c>
      <c r="L17" s="29" t="s">
        <v>506</v>
      </c>
    </row>
    <row r="18" spans="1:12" ht="20.100000000000001" customHeight="1">
      <c r="A18" s="29" t="s">
        <v>8</v>
      </c>
      <c r="B18" s="29" t="s">
        <v>9</v>
      </c>
      <c r="C18" s="29" t="s">
        <v>315</v>
      </c>
      <c r="D18" s="29" t="s">
        <v>465</v>
      </c>
      <c r="E18" s="29" t="s">
        <v>690</v>
      </c>
      <c r="F18" s="29" t="s">
        <v>1270</v>
      </c>
      <c r="G18" s="29">
        <v>4183</v>
      </c>
      <c r="H18" s="29">
        <v>1740</v>
      </c>
      <c r="I18" s="29" t="s">
        <v>1271</v>
      </c>
      <c r="J18" s="29" t="s">
        <v>1272</v>
      </c>
      <c r="K18" s="29" t="s">
        <v>949</v>
      </c>
      <c r="L18" s="29" t="s">
        <v>587</v>
      </c>
    </row>
    <row r="19" spans="1:12" ht="20.100000000000001" customHeight="1">
      <c r="A19" s="29" t="s">
        <v>8</v>
      </c>
      <c r="B19" s="29" t="s">
        <v>9</v>
      </c>
      <c r="C19" s="29" t="s">
        <v>97</v>
      </c>
      <c r="D19" s="29" t="s">
        <v>458</v>
      </c>
      <c r="E19" s="29" t="s">
        <v>1273</v>
      </c>
      <c r="F19" s="29" t="s">
        <v>1274</v>
      </c>
      <c r="G19" s="29">
        <v>10775</v>
      </c>
      <c r="H19" s="29">
        <v>1257</v>
      </c>
      <c r="I19" s="29" t="s">
        <v>1275</v>
      </c>
      <c r="J19" s="29" t="s">
        <v>1276</v>
      </c>
      <c r="K19" s="29" t="s">
        <v>1277</v>
      </c>
      <c r="L19" s="29" t="s">
        <v>874</v>
      </c>
    </row>
    <row r="20" spans="1:12" ht="20.100000000000001" customHeight="1">
      <c r="A20" s="29" t="s">
        <v>8</v>
      </c>
      <c r="B20" s="29" t="s">
        <v>9</v>
      </c>
      <c r="C20" s="29" t="s">
        <v>97</v>
      </c>
      <c r="D20" s="29" t="s">
        <v>465</v>
      </c>
      <c r="E20" s="29" t="s">
        <v>1278</v>
      </c>
      <c r="F20" s="29" t="s">
        <v>1279</v>
      </c>
      <c r="G20" s="29">
        <v>4035</v>
      </c>
      <c r="H20" s="29">
        <v>2249</v>
      </c>
      <c r="I20" s="29" t="s">
        <v>1280</v>
      </c>
      <c r="J20" s="29" t="s">
        <v>1281</v>
      </c>
      <c r="K20" s="29" t="s">
        <v>1050</v>
      </c>
      <c r="L20" s="29" t="s">
        <v>874</v>
      </c>
    </row>
    <row r="21" spans="1:12" ht="20.100000000000001" customHeight="1">
      <c r="A21" s="29" t="s">
        <v>8</v>
      </c>
      <c r="B21" s="29" t="s">
        <v>9</v>
      </c>
      <c r="C21" s="29" t="s">
        <v>341</v>
      </c>
      <c r="D21" s="29" t="s">
        <v>458</v>
      </c>
      <c r="E21" s="29" t="s">
        <v>1282</v>
      </c>
      <c r="F21" s="29" t="s">
        <v>1283</v>
      </c>
      <c r="G21" s="29">
        <v>83</v>
      </c>
      <c r="H21" s="29">
        <v>59</v>
      </c>
      <c r="I21" s="29" t="s">
        <v>1284</v>
      </c>
      <c r="J21" s="29" t="s">
        <v>1285</v>
      </c>
      <c r="K21" s="29" t="s">
        <v>1286</v>
      </c>
      <c r="L21" s="29" t="s">
        <v>674</v>
      </c>
    </row>
    <row r="22" spans="1:12" ht="20.100000000000001" customHeight="1">
      <c r="A22" s="29" t="s">
        <v>8</v>
      </c>
      <c r="B22" s="29" t="s">
        <v>9</v>
      </c>
      <c r="C22" s="29" t="s">
        <v>341</v>
      </c>
      <c r="D22" s="29" t="s">
        <v>465</v>
      </c>
      <c r="E22" s="29" t="s">
        <v>1287</v>
      </c>
      <c r="F22" s="29" t="s">
        <v>1288</v>
      </c>
      <c r="G22" s="29">
        <v>2547</v>
      </c>
      <c r="H22" s="29">
        <v>920</v>
      </c>
      <c r="I22" s="29" t="s">
        <v>822</v>
      </c>
      <c r="J22" s="29" t="s">
        <v>1289</v>
      </c>
      <c r="K22" s="29" t="s">
        <v>602</v>
      </c>
      <c r="L22" s="29" t="s">
        <v>751</v>
      </c>
    </row>
    <row r="23" spans="1:12" ht="20.100000000000001" customHeight="1">
      <c r="A23" s="29" t="s">
        <v>8</v>
      </c>
      <c r="B23" s="29" t="s">
        <v>9</v>
      </c>
      <c r="C23" s="29" t="s">
        <v>327</v>
      </c>
      <c r="D23" s="29" t="s">
        <v>458</v>
      </c>
      <c r="E23" s="29" t="s">
        <v>1290</v>
      </c>
      <c r="F23" s="29" t="s">
        <v>1058</v>
      </c>
      <c r="G23" s="29">
        <v>598</v>
      </c>
      <c r="H23" s="29">
        <v>439</v>
      </c>
      <c r="I23" s="29" t="s">
        <v>1291</v>
      </c>
      <c r="J23" s="29" t="s">
        <v>1292</v>
      </c>
      <c r="K23" s="29" t="s">
        <v>470</v>
      </c>
      <c r="L23" s="29" t="s">
        <v>566</v>
      </c>
    </row>
    <row r="24" spans="1:12" ht="20.100000000000001" customHeight="1">
      <c r="A24" s="29" t="s">
        <v>8</v>
      </c>
      <c r="B24" s="29" t="s">
        <v>9</v>
      </c>
      <c r="C24" s="29" t="s">
        <v>327</v>
      </c>
      <c r="D24" s="29" t="s">
        <v>465</v>
      </c>
      <c r="E24" s="29" t="s">
        <v>1293</v>
      </c>
      <c r="F24" s="29" t="s">
        <v>1294</v>
      </c>
      <c r="G24" s="29">
        <v>3502</v>
      </c>
      <c r="H24" s="29">
        <v>858</v>
      </c>
      <c r="I24" s="29" t="s">
        <v>1295</v>
      </c>
      <c r="J24" s="29" t="s">
        <v>1296</v>
      </c>
      <c r="K24" s="29" t="s">
        <v>489</v>
      </c>
      <c r="L24" s="29" t="s">
        <v>1033</v>
      </c>
    </row>
    <row r="25" spans="1:12" ht="20.100000000000001" customHeight="1">
      <c r="A25" s="29" t="s">
        <v>8</v>
      </c>
      <c r="B25" s="29" t="s">
        <v>9</v>
      </c>
      <c r="C25" s="29" t="s">
        <v>357</v>
      </c>
      <c r="D25" s="29" t="s">
        <v>458</v>
      </c>
      <c r="E25" s="29" t="s">
        <v>1297</v>
      </c>
      <c r="F25" s="29" t="s">
        <v>1298</v>
      </c>
      <c r="G25" s="29">
        <v>3413</v>
      </c>
      <c r="H25" s="29">
        <v>282</v>
      </c>
      <c r="I25" s="29" t="s">
        <v>885</v>
      </c>
      <c r="J25" s="29" t="s">
        <v>1299</v>
      </c>
      <c r="K25" s="29" t="s">
        <v>1033</v>
      </c>
      <c r="L25" s="29" t="s">
        <v>546</v>
      </c>
    </row>
    <row r="26" spans="1:12" ht="20.100000000000001" customHeight="1">
      <c r="A26" s="29" t="s">
        <v>8</v>
      </c>
      <c r="B26" s="29" t="s">
        <v>9</v>
      </c>
      <c r="C26" s="29" t="s">
        <v>357</v>
      </c>
      <c r="D26" s="29" t="s">
        <v>465</v>
      </c>
      <c r="E26" s="29" t="s">
        <v>1300</v>
      </c>
      <c r="F26" s="29" t="s">
        <v>1301</v>
      </c>
      <c r="G26" s="29">
        <v>2944</v>
      </c>
      <c r="H26" s="29">
        <v>901</v>
      </c>
      <c r="I26" s="29" t="s">
        <v>1302</v>
      </c>
      <c r="J26" s="29" t="s">
        <v>1303</v>
      </c>
      <c r="K26" s="29" t="s">
        <v>682</v>
      </c>
      <c r="L26" s="29" t="s">
        <v>540</v>
      </c>
    </row>
    <row r="27" spans="1:12" ht="20.100000000000001" customHeight="1">
      <c r="A27" s="29" t="s">
        <v>8</v>
      </c>
      <c r="B27" s="29" t="s">
        <v>9</v>
      </c>
      <c r="C27" s="29" t="s">
        <v>371</v>
      </c>
      <c r="D27" s="29" t="s">
        <v>458</v>
      </c>
      <c r="E27" s="29" t="s">
        <v>1304</v>
      </c>
      <c r="F27" s="29" t="s">
        <v>1305</v>
      </c>
      <c r="G27" s="29">
        <v>3433</v>
      </c>
      <c r="H27" s="29">
        <v>762</v>
      </c>
      <c r="I27" s="29" t="s">
        <v>1306</v>
      </c>
      <c r="J27" s="29" t="s">
        <v>1307</v>
      </c>
      <c r="K27" s="29" t="s">
        <v>475</v>
      </c>
      <c r="L27" s="29" t="s">
        <v>512</v>
      </c>
    </row>
    <row r="28" spans="1:12" ht="20.100000000000001" customHeight="1">
      <c r="A28" s="29" t="s">
        <v>8</v>
      </c>
      <c r="B28" s="29" t="s">
        <v>9</v>
      </c>
      <c r="C28" s="29" t="s">
        <v>371</v>
      </c>
      <c r="D28" s="29" t="s">
        <v>465</v>
      </c>
      <c r="E28" s="29" t="s">
        <v>811</v>
      </c>
      <c r="F28" s="29" t="s">
        <v>1308</v>
      </c>
      <c r="G28" s="29">
        <v>849</v>
      </c>
      <c r="H28" s="29">
        <v>334</v>
      </c>
      <c r="I28" s="29" t="s">
        <v>1309</v>
      </c>
      <c r="J28" s="29" t="s">
        <v>1310</v>
      </c>
      <c r="K28" s="29" t="s">
        <v>828</v>
      </c>
      <c r="L28" s="29" t="s">
        <v>620</v>
      </c>
    </row>
    <row r="29" spans="1:12" ht="20.100000000000001" customHeight="1">
      <c r="A29" s="29" t="s">
        <v>8</v>
      </c>
      <c r="B29" s="29" t="s">
        <v>9</v>
      </c>
      <c r="C29" s="29" t="s">
        <v>321</v>
      </c>
      <c r="D29" s="29" t="s">
        <v>458</v>
      </c>
      <c r="E29" s="29" t="s">
        <v>1218</v>
      </c>
      <c r="F29" s="29" t="s">
        <v>1311</v>
      </c>
      <c r="G29" s="29">
        <v>1092</v>
      </c>
      <c r="H29" s="29">
        <v>87</v>
      </c>
      <c r="I29" s="29" t="s">
        <v>1312</v>
      </c>
      <c r="J29" s="29" t="s">
        <v>1313</v>
      </c>
      <c r="K29" s="29" t="s">
        <v>1028</v>
      </c>
      <c r="L29" s="29" t="s">
        <v>535</v>
      </c>
    </row>
    <row r="30" spans="1:12" ht="20.100000000000001" customHeight="1">
      <c r="A30" s="29" t="s">
        <v>8</v>
      </c>
      <c r="B30" s="29" t="s">
        <v>9</v>
      </c>
      <c r="C30" s="29" t="s">
        <v>321</v>
      </c>
      <c r="D30" s="29" t="s">
        <v>465</v>
      </c>
      <c r="E30" s="29" t="s">
        <v>921</v>
      </c>
      <c r="F30" s="29" t="s">
        <v>1314</v>
      </c>
      <c r="G30" s="29">
        <v>1860</v>
      </c>
      <c r="H30" s="29">
        <v>803</v>
      </c>
      <c r="I30" s="29" t="s">
        <v>1134</v>
      </c>
      <c r="J30" s="29" t="s">
        <v>1315</v>
      </c>
      <c r="K30" s="29" t="s">
        <v>523</v>
      </c>
      <c r="L30" s="29" t="s">
        <v>500</v>
      </c>
    </row>
    <row r="31" spans="1:12" ht="20.100000000000001" customHeight="1">
      <c r="A31" s="29" t="s">
        <v>8</v>
      </c>
      <c r="B31" s="29" t="s">
        <v>9</v>
      </c>
      <c r="C31" s="29" t="s">
        <v>307</v>
      </c>
      <c r="D31" s="29" t="s">
        <v>465</v>
      </c>
      <c r="E31" s="29" t="s">
        <v>1316</v>
      </c>
      <c r="F31" s="29" t="s">
        <v>1317</v>
      </c>
      <c r="G31" s="29">
        <v>3066</v>
      </c>
      <c r="H31" s="29">
        <v>1473</v>
      </c>
      <c r="I31" s="29" t="s">
        <v>1318</v>
      </c>
      <c r="J31" s="29" t="s">
        <v>1319</v>
      </c>
      <c r="K31" s="29" t="s">
        <v>934</v>
      </c>
      <c r="L31" s="29" t="s">
        <v>540</v>
      </c>
    </row>
    <row r="32" spans="1:12" ht="20.100000000000001" customHeight="1">
      <c r="A32" s="29" t="s">
        <v>8</v>
      </c>
      <c r="B32" s="29" t="s">
        <v>9</v>
      </c>
      <c r="C32" s="29" t="s">
        <v>307</v>
      </c>
      <c r="D32" s="29" t="s">
        <v>458</v>
      </c>
      <c r="E32" s="29" t="s">
        <v>1320</v>
      </c>
      <c r="F32" s="29" t="s">
        <v>1321</v>
      </c>
      <c r="G32" s="29">
        <v>2602</v>
      </c>
      <c r="H32" s="29">
        <v>665</v>
      </c>
      <c r="I32" s="29" t="s">
        <v>1322</v>
      </c>
      <c r="J32" s="29" t="s">
        <v>1323</v>
      </c>
      <c r="K32" s="29" t="s">
        <v>655</v>
      </c>
      <c r="L32" s="29" t="s">
        <v>540</v>
      </c>
    </row>
    <row r="33" spans="1:12" ht="20.100000000000001" customHeight="1">
      <c r="A33" s="29" t="s">
        <v>8</v>
      </c>
      <c r="B33" s="29" t="s">
        <v>9</v>
      </c>
      <c r="C33" s="29" t="s">
        <v>311</v>
      </c>
      <c r="D33" s="29" t="s">
        <v>465</v>
      </c>
      <c r="E33" s="29" t="s">
        <v>1324</v>
      </c>
      <c r="F33" s="29" t="s">
        <v>1325</v>
      </c>
      <c r="G33" s="29">
        <v>4097</v>
      </c>
      <c r="H33" s="29">
        <v>1725</v>
      </c>
      <c r="I33" s="29" t="s">
        <v>1326</v>
      </c>
      <c r="J33" s="29" t="s">
        <v>1327</v>
      </c>
      <c r="K33" s="29" t="s">
        <v>540</v>
      </c>
      <c r="L33" s="29" t="s">
        <v>500</v>
      </c>
    </row>
    <row r="34" spans="1:12" ht="20.100000000000001" customHeight="1">
      <c r="A34" s="29" t="s">
        <v>8</v>
      </c>
      <c r="B34" s="29" t="s">
        <v>9</v>
      </c>
      <c r="C34" s="29" t="s">
        <v>311</v>
      </c>
      <c r="D34" s="29" t="s">
        <v>458</v>
      </c>
      <c r="E34" s="29" t="s">
        <v>1328</v>
      </c>
      <c r="F34" s="29" t="s">
        <v>1329</v>
      </c>
      <c r="G34" s="29">
        <v>6910</v>
      </c>
      <c r="H34" s="29">
        <v>897</v>
      </c>
      <c r="I34" s="29" t="s">
        <v>1330</v>
      </c>
      <c r="J34" s="29" t="s">
        <v>1331</v>
      </c>
      <c r="K34" s="29" t="s">
        <v>1332</v>
      </c>
      <c r="L34" s="29" t="s">
        <v>512</v>
      </c>
    </row>
    <row r="35" spans="1:12" ht="20.100000000000001" customHeight="1">
      <c r="A35" s="29" t="s">
        <v>8</v>
      </c>
      <c r="B35" s="29" t="s">
        <v>9</v>
      </c>
      <c r="C35" s="29" t="s">
        <v>14</v>
      </c>
      <c r="D35" s="29" t="s">
        <v>458</v>
      </c>
      <c r="E35" s="29" t="s">
        <v>1333</v>
      </c>
      <c r="F35" s="29" t="s">
        <v>1334</v>
      </c>
      <c r="G35" s="29">
        <v>42958</v>
      </c>
      <c r="H35" s="29">
        <v>14409</v>
      </c>
      <c r="I35" s="29" t="s">
        <v>1335</v>
      </c>
      <c r="J35" s="29" t="s">
        <v>1336</v>
      </c>
      <c r="K35" s="29" t="s">
        <v>920</v>
      </c>
      <c r="L35" s="29" t="s">
        <v>620</v>
      </c>
    </row>
    <row r="36" spans="1:12" ht="20.100000000000001" customHeight="1">
      <c r="A36" s="29" t="s">
        <v>8</v>
      </c>
      <c r="B36" s="29" t="s">
        <v>9</v>
      </c>
      <c r="C36" s="29" t="s">
        <v>14</v>
      </c>
      <c r="D36" s="29" t="s">
        <v>465</v>
      </c>
      <c r="E36" s="29" t="s">
        <v>1337</v>
      </c>
      <c r="F36" s="29" t="s">
        <v>1338</v>
      </c>
      <c r="G36" s="29">
        <v>2968</v>
      </c>
      <c r="H36" s="29">
        <v>1449</v>
      </c>
      <c r="I36" s="29" t="s">
        <v>1339</v>
      </c>
      <c r="J36" s="29" t="s">
        <v>1340</v>
      </c>
      <c r="K36" s="29" t="s">
        <v>715</v>
      </c>
      <c r="L36" s="29" t="s">
        <v>512</v>
      </c>
    </row>
    <row r="37" spans="1:12" ht="20.100000000000001" customHeight="1">
      <c r="A37" s="29" t="s">
        <v>8</v>
      </c>
      <c r="B37" s="29" t="s">
        <v>9</v>
      </c>
      <c r="C37" s="29" t="s">
        <v>1341</v>
      </c>
      <c r="D37" s="29" t="s">
        <v>465</v>
      </c>
      <c r="E37" s="29" t="s">
        <v>1342</v>
      </c>
      <c r="F37" s="29" t="s">
        <v>1343</v>
      </c>
      <c r="G37" s="29">
        <v>3139</v>
      </c>
      <c r="H37" s="29">
        <v>1148</v>
      </c>
      <c r="I37" s="29" t="s">
        <v>1344</v>
      </c>
      <c r="J37" s="29" t="s">
        <v>1345</v>
      </c>
      <c r="K37" s="29" t="s">
        <v>488</v>
      </c>
      <c r="L37" s="29" t="s">
        <v>1056</v>
      </c>
    </row>
    <row r="38" spans="1:12" ht="20.100000000000001" customHeight="1">
      <c r="A38" s="29" t="s">
        <v>8</v>
      </c>
      <c r="B38" s="29" t="s">
        <v>9</v>
      </c>
      <c r="C38" s="29" t="s">
        <v>1341</v>
      </c>
      <c r="D38" s="29" t="s">
        <v>458</v>
      </c>
      <c r="E38" s="29" t="s">
        <v>1346</v>
      </c>
      <c r="F38" s="29" t="s">
        <v>1347</v>
      </c>
      <c r="G38" s="29">
        <v>3174</v>
      </c>
      <c r="H38" s="29">
        <v>250</v>
      </c>
      <c r="I38" s="29" t="s">
        <v>1348</v>
      </c>
      <c r="J38" s="29" t="s">
        <v>1349</v>
      </c>
      <c r="K38" s="29" t="s">
        <v>602</v>
      </c>
      <c r="L38" s="29" t="s">
        <v>1350</v>
      </c>
    </row>
    <row r="39" spans="1:12" ht="20.100000000000001" customHeight="1">
      <c r="A39" s="29" t="s">
        <v>8</v>
      </c>
      <c r="B39" s="29" t="s">
        <v>9</v>
      </c>
      <c r="C39" s="29" t="s">
        <v>333</v>
      </c>
      <c r="D39" s="29" t="s">
        <v>458</v>
      </c>
      <c r="E39" s="29" t="s">
        <v>1351</v>
      </c>
      <c r="F39" s="29" t="s">
        <v>1352</v>
      </c>
      <c r="G39" s="29">
        <v>1162</v>
      </c>
      <c r="H39" s="29">
        <v>218</v>
      </c>
      <c r="I39" s="29" t="s">
        <v>1353</v>
      </c>
      <c r="J39" s="29" t="s">
        <v>1354</v>
      </c>
      <c r="K39" s="29" t="s">
        <v>602</v>
      </c>
      <c r="L39" s="29" t="s">
        <v>655</v>
      </c>
    </row>
    <row r="40" spans="1:12" ht="20.100000000000001" customHeight="1">
      <c r="A40" s="29" t="s">
        <v>8</v>
      </c>
      <c r="B40" s="29" t="s">
        <v>9</v>
      </c>
      <c r="C40" s="29" t="s">
        <v>333</v>
      </c>
      <c r="D40" s="29" t="s">
        <v>465</v>
      </c>
      <c r="E40" s="29" t="s">
        <v>1355</v>
      </c>
      <c r="F40" s="29" t="s">
        <v>1013</v>
      </c>
      <c r="G40" s="29">
        <v>2181</v>
      </c>
      <c r="H40" s="29">
        <v>958</v>
      </c>
      <c r="I40" s="29" t="s">
        <v>1356</v>
      </c>
      <c r="J40" s="29" t="s">
        <v>1357</v>
      </c>
      <c r="K40" s="29" t="s">
        <v>602</v>
      </c>
      <c r="L40" s="29" t="s">
        <v>750</v>
      </c>
    </row>
    <row r="41" spans="1:12" ht="20.100000000000001" customHeight="1">
      <c r="A41" s="29" t="s">
        <v>8</v>
      </c>
      <c r="B41" s="29" t="s">
        <v>9</v>
      </c>
      <c r="C41" s="29" t="s">
        <v>53</v>
      </c>
      <c r="D41" s="29" t="s">
        <v>458</v>
      </c>
      <c r="E41" s="29" t="s">
        <v>1199</v>
      </c>
      <c r="F41" s="29" t="s">
        <v>1358</v>
      </c>
      <c r="G41" s="29">
        <v>4757</v>
      </c>
      <c r="H41" s="29">
        <v>476</v>
      </c>
      <c r="I41" s="29" t="s">
        <v>1359</v>
      </c>
      <c r="J41" s="29" t="s">
        <v>1360</v>
      </c>
      <c r="K41" s="29" t="s">
        <v>828</v>
      </c>
      <c r="L41" s="29" t="s">
        <v>607</v>
      </c>
    </row>
    <row r="42" spans="1:12" ht="20.100000000000001" customHeight="1">
      <c r="A42" s="29" t="s">
        <v>8</v>
      </c>
      <c r="B42" s="29" t="s">
        <v>9</v>
      </c>
      <c r="C42" s="29" t="s">
        <v>53</v>
      </c>
      <c r="D42" s="29" t="s">
        <v>465</v>
      </c>
      <c r="E42" s="29" t="s">
        <v>1361</v>
      </c>
      <c r="F42" s="29" t="s">
        <v>1362</v>
      </c>
      <c r="G42" s="29">
        <v>71</v>
      </c>
      <c r="H42" s="29">
        <v>46</v>
      </c>
      <c r="I42" s="29" t="s">
        <v>1363</v>
      </c>
      <c r="J42" s="29" t="s">
        <v>1364</v>
      </c>
      <c r="K42" s="29" t="s">
        <v>1365</v>
      </c>
      <c r="L42" s="29" t="s">
        <v>620</v>
      </c>
    </row>
    <row r="43" spans="1:12" ht="20.100000000000001" customHeight="1">
      <c r="A43" s="29" t="s">
        <v>8</v>
      </c>
      <c r="B43" s="29" t="s">
        <v>9</v>
      </c>
      <c r="C43" s="29" t="s">
        <v>325</v>
      </c>
      <c r="D43" s="29" t="s">
        <v>458</v>
      </c>
      <c r="E43" s="29" t="s">
        <v>1366</v>
      </c>
      <c r="F43" s="29" t="s">
        <v>1367</v>
      </c>
      <c r="G43" s="29">
        <v>2231</v>
      </c>
      <c r="H43" s="29">
        <v>84</v>
      </c>
      <c r="I43" s="29" t="s">
        <v>1368</v>
      </c>
      <c r="J43" s="29" t="s">
        <v>1369</v>
      </c>
      <c r="K43" s="29" t="s">
        <v>602</v>
      </c>
      <c r="L43" s="29" t="s">
        <v>500</v>
      </c>
    </row>
    <row r="44" spans="1:12" ht="20.100000000000001" customHeight="1">
      <c r="A44" s="29" t="s">
        <v>8</v>
      </c>
      <c r="B44" s="29" t="s">
        <v>9</v>
      </c>
      <c r="C44" s="29" t="s">
        <v>325</v>
      </c>
      <c r="D44" s="29" t="s">
        <v>465</v>
      </c>
      <c r="E44" s="29" t="s">
        <v>1370</v>
      </c>
      <c r="F44" s="29" t="s">
        <v>1371</v>
      </c>
      <c r="G44" s="29">
        <v>1797</v>
      </c>
      <c r="H44" s="29">
        <v>533</v>
      </c>
      <c r="I44" s="29" t="s">
        <v>1372</v>
      </c>
      <c r="J44" s="29" t="s">
        <v>1373</v>
      </c>
      <c r="K44" s="29" t="s">
        <v>481</v>
      </c>
      <c r="L44" s="29" t="s">
        <v>535</v>
      </c>
    </row>
    <row r="45" spans="1:12">
      <c r="A45" s="15"/>
      <c r="B45" s="15"/>
      <c r="C45" s="15"/>
      <c r="D45" s="15"/>
      <c r="E45" s="15"/>
      <c r="F45" s="15"/>
      <c r="G45" s="15"/>
      <c r="H45" s="15"/>
      <c r="I45" s="15"/>
      <c r="J45" s="15"/>
      <c r="K45" s="15"/>
      <c r="L45" s="15"/>
    </row>
    <row r="46" spans="1:12" ht="45.75" customHeight="1">
      <c r="A46" s="139" t="s">
        <v>1675</v>
      </c>
      <c r="B46" s="139"/>
      <c r="C46" s="139"/>
      <c r="D46" s="139"/>
      <c r="E46" s="139"/>
      <c r="F46" s="139"/>
      <c r="G46" s="139"/>
      <c r="H46" s="139"/>
      <c r="I46" s="139"/>
      <c r="J46" s="139"/>
      <c r="K46" s="15"/>
      <c r="L46" s="15"/>
    </row>
    <row r="47" spans="1:12">
      <c r="A47" s="15"/>
      <c r="B47" s="15"/>
      <c r="C47" s="15"/>
      <c r="D47" s="15"/>
      <c r="E47" s="15"/>
      <c r="F47" s="15"/>
      <c r="G47" s="15"/>
      <c r="H47" s="15"/>
      <c r="I47" s="15"/>
      <c r="J47" s="15"/>
      <c r="K47" s="15"/>
      <c r="L47" s="15"/>
    </row>
    <row r="48" spans="1:12">
      <c r="A48" s="15"/>
      <c r="B48" s="15"/>
      <c r="C48" s="15"/>
      <c r="D48" s="15"/>
      <c r="E48" s="15"/>
      <c r="F48" s="15"/>
      <c r="G48" s="15"/>
      <c r="H48" s="15"/>
      <c r="I48" s="15"/>
      <c r="J48" s="15"/>
      <c r="K48" s="15"/>
      <c r="L48" s="15"/>
    </row>
  </sheetData>
  <mergeCells count="2">
    <mergeCell ref="A1:L1"/>
    <mergeCell ref="A46:J46"/>
  </mergeCells>
  <pageMargins left="0.7" right="0.7" top="0.75" bottom="0.75" header="0.3" footer="0.3"/>
  <pageSetup paperSize="9" scale="41"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A1E7F-76CC-4412-8083-6769DD21A294}">
  <sheetPr>
    <pageSetUpPr fitToPage="1"/>
  </sheetPr>
  <dimension ref="A1:K7"/>
  <sheetViews>
    <sheetView workbookViewId="0">
      <pane ySplit="2" topLeftCell="A3" activePane="bottomLeft" state="frozen"/>
      <selection pane="bottomLeft" activeCell="C4" sqref="C4"/>
    </sheetView>
  </sheetViews>
  <sheetFormatPr defaultRowHeight="15"/>
  <cols>
    <col min="1" max="1" width="21" customWidth="1"/>
    <col min="2" max="2" width="16.140625" customWidth="1"/>
    <col min="3" max="3" width="39.140625" customWidth="1"/>
    <col min="4" max="4" width="17.140625" customWidth="1"/>
    <col min="5" max="5" width="15" customWidth="1"/>
    <col min="6" max="6" width="14.28515625" customWidth="1"/>
    <col min="7" max="7" width="18.140625" customWidth="1"/>
    <col min="8" max="8" width="27.140625" customWidth="1"/>
    <col min="9" max="9" width="28.42578125" customWidth="1"/>
    <col min="10" max="10" width="25.140625" customWidth="1"/>
    <col min="11" max="11" width="25.42578125" customWidth="1"/>
  </cols>
  <sheetData>
    <row r="1" spans="1:11" ht="49.5" customHeight="1">
      <c r="A1" s="138" t="s">
        <v>1801</v>
      </c>
      <c r="B1" s="138"/>
      <c r="C1" s="138"/>
      <c r="D1" s="138"/>
      <c r="E1" s="138"/>
      <c r="F1" s="138"/>
      <c r="G1" s="138"/>
      <c r="H1" s="138"/>
      <c r="I1" s="138"/>
      <c r="J1" s="138"/>
      <c r="K1" s="138"/>
    </row>
    <row r="2" spans="1:11" s="5" customFormat="1" ht="111" customHeight="1">
      <c r="A2" s="28" t="s">
        <v>0</v>
      </c>
      <c r="B2" s="28" t="s">
        <v>1663</v>
      </c>
      <c r="C2" s="28" t="s">
        <v>448</v>
      </c>
      <c r="D2" s="28" t="s">
        <v>1374</v>
      </c>
      <c r="E2" s="28" t="s">
        <v>1375</v>
      </c>
      <c r="F2" s="28" t="s">
        <v>1213</v>
      </c>
      <c r="G2" s="28" t="s">
        <v>452</v>
      </c>
      <c r="H2" s="28" t="s">
        <v>453</v>
      </c>
      <c r="I2" s="28" t="s">
        <v>454</v>
      </c>
      <c r="J2" s="28" t="s">
        <v>455</v>
      </c>
      <c r="K2" s="28" t="s">
        <v>456</v>
      </c>
    </row>
    <row r="3" spans="1:11" ht="45" customHeight="1">
      <c r="A3" s="29" t="s">
        <v>8</v>
      </c>
      <c r="B3" s="29" t="s">
        <v>9</v>
      </c>
      <c r="C3" s="29" t="s">
        <v>458</v>
      </c>
      <c r="D3" s="29" t="s">
        <v>807</v>
      </c>
      <c r="E3" s="29" t="s">
        <v>1334</v>
      </c>
      <c r="F3" s="29">
        <v>103774</v>
      </c>
      <c r="G3" s="29">
        <v>22740</v>
      </c>
      <c r="H3" s="29" t="s">
        <v>1376</v>
      </c>
      <c r="I3" s="29" t="s">
        <v>1299</v>
      </c>
      <c r="J3" s="29" t="s">
        <v>1156</v>
      </c>
      <c r="K3" s="29" t="s">
        <v>674</v>
      </c>
    </row>
    <row r="4" spans="1:11" ht="45" customHeight="1">
      <c r="A4" s="29" t="s">
        <v>8</v>
      </c>
      <c r="B4" s="29" t="s">
        <v>9</v>
      </c>
      <c r="C4" s="29" t="s">
        <v>465</v>
      </c>
      <c r="D4" s="29" t="s">
        <v>1377</v>
      </c>
      <c r="E4" s="29" t="s">
        <v>1270</v>
      </c>
      <c r="F4" s="29">
        <v>64379</v>
      </c>
      <c r="G4" s="29">
        <v>23764</v>
      </c>
      <c r="H4" s="29" t="s">
        <v>1378</v>
      </c>
      <c r="I4" s="29" t="s">
        <v>1246</v>
      </c>
      <c r="J4" s="29" t="s">
        <v>682</v>
      </c>
      <c r="K4" s="29" t="s">
        <v>546</v>
      </c>
    </row>
    <row r="5" spans="1:11">
      <c r="A5" s="15"/>
      <c r="B5" s="15"/>
      <c r="C5" s="15"/>
      <c r="D5" s="15"/>
      <c r="E5" s="15"/>
      <c r="F5" s="15"/>
      <c r="G5" s="15"/>
      <c r="H5" s="15"/>
      <c r="I5" s="15"/>
      <c r="J5" s="15"/>
      <c r="K5" s="15"/>
    </row>
    <row r="6" spans="1:11">
      <c r="A6" s="15"/>
      <c r="B6" s="15"/>
      <c r="C6" s="15"/>
      <c r="D6" s="15"/>
      <c r="E6" s="15"/>
      <c r="F6" s="15"/>
      <c r="G6" s="15"/>
      <c r="H6" s="15"/>
      <c r="I6" s="15"/>
      <c r="J6" s="15"/>
      <c r="K6" s="15"/>
    </row>
    <row r="7" spans="1:11">
      <c r="A7" s="15"/>
      <c r="B7" s="15"/>
      <c r="C7" s="15"/>
      <c r="D7" s="15"/>
      <c r="E7" s="15"/>
      <c r="F7" s="15"/>
      <c r="G7" s="15"/>
      <c r="H7" s="15"/>
      <c r="I7" s="15"/>
      <c r="J7" s="15"/>
      <c r="K7" s="15"/>
    </row>
  </sheetData>
  <mergeCells count="1">
    <mergeCell ref="A1:K1"/>
  </mergeCells>
  <pageMargins left="0.7" right="0.7" top="0.75" bottom="0.75" header="0.3" footer="0.3"/>
  <pageSetup paperSize="9" scale="53"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25245-CADE-40E0-902A-79B7078BD780}">
  <sheetPr>
    <pageSetUpPr fitToPage="1"/>
  </sheetPr>
  <dimension ref="A1:J6"/>
  <sheetViews>
    <sheetView workbookViewId="0">
      <pane ySplit="2" topLeftCell="A3" activePane="bottomLeft" state="frozen"/>
      <selection pane="bottomLeft" activeCell="C9" sqref="C9"/>
    </sheetView>
  </sheetViews>
  <sheetFormatPr defaultRowHeight="15"/>
  <cols>
    <col min="1" max="1" width="18.5703125" bestFit="1" customWidth="1"/>
    <col min="2" max="2" width="39.42578125" bestFit="1" customWidth="1"/>
    <col min="3" max="3" width="18.42578125" customWidth="1"/>
    <col min="4" max="4" width="16.85546875" customWidth="1"/>
    <col min="5" max="5" width="18" customWidth="1"/>
    <col min="6" max="6" width="20" customWidth="1"/>
    <col min="7" max="7" width="25.5703125" customWidth="1"/>
    <col min="8" max="8" width="31.28515625" customWidth="1"/>
    <col min="9" max="9" width="24" customWidth="1"/>
    <col min="10" max="10" width="21.28515625" customWidth="1"/>
  </cols>
  <sheetData>
    <row r="1" spans="1:10" ht="53.25" customHeight="1">
      <c r="A1" s="138" t="s">
        <v>1945</v>
      </c>
      <c r="B1" s="138"/>
      <c r="C1" s="138"/>
      <c r="D1" s="138"/>
      <c r="E1" s="138"/>
      <c r="F1" s="138"/>
      <c r="G1" s="138"/>
      <c r="H1" s="138"/>
      <c r="I1" s="138"/>
      <c r="J1" s="138"/>
    </row>
    <row r="2" spans="1:10" s="5" customFormat="1" ht="111" customHeight="1">
      <c r="A2" s="28" t="s">
        <v>0</v>
      </c>
      <c r="B2" s="28" t="s">
        <v>448</v>
      </c>
      <c r="C2" s="28" t="s">
        <v>1374</v>
      </c>
      <c r="D2" s="28" t="s">
        <v>1375</v>
      </c>
      <c r="E2" s="28" t="s">
        <v>1213</v>
      </c>
      <c r="F2" s="28" t="s">
        <v>452</v>
      </c>
      <c r="G2" s="28" t="s">
        <v>453</v>
      </c>
      <c r="H2" s="28" t="s">
        <v>454</v>
      </c>
      <c r="I2" s="28" t="s">
        <v>455</v>
      </c>
      <c r="J2" s="28" t="s">
        <v>456</v>
      </c>
    </row>
    <row r="3" spans="1:10" ht="20.100000000000001" customHeight="1">
      <c r="A3" s="29" t="s">
        <v>8</v>
      </c>
      <c r="B3" s="29" t="s">
        <v>458</v>
      </c>
      <c r="C3" s="29" t="s">
        <v>807</v>
      </c>
      <c r="D3" s="29" t="s">
        <v>1334</v>
      </c>
      <c r="E3" s="29">
        <v>103774</v>
      </c>
      <c r="F3" s="29">
        <v>22740</v>
      </c>
      <c r="G3" s="29" t="s">
        <v>1376</v>
      </c>
      <c r="H3" s="29" t="s">
        <v>1299</v>
      </c>
      <c r="I3" s="29" t="s">
        <v>1156</v>
      </c>
      <c r="J3" s="29" t="s">
        <v>674</v>
      </c>
    </row>
    <row r="4" spans="1:10" ht="20.100000000000001" customHeight="1">
      <c r="A4" s="29" t="s">
        <v>8</v>
      </c>
      <c r="B4" s="29" t="s">
        <v>465</v>
      </c>
      <c r="C4" s="29" t="s">
        <v>1377</v>
      </c>
      <c r="D4" s="29" t="s">
        <v>1270</v>
      </c>
      <c r="E4" s="29">
        <v>64379</v>
      </c>
      <c r="F4" s="29">
        <v>23764</v>
      </c>
      <c r="G4" s="29" t="s">
        <v>1378</v>
      </c>
      <c r="H4" s="29" t="s">
        <v>1246</v>
      </c>
      <c r="I4" s="29" t="s">
        <v>682</v>
      </c>
      <c r="J4" s="29" t="s">
        <v>546</v>
      </c>
    </row>
    <row r="5" spans="1:10">
      <c r="A5" s="15"/>
      <c r="B5" s="15"/>
      <c r="C5" s="15"/>
      <c r="D5" s="15"/>
      <c r="E5" s="15"/>
      <c r="F5" s="15"/>
      <c r="G5" s="15"/>
      <c r="H5" s="15"/>
      <c r="I5" s="15"/>
      <c r="J5" s="15"/>
    </row>
    <row r="6" spans="1:10">
      <c r="A6" s="15"/>
      <c r="B6" s="15"/>
      <c r="C6" s="15"/>
      <c r="D6" s="15"/>
      <c r="E6" s="15"/>
      <c r="F6" s="15"/>
      <c r="G6" s="15"/>
      <c r="H6" s="15"/>
      <c r="I6" s="15"/>
      <c r="J6" s="15"/>
    </row>
  </sheetData>
  <mergeCells count="1">
    <mergeCell ref="A1:J1"/>
  </mergeCells>
  <pageMargins left="0.7" right="0.7" top="0.75" bottom="0.75" header="0.3" footer="0.3"/>
  <pageSetup paperSize="9" scale="56"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CCEDB-BB5B-4492-A683-84BE5CACF064}">
  <sheetPr>
    <pageSetUpPr fitToPage="1"/>
  </sheetPr>
  <dimension ref="A1:D7"/>
  <sheetViews>
    <sheetView workbookViewId="0">
      <pane ySplit="2" topLeftCell="A3" activePane="bottomLeft" state="frozen"/>
      <selection pane="bottomLeft" activeCell="A2" sqref="A2"/>
    </sheetView>
  </sheetViews>
  <sheetFormatPr defaultRowHeight="15"/>
  <cols>
    <col min="1" max="1" width="38.5703125" customWidth="1"/>
    <col min="2" max="2" width="44.85546875" customWidth="1"/>
    <col min="3" max="3" width="42.85546875" customWidth="1"/>
  </cols>
  <sheetData>
    <row r="1" spans="1:4" ht="38.25" customHeight="1">
      <c r="A1" s="138" t="s">
        <v>2052</v>
      </c>
      <c r="B1" s="138"/>
      <c r="C1" s="138"/>
      <c r="D1" s="10"/>
    </row>
    <row r="2" spans="1:4" ht="54.75" customHeight="1">
      <c r="A2" s="32" t="s">
        <v>0</v>
      </c>
      <c r="B2" s="32" t="s">
        <v>1379</v>
      </c>
      <c r="C2" s="32" t="s">
        <v>1380</v>
      </c>
    </row>
    <row r="3" spans="1:4" ht="45" customHeight="1">
      <c r="A3" s="29" t="s">
        <v>8</v>
      </c>
      <c r="B3" s="29" t="s">
        <v>1381</v>
      </c>
      <c r="C3" s="33" t="s">
        <v>1676</v>
      </c>
    </row>
    <row r="4" spans="1:4" ht="45" customHeight="1">
      <c r="A4" s="29" t="s">
        <v>8</v>
      </c>
      <c r="B4" s="29" t="s">
        <v>1382</v>
      </c>
      <c r="C4" s="33" t="s">
        <v>1677</v>
      </c>
    </row>
    <row r="5" spans="1:4">
      <c r="A5" s="15"/>
      <c r="B5" s="15"/>
      <c r="C5" s="15"/>
    </row>
    <row r="6" spans="1:4" ht="39.75" customHeight="1">
      <c r="A6" s="140" t="s">
        <v>1675</v>
      </c>
      <c r="B6" s="141"/>
      <c r="C6" s="141"/>
    </row>
    <row r="7" spans="1:4" ht="39.75" customHeight="1">
      <c r="A7" s="141"/>
      <c r="B7" s="141"/>
      <c r="C7" s="141"/>
    </row>
  </sheetData>
  <mergeCells count="2">
    <mergeCell ref="A6:C7"/>
    <mergeCell ref="A1:C1"/>
  </mergeCells>
  <pageMargins left="0.7" right="0.7" top="0.75" bottom="0.75" header="0.3" footer="0.3"/>
  <pageSetup paperSize="9" scale="6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24</vt:i4>
      </vt:variant>
      <vt:variant>
        <vt:lpstr>Nazwane zakresy</vt:lpstr>
      </vt:variant>
      <vt:variant>
        <vt:i4>5</vt:i4>
      </vt:variant>
    </vt:vector>
  </HeadingPairs>
  <TitlesOfParts>
    <vt:vector size="29" baseType="lpstr">
      <vt:lpstr>Tabela 1 </vt:lpstr>
      <vt:lpstr>Tabela_2</vt:lpstr>
      <vt:lpstr>Tabela 3</vt:lpstr>
      <vt:lpstr>Tabela 4</vt:lpstr>
      <vt:lpstr>Tabela 5</vt:lpstr>
      <vt:lpstr>Tabela 6</vt:lpstr>
      <vt:lpstr>Tabela 7</vt:lpstr>
      <vt:lpstr>Tabela 8</vt:lpstr>
      <vt:lpstr>Tabela 9</vt:lpstr>
      <vt:lpstr>Tabela 10</vt:lpstr>
      <vt:lpstr>Tabela 11</vt:lpstr>
      <vt:lpstr>Tabela 12</vt:lpstr>
      <vt:lpstr>Tabela 13</vt:lpstr>
      <vt:lpstr>Tabela 14</vt:lpstr>
      <vt:lpstr>Tabela 15</vt:lpstr>
      <vt:lpstr>Tabela 16</vt:lpstr>
      <vt:lpstr>Tabela 17</vt:lpstr>
      <vt:lpstr>Tabela 18</vt:lpstr>
      <vt:lpstr>Tabela 19</vt:lpstr>
      <vt:lpstr>Tabela 20</vt:lpstr>
      <vt:lpstr>Tabela 21</vt:lpstr>
      <vt:lpstr>Tabela 22</vt:lpstr>
      <vt:lpstr>Tabela 23</vt:lpstr>
      <vt:lpstr>Tabela 24</vt:lpstr>
      <vt:lpstr>Tabela_2!_Hlk199229964</vt:lpstr>
      <vt:lpstr>'Tabela 1 '!Tytuły_wydruku</vt:lpstr>
      <vt:lpstr>'Tabela 4'!Tytuły_wydruku</vt:lpstr>
      <vt:lpstr>'Tabela 5'!Tytuły_wydruku</vt:lpstr>
      <vt:lpstr>Tabela_2!Tytuły_wydruku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Drozdowicz</dc:creator>
  <cp:lastModifiedBy>ZUW ZUW</cp:lastModifiedBy>
  <cp:lastPrinted>2025-10-17T11:09:11Z</cp:lastPrinted>
  <dcterms:created xsi:type="dcterms:W3CDTF">2025-08-06T10:45:33Z</dcterms:created>
  <dcterms:modified xsi:type="dcterms:W3CDTF">2025-11-14T07:47:03Z</dcterms:modified>
</cp:coreProperties>
</file>