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dalena.szaro\Desktop\SA.270.2.2024 UTRZYMANIE DRÓG 2024\DO OPUBLIKOWANIA 16.07.2024\"/>
    </mc:Choice>
  </mc:AlternateContent>
  <xr:revisionPtr revIDLastSave="0" documentId="8_{279EF553-BAE6-4303-98B0-8BDBD515F056}" xr6:coauthVersionLast="47" xr6:coauthVersionMax="47" xr10:uidLastSave="{00000000-0000-0000-0000-000000000000}"/>
  <workbookProtection workbookAlgorithmName="SHA-512" workbookHashValue="DsTUfZmebl60KafXt9xjGaNrN+ITy6gwTJsF5tDZIvP7T9L0tnSJKbY9fAKa0FXHvOZGmz27Tju+QeI/wEXjBw==" workbookSaltValue="m9XgSu1GrPxNS/HuFmt0Qg==" workbookSpinCount="100000" lockStructure="1"/>
  <bookViews>
    <workbookView xWindow="28680" yWindow="-120" windowWidth="29040" windowHeight="15840" xr2:uid="{6A6AE805-23C7-44C5-9CAE-91009DEA332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H26" i="1" s="1"/>
  <c r="G26" i="1" s="1"/>
  <c r="F8" i="1"/>
  <c r="H8" i="1" s="1"/>
  <c r="G8" i="1" s="1"/>
  <c r="F9" i="1"/>
  <c r="H9" i="1" s="1"/>
  <c r="G9" i="1" s="1"/>
  <c r="F10" i="1"/>
  <c r="H10" i="1" s="1"/>
  <c r="G10" i="1" s="1"/>
  <c r="F11" i="1"/>
  <c r="H11" i="1" s="1"/>
  <c r="G11" i="1" s="1"/>
  <c r="F12" i="1"/>
  <c r="H12" i="1" s="1"/>
  <c r="G12" i="1" s="1"/>
  <c r="F13" i="1"/>
  <c r="H13" i="1" s="1"/>
  <c r="G13" i="1" s="1"/>
  <c r="F14" i="1"/>
  <c r="H14" i="1" s="1"/>
  <c r="G14" i="1" s="1"/>
  <c r="F15" i="1"/>
  <c r="H15" i="1" s="1"/>
  <c r="G15" i="1" s="1"/>
  <c r="F16" i="1"/>
  <c r="H16" i="1" s="1"/>
  <c r="G16" i="1" s="1"/>
  <c r="F17" i="1"/>
  <c r="H17" i="1" s="1"/>
  <c r="G17" i="1" s="1"/>
  <c r="F18" i="1"/>
  <c r="H18" i="1" s="1"/>
  <c r="G18" i="1" s="1"/>
  <c r="F19" i="1"/>
  <c r="H19" i="1" s="1"/>
  <c r="G19" i="1" s="1"/>
  <c r="F20" i="1"/>
  <c r="H20" i="1" s="1"/>
  <c r="G20" i="1" s="1"/>
  <c r="F21" i="1"/>
  <c r="H21" i="1" s="1"/>
  <c r="G21" i="1" s="1"/>
  <c r="F22" i="1"/>
  <c r="H22" i="1" s="1"/>
  <c r="G22" i="1" s="1"/>
  <c r="F23" i="1"/>
  <c r="H23" i="1" s="1"/>
  <c r="G23" i="1" s="1"/>
  <c r="F24" i="1"/>
  <c r="H24" i="1" s="1"/>
  <c r="G24" i="1" s="1"/>
  <c r="F25" i="1"/>
  <c r="H25" i="1" s="1"/>
  <c r="G25" i="1" s="1"/>
  <c r="F27" i="1"/>
  <c r="H27" i="1" s="1"/>
  <c r="G27" i="1" s="1"/>
  <c r="F7" i="1"/>
  <c r="H7" i="1" s="1"/>
  <c r="G7" i="1" s="1"/>
  <c r="H28" i="1" l="1"/>
  <c r="F28" i="1"/>
  <c r="G28" i="1" s="1"/>
</calcChain>
</file>

<file path=xl/sharedStrings.xml><?xml version="1.0" encoding="utf-8"?>
<sst xmlns="http://schemas.openxmlformats.org/spreadsheetml/2006/main" count="93" uniqueCount="70">
  <si>
    <t>Lp.</t>
  </si>
  <si>
    <t>Wyszczegolnieie elementów rozliczenia</t>
  </si>
  <si>
    <t>Jednostka</t>
  </si>
  <si>
    <t>Ilość</t>
  </si>
  <si>
    <t>Cena jednostkowa netto bez podatku VAT</t>
  </si>
  <si>
    <t>1.</t>
  </si>
  <si>
    <t>2.</t>
  </si>
  <si>
    <t>3.</t>
  </si>
  <si>
    <t>4.</t>
  </si>
  <si>
    <t>5.</t>
  </si>
  <si>
    <t>6.</t>
  </si>
  <si>
    <t>7.</t>
  </si>
  <si>
    <t>8.</t>
  </si>
  <si>
    <t>mb</t>
  </si>
  <si>
    <t>FORMULARZ CENOWY</t>
  </si>
  <si>
    <t>Roboty utrzymaniowe</t>
  </si>
  <si>
    <t>Utrzymanie dróg leśnych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</si>
  <si>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</si>
  <si>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</si>
  <si>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</si>
  <si>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</si>
  <si>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</si>
  <si>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</si>
  <si>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</si>
  <si>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</si>
  <si>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</si>
  <si>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</si>
  <si>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</si>
  <si>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Wykonanie umocnienia skarp z płyt ażurowych – gr. 8 cm na podsypce cementow-piaskowej 1:3 gr. 10cm</t>
  </si>
  <si>
    <t>Profilowanie i zagęszczanie nawierzchni wykonywane mechanicznie konstrukcja nawierzchni z kruszywa łamengo lub ziemnej</t>
  </si>
  <si>
    <t>Mechaniczne wykonanie koryta na całej szerokości jezdni i chodników w gruncie kat. I-IV - za każde dalsze 5 cm głębokości</t>
  </si>
  <si>
    <t>Podbudowa z kruszywa łamanego - warstwa górna o grubości po
zagęszczeniu 8 cm – kruszywo frakcji 0/31,5mm</t>
  </si>
  <si>
    <t>Odmulenie wodospustu o dł. ok. 4,5m</t>
  </si>
  <si>
    <t>Wykonanie drenażu na głebokości ok. 80cm z rury perforowanej w oplocie, obsypka i zasypka o gr. 40cm nad rurą z kruszywa naturalnego 16/32 w geowłókninie 200g/m2</t>
  </si>
  <si>
    <t>Podbudowa z kruszywa stabilizowanego mechanicznie – kruszywo frakcji 0/31,5mm dodatek za 1cm powiększenia grubości</t>
  </si>
  <si>
    <t>Separacja warstw gruntu geowłókninami układanymi wzdłuż do osi drogi sposobem ręcznym</t>
  </si>
  <si>
    <t>Netto</t>
  </si>
  <si>
    <t>VAT</t>
  </si>
  <si>
    <t>Brutto</t>
  </si>
  <si>
    <t>m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</si>
  <si>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</si>
  <si>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szt.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</si>
  <si>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</si>
  <si>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t>20.</t>
  </si>
  <si>
    <t>21.</t>
  </si>
  <si>
    <t>Wykonanie koryta drogi o głębokości do 15 cm na całej szerokości w gruncie kat. I-II</t>
  </si>
  <si>
    <t>Mechaniczne ścinanie poboczy o grubości 25 cm i szer. do 1m</t>
  </si>
  <si>
    <t>Mechaniczne ścinanie poboczy - za każde dalsze 5 cm grubości i 1m szer.</t>
  </si>
  <si>
    <t>Oczyszczenie rowów z namułu o grubości 100 cm z wyprofilowaniem skarp rowu</t>
  </si>
  <si>
    <t>Warstwy odsączające, wykonanie i zagęszczanie mechaniczne - grubość warstwy po zagęszczeniu 15 cm z miału kamiennego 0/7mm</t>
  </si>
  <si>
    <t>Warstwy odsączające wykonanie i zagęszczanie mechaniczne - za każdy dalszy 1 cm grubości ponad 15 cm z miału kamiennego 0/7mm</t>
  </si>
  <si>
    <t>Mechaniczne karczowanie pni (śr. do 55 cm)</t>
  </si>
  <si>
    <t>Mechaniczne karczowanie pni (śr. do 75 cm)</t>
  </si>
  <si>
    <t>Udrożnienie przepustu do 50 % zmulenia Ø do 400mm</t>
  </si>
  <si>
    <t>Łączna wartość zamówienia</t>
  </si>
  <si>
    <t>UWAGA!</t>
  </si>
  <si>
    <t>....................................., dn. .................................</t>
  </si>
  <si>
    <t>………………………………………..…………………</t>
  </si>
  <si>
    <t>(podpis upełnomocnionego przedstawiciela)</t>
  </si>
  <si>
    <t>Wartość netto (poz. 4 x 5)</t>
  </si>
  <si>
    <t>Wartość podatku VAT</t>
  </si>
  <si>
    <t xml:space="preserve">Wartość brutto z podatkiem VAT </t>
  </si>
  <si>
    <t>Oczyszczenie rowów z namułu o grubości 70 cm z wyprofilowaniem skarp rowu</t>
  </si>
  <si>
    <t>Oczyszczenie rowów z namułu o grubości 50 cm z wyprofilowaniemskarp rowu</t>
  </si>
  <si>
    <t>Naprawa elementów z betonu o objętości w jednym miejscu do 1 m³ wraz z odeskowaniem</t>
  </si>
  <si>
    <t>2,00</t>
  </si>
  <si>
    <t>„Utrzymanie dróg leśnych w granicach administracyjnych Nadleśnictwa Henryków w II półroczu 2024 roku”</t>
  </si>
  <si>
    <t>Mechaniczne lub ręczne jednokrotne, obustronne koszenie traw, chwastów oraz usuwanie samosiewów drzew i krzewów z jezdni, poboczy, zjazdów, mijanek, skarp i przeciwskarp rowów w pasach dróg lesnych (szer. Pasa ok. 5 m)</t>
  </si>
  <si>
    <t>km</t>
  </si>
  <si>
    <t>Cena jednostkowa winna uwzględniać wszystkie wymagania okreslone w SWZ oraz wszelkie koszty, jakie poniesie Wykonawca z tytułu należytej oraz zgodnie z obowijązującymi przepisami realizacji przedmiotu zamówienia, w tym dowóz materiałów, koszty wywozu i składowania wydobytego osadu, gruzu, na składowisku odpadów oraz koszty utylizacji, a także wszystkie potencjalne ryzyka ekonomiczne, jakie mogą wystąpić przy realizacji przedmiotu zamówienia.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</si>
</sst>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Protection="1">
      <protection locked="0"/>
    </xf>
    <xf numFmtId="44" fontId="0" fillId="0" borderId="1" xfId="0" applyNumberFormat="1" applyBorder="1" applyProtection="1">
      <protection locked="0"/>
    </xf>
    <xf numFmtId="44" fontId="0" fillId="0" borderId="9" xfId="0" applyNumberFormat="1" applyBorder="1" applyProtection="1">
      <protection locked="0"/>
    </xf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1" fillId="0" borderId="1" xfId="0" applyFont="1" applyBorder="1"/>
    <xf numFmtId="0" fontId="0" fillId="0" borderId="1" xfId="0" applyBorder="1"/>
    <xf numFmtId="44" fontId="0" fillId="0" borderId="1" xfId="0" applyNumberFormat="1" applyBorder="1"/>
    <xf numFmtId="44" fontId="0" fillId="0" borderId="6" xfId="0" applyNumberFormat="1" applyBorder="1"/>
    <xf numFmtId="0" fontId="0" fillId="0" borderId="1" xfId="0" applyBorder="1" applyAlignment="1">
      <alignment wrapText="1"/>
    </xf>
    <xf numFmtId="2" fontId="0" fillId="0" borderId="1" xfId="0" applyNumberFormat="1" applyBorder="1"/>
    <xf numFmtId="0" fontId="0" fillId="0" borderId="1" xfId="0" applyBorder="1" applyAlignment="1">
      <alignment horizontal="left" vertical="center" wrapText="1"/>
    </xf>
    <xf numFmtId="0" fontId="0" fillId="0" borderId="10" xfId="0" applyBorder="1"/>
    <xf numFmtId="0" fontId="0" fillId="0" borderId="9" xfId="0" applyBorder="1" applyAlignment="1">
      <alignment wrapText="1"/>
    </xf>
    <xf numFmtId="2" fontId="0" fillId="0" borderId="9" xfId="0" applyNumberFormat="1" applyBorder="1"/>
    <xf numFmtId="0" fontId="0" fillId="0" borderId="9" xfId="0" applyBorder="1"/>
    <xf numFmtId="0" fontId="0" fillId="0" borderId="7" xfId="0" applyBorder="1"/>
    <xf numFmtId="0" fontId="0" fillId="0" borderId="8" xfId="0" applyBorder="1" applyAlignment="1">
      <alignment wrapText="1"/>
    </xf>
    <xf numFmtId="0" fontId="0" fillId="0" borderId="8" xfId="0" applyBorder="1"/>
    <xf numFmtId="49" fontId="0" fillId="0" borderId="8" xfId="0" applyNumberForma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1D5E8-98AB-4B23-BDB8-11254AB4DC23}">
  <sheetPr>
    <pageSetUpPr fitToPage="1"/>
  </sheetPr>
  <dimension ref="A1:H40"/>
  <sheetViews>
    <sheetView tabSelected="1" zoomScaleNormal="100" workbookViewId="0">
      <selection activeCell="D8" sqref="D8"/>
    </sheetView>
  </sheetViews>
  <sheetFormatPr defaultRowHeight="15" x14ac:dyDescent="0.25"/>
  <cols>
    <col min="1" max="1" width="9.140625" style="1"/>
    <col min="2" max="2" width="56.85546875" style="1" bestFit="1" customWidth="1"/>
    <col min="3" max="3" width="9.85546875" style="1" bestFit="1" customWidth="1"/>
    <col min="4" max="4" width="9.140625" style="1"/>
    <col min="5" max="5" width="14.5703125" style="1" customWidth="1"/>
    <col min="6" max="6" width="14.7109375" style="1" customWidth="1"/>
    <col min="7" max="7" width="17.140625" style="1" customWidth="1"/>
    <col min="8" max="8" width="18" style="1" customWidth="1"/>
    <col min="9" max="16384" width="9.140625" style="1"/>
  </cols>
  <sheetData>
    <row r="1" spans="1:8" x14ac:dyDescent="0.25">
      <c r="A1" s="28" t="s">
        <v>14</v>
      </c>
      <c r="B1" s="28"/>
      <c r="C1" s="28"/>
      <c r="D1" s="28"/>
      <c r="E1" s="28"/>
      <c r="F1" s="28"/>
      <c r="G1" s="28"/>
      <c r="H1" s="28"/>
    </row>
    <row r="2" spans="1:8" x14ac:dyDescent="0.25">
      <c r="A2" s="28" t="s">
        <v>15</v>
      </c>
      <c r="B2" s="28"/>
      <c r="C2" s="28"/>
      <c r="D2" s="28"/>
      <c r="E2" s="28"/>
      <c r="F2" s="28"/>
      <c r="G2" s="28"/>
      <c r="H2" s="28"/>
    </row>
    <row r="3" spans="1:8" ht="15.75" thickBot="1" x14ac:dyDescent="0.3">
      <c r="A3" s="29" t="s">
        <v>66</v>
      </c>
      <c r="B3" s="29"/>
      <c r="C3" s="29"/>
      <c r="D3" s="29"/>
      <c r="E3" s="29"/>
      <c r="F3" s="29"/>
      <c r="G3" s="29"/>
      <c r="H3" s="29"/>
    </row>
    <row r="4" spans="1:8" ht="60" x14ac:dyDescent="0.25">
      <c r="A4" s="4" t="s">
        <v>0</v>
      </c>
      <c r="B4" s="5" t="s">
        <v>1</v>
      </c>
      <c r="C4" s="6" t="s">
        <v>2</v>
      </c>
      <c r="D4" s="6" t="s">
        <v>3</v>
      </c>
      <c r="E4" s="7" t="s">
        <v>4</v>
      </c>
      <c r="F4" s="7" t="s">
        <v>59</v>
      </c>
      <c r="G4" s="7" t="s">
        <v>60</v>
      </c>
      <c r="H4" s="8" t="s">
        <v>61</v>
      </c>
    </row>
    <row r="5" spans="1:8" x14ac:dyDescent="0.25">
      <c r="A5" s="9" t="s">
        <v>5</v>
      </c>
      <c r="B5" s="10" t="s">
        <v>6</v>
      </c>
      <c r="C5" s="10" t="s">
        <v>7</v>
      </c>
      <c r="D5" s="10" t="s">
        <v>8</v>
      </c>
      <c r="E5" s="10" t="s">
        <v>9</v>
      </c>
      <c r="F5" s="10" t="s">
        <v>10</v>
      </c>
      <c r="G5" s="10" t="s">
        <v>11</v>
      </c>
      <c r="H5" s="11" t="s">
        <v>12</v>
      </c>
    </row>
    <row r="6" spans="1:8" x14ac:dyDescent="0.25">
      <c r="A6" s="12"/>
      <c r="B6" s="13" t="s">
        <v>16</v>
      </c>
      <c r="C6" s="14"/>
      <c r="D6" s="14"/>
      <c r="E6" s="14"/>
      <c r="F6" s="15"/>
      <c r="G6" s="15"/>
      <c r="H6" s="16"/>
    </row>
    <row r="7" spans="1:8" ht="30" x14ac:dyDescent="0.25">
      <c r="A7" s="12" t="s">
        <v>5</v>
      </c>
      <c r="B7" s="17" t="s">
        <v>28</v>
      </c>
      <c r="C7" s="14" t="s">
        <v>40</v>
      </c>
      <c r="D7" s="18">
        <v>1</v>
      </c>
      <c r="E7" s="2"/>
      <c r="F7" s="15">
        <f>ROUND(D7*E7,2)</f>
        <v>0</v>
      </c>
      <c r="G7" s="15">
        <f>H7-F7</f>
        <v>0</v>
      </c>
      <c r="H7" s="16">
        <f>ROUND(F7*1.23,2)</f>
        <v>0</v>
      </c>
    </row>
    <row r="8" spans="1:8" ht="45" x14ac:dyDescent="0.25">
      <c r="A8" s="12" t="s">
        <v>6</v>
      </c>
      <c r="B8" s="17" t="s">
        <v>29</v>
      </c>
      <c r="C8" s="14" t="s">
        <v>40</v>
      </c>
      <c r="D8" s="18">
        <v>200</v>
      </c>
      <c r="E8" s="2"/>
      <c r="F8" s="15">
        <f t="shared" ref="F8:F27" si="0">ROUND(D8*E8,2)</f>
        <v>0</v>
      </c>
      <c r="G8" s="15">
        <f t="shared" ref="G8:G27" si="1">H8-F8</f>
        <v>0</v>
      </c>
      <c r="H8" s="16">
        <f t="shared" ref="H8:H27" si="2">ROUND(F8*1.23,2)</f>
        <v>0</v>
      </c>
    </row>
    <row r="9" spans="1:8" ht="30" x14ac:dyDescent="0.25">
      <c r="A9" s="12" t="s">
        <v>7</v>
      </c>
      <c r="B9" s="17" t="s">
        <v>45</v>
      </c>
      <c r="C9" s="14" t="s">
        <v>40</v>
      </c>
      <c r="D9" s="18">
        <v>2000</v>
      </c>
      <c r="E9" s="2"/>
      <c r="F9" s="15">
        <f t="shared" si="0"/>
        <v>0</v>
      </c>
      <c r="G9" s="15">
        <f t="shared" si="1"/>
        <v>0</v>
      </c>
      <c r="H9" s="16">
        <f t="shared" si="2"/>
        <v>0</v>
      </c>
    </row>
    <row r="10" spans="1:8" ht="45" x14ac:dyDescent="0.25">
      <c r="A10" s="12" t="s">
        <v>8</v>
      </c>
      <c r="B10" s="17" t="s">
        <v>30</v>
      </c>
      <c r="C10" s="14" t="s">
        <v>40</v>
      </c>
      <c r="D10" s="18">
        <v>1978</v>
      </c>
      <c r="E10" s="2"/>
      <c r="F10" s="15">
        <f t="shared" si="0"/>
        <v>0</v>
      </c>
      <c r="G10" s="15">
        <f t="shared" si="1"/>
        <v>0</v>
      </c>
      <c r="H10" s="16">
        <f t="shared" si="2"/>
        <v>0</v>
      </c>
    </row>
    <row r="11" spans="1:8" x14ac:dyDescent="0.25">
      <c r="A11" s="12" t="s">
        <v>9</v>
      </c>
      <c r="B11" s="17" t="s">
        <v>46</v>
      </c>
      <c r="C11" s="14" t="s">
        <v>39</v>
      </c>
      <c r="D11" s="18">
        <v>2500</v>
      </c>
      <c r="E11" s="2"/>
      <c r="F11" s="15">
        <f t="shared" si="0"/>
        <v>0</v>
      </c>
      <c r="G11" s="15">
        <f t="shared" si="1"/>
        <v>0</v>
      </c>
      <c r="H11" s="16">
        <f t="shared" si="2"/>
        <v>0</v>
      </c>
    </row>
    <row r="12" spans="1:8" ht="30" x14ac:dyDescent="0.25">
      <c r="A12" s="12" t="s">
        <v>10</v>
      </c>
      <c r="B12" s="17" t="s">
        <v>47</v>
      </c>
      <c r="C12" s="14" t="s">
        <v>39</v>
      </c>
      <c r="D12" s="18">
        <v>1000</v>
      </c>
      <c r="E12" s="2"/>
      <c r="F12" s="15">
        <f t="shared" si="0"/>
        <v>0</v>
      </c>
      <c r="G12" s="15">
        <f t="shared" si="1"/>
        <v>0</v>
      </c>
      <c r="H12" s="16">
        <f t="shared" si="2"/>
        <v>0</v>
      </c>
    </row>
    <row r="13" spans="1:8" ht="30" x14ac:dyDescent="0.25">
      <c r="A13" s="12" t="s">
        <v>11</v>
      </c>
      <c r="B13" s="17" t="s">
        <v>48</v>
      </c>
      <c r="C13" s="14" t="s">
        <v>13</v>
      </c>
      <c r="D13" s="18">
        <v>200</v>
      </c>
      <c r="E13" s="2"/>
      <c r="F13" s="15">
        <f t="shared" si="0"/>
        <v>0</v>
      </c>
      <c r="G13" s="15">
        <f t="shared" si="1"/>
        <v>0</v>
      </c>
      <c r="H13" s="16">
        <f t="shared" si="2"/>
        <v>0</v>
      </c>
    </row>
    <row r="14" spans="1:8" ht="30" x14ac:dyDescent="0.25">
      <c r="A14" s="12" t="s">
        <v>12</v>
      </c>
      <c r="B14" s="17" t="s">
        <v>62</v>
      </c>
      <c r="C14" s="14" t="s">
        <v>13</v>
      </c>
      <c r="D14" s="18">
        <v>300</v>
      </c>
      <c r="E14" s="2"/>
      <c r="F14" s="15">
        <f t="shared" si="0"/>
        <v>0</v>
      </c>
      <c r="G14" s="15">
        <f t="shared" si="1"/>
        <v>0</v>
      </c>
      <c r="H14" s="16">
        <f t="shared" si="2"/>
        <v>0</v>
      </c>
    </row>
    <row r="15" spans="1:8" ht="30" x14ac:dyDescent="0.25">
      <c r="A15" s="12" t="s">
        <v>17</v>
      </c>
      <c r="B15" s="17" t="s">
        <v>63</v>
      </c>
      <c r="C15" s="14" t="s">
        <v>13</v>
      </c>
      <c r="D15" s="18">
        <v>800</v>
      </c>
      <c r="E15" s="2"/>
      <c r="F15" s="15">
        <f t="shared" si="0"/>
        <v>0</v>
      </c>
      <c r="G15" s="15">
        <f t="shared" si="1"/>
        <v>0</v>
      </c>
      <c r="H15" s="16">
        <f t="shared" si="2"/>
        <v>0</v>
      </c>
    </row>
    <row r="16" spans="1:8" ht="45" x14ac:dyDescent="0.25">
      <c r="A16" s="12" t="s">
        <v>18</v>
      </c>
      <c r="B16" s="17" t="s">
        <v>33</v>
      </c>
      <c r="C16" s="14" t="s">
        <v>13</v>
      </c>
      <c r="D16" s="18">
        <v>25</v>
      </c>
      <c r="E16" s="2"/>
      <c r="F16" s="15">
        <f t="shared" si="0"/>
        <v>0</v>
      </c>
      <c r="G16" s="15">
        <f t="shared" si="1"/>
        <v>0</v>
      </c>
      <c r="H16" s="16">
        <f t="shared" si="2"/>
        <v>0</v>
      </c>
    </row>
    <row r="17" spans="1:8" ht="39" customHeight="1" x14ac:dyDescent="0.25">
      <c r="A17" s="12" t="s">
        <v>19</v>
      </c>
      <c r="B17" s="19" t="s">
        <v>31</v>
      </c>
      <c r="C17" s="14" t="s">
        <v>40</v>
      </c>
      <c r="D17" s="18">
        <v>8200</v>
      </c>
      <c r="E17" s="2"/>
      <c r="F17" s="15">
        <f t="shared" si="0"/>
        <v>0</v>
      </c>
      <c r="G17" s="15">
        <f t="shared" si="1"/>
        <v>0</v>
      </c>
      <c r="H17" s="16">
        <f t="shared" si="2"/>
        <v>0</v>
      </c>
    </row>
    <row r="18" spans="1:8" ht="45" x14ac:dyDescent="0.25">
      <c r="A18" s="12" t="s">
        <v>20</v>
      </c>
      <c r="B18" s="17" t="s">
        <v>34</v>
      </c>
      <c r="C18" s="14" t="s">
        <v>40</v>
      </c>
      <c r="D18" s="18">
        <v>7500</v>
      </c>
      <c r="E18" s="2"/>
      <c r="F18" s="15">
        <f t="shared" si="0"/>
        <v>0</v>
      </c>
      <c r="G18" s="15">
        <f t="shared" si="1"/>
        <v>0</v>
      </c>
      <c r="H18" s="16">
        <f t="shared" si="2"/>
        <v>0</v>
      </c>
    </row>
    <row r="19" spans="1:8" ht="45" x14ac:dyDescent="0.25">
      <c r="A19" s="12" t="s">
        <v>21</v>
      </c>
      <c r="B19" s="17" t="s">
        <v>49</v>
      </c>
      <c r="C19" s="14" t="s">
        <v>40</v>
      </c>
      <c r="D19" s="18">
        <v>6000</v>
      </c>
      <c r="E19" s="2"/>
      <c r="F19" s="15">
        <f t="shared" si="0"/>
        <v>0</v>
      </c>
      <c r="G19" s="15">
        <f t="shared" si="1"/>
        <v>0</v>
      </c>
      <c r="H19" s="16">
        <f t="shared" si="2"/>
        <v>0</v>
      </c>
    </row>
    <row r="20" spans="1:8" ht="30" x14ac:dyDescent="0.25">
      <c r="A20" s="12" t="s">
        <v>22</v>
      </c>
      <c r="B20" s="17" t="s">
        <v>35</v>
      </c>
      <c r="C20" s="14" t="s">
        <v>40</v>
      </c>
      <c r="D20" s="18">
        <v>160</v>
      </c>
      <c r="E20" s="2"/>
      <c r="F20" s="15">
        <f t="shared" si="0"/>
        <v>0</v>
      </c>
      <c r="G20" s="15">
        <f t="shared" si="1"/>
        <v>0</v>
      </c>
      <c r="H20" s="16">
        <f t="shared" si="2"/>
        <v>0</v>
      </c>
    </row>
    <row r="21" spans="1:8" ht="45" x14ac:dyDescent="0.25">
      <c r="A21" s="12" t="s">
        <v>23</v>
      </c>
      <c r="B21" s="17" t="s">
        <v>50</v>
      </c>
      <c r="C21" s="14" t="s">
        <v>40</v>
      </c>
      <c r="D21" s="18">
        <v>2998</v>
      </c>
      <c r="E21" s="2"/>
      <c r="F21" s="15">
        <f t="shared" si="0"/>
        <v>0</v>
      </c>
      <c r="G21" s="15">
        <f t="shared" si="1"/>
        <v>0</v>
      </c>
      <c r="H21" s="16">
        <f t="shared" si="2"/>
        <v>0</v>
      </c>
    </row>
    <row r="22" spans="1:8" x14ac:dyDescent="0.25">
      <c r="A22" s="12" t="s">
        <v>24</v>
      </c>
      <c r="B22" s="17" t="s">
        <v>32</v>
      </c>
      <c r="C22" s="14" t="s">
        <v>41</v>
      </c>
      <c r="D22" s="18">
        <v>2</v>
      </c>
      <c r="E22" s="2"/>
      <c r="F22" s="15">
        <f t="shared" si="0"/>
        <v>0</v>
      </c>
      <c r="G22" s="15">
        <f t="shared" si="1"/>
        <v>0</v>
      </c>
      <c r="H22" s="16">
        <f t="shared" si="2"/>
        <v>0</v>
      </c>
    </row>
    <row r="23" spans="1:8" x14ac:dyDescent="0.25">
      <c r="A23" s="20" t="s">
        <v>25</v>
      </c>
      <c r="B23" s="21" t="s">
        <v>51</v>
      </c>
      <c r="C23" s="14" t="s">
        <v>41</v>
      </c>
      <c r="D23" s="22">
        <v>20</v>
      </c>
      <c r="E23" s="3"/>
      <c r="F23" s="15">
        <f t="shared" si="0"/>
        <v>0</v>
      </c>
      <c r="G23" s="15">
        <f t="shared" si="1"/>
        <v>0</v>
      </c>
      <c r="H23" s="16">
        <f t="shared" si="2"/>
        <v>0</v>
      </c>
    </row>
    <row r="24" spans="1:8" x14ac:dyDescent="0.25">
      <c r="A24" s="12" t="s">
        <v>26</v>
      </c>
      <c r="B24" s="17" t="s">
        <v>52</v>
      </c>
      <c r="C24" s="14" t="s">
        <v>41</v>
      </c>
      <c r="D24" s="18">
        <v>20</v>
      </c>
      <c r="E24" s="3"/>
      <c r="F24" s="15">
        <f t="shared" si="0"/>
        <v>0</v>
      </c>
      <c r="G24" s="15">
        <f t="shared" si="1"/>
        <v>0</v>
      </c>
      <c r="H24" s="16">
        <f t="shared" si="2"/>
        <v>0</v>
      </c>
    </row>
    <row r="25" spans="1:8" x14ac:dyDescent="0.25">
      <c r="A25" s="12" t="s">
        <v>27</v>
      </c>
      <c r="B25" s="17" t="s">
        <v>53</v>
      </c>
      <c r="C25" s="14" t="s">
        <v>13</v>
      </c>
      <c r="D25" s="18">
        <v>5</v>
      </c>
      <c r="E25" s="3"/>
      <c r="F25" s="15">
        <f t="shared" si="0"/>
        <v>0</v>
      </c>
      <c r="G25" s="15">
        <f t="shared" si="1"/>
        <v>0</v>
      </c>
      <c r="H25" s="16">
        <f t="shared" si="2"/>
        <v>0</v>
      </c>
    </row>
    <row r="26" spans="1:8" ht="60" x14ac:dyDescent="0.25">
      <c r="A26" s="20" t="s">
        <v>43</v>
      </c>
      <c r="B26" s="21" t="s">
        <v>67</v>
      </c>
      <c r="C26" s="23" t="s">
        <v>68</v>
      </c>
      <c r="D26" s="22">
        <v>33</v>
      </c>
      <c r="E26" s="3"/>
      <c r="F26" s="15">
        <f t="shared" ref="F26" si="3">ROUND(D26*E26,2)</f>
        <v>0</v>
      </c>
      <c r="G26" s="15">
        <f t="shared" ref="G26" si="4">H26-F26</f>
        <v>0</v>
      </c>
      <c r="H26" s="16">
        <f t="shared" ref="H26" si="5">ROUND(F26*1.23,2)</f>
        <v>0</v>
      </c>
    </row>
    <row r="27" spans="1:8" ht="30.75" thickBot="1" x14ac:dyDescent="0.3">
      <c r="A27" s="24" t="s">
        <v>44</v>
      </c>
      <c r="B27" s="25" t="s">
        <v>64</v>
      </c>
      <c r="C27" s="26" t="s">
        <v>42</v>
      </c>
      <c r="D27" s="27" t="s">
        <v>65</v>
      </c>
      <c r="E27" s="3"/>
      <c r="F27" s="15">
        <f t="shared" si="0"/>
        <v>0</v>
      </c>
      <c r="G27" s="15">
        <f t="shared" si="1"/>
        <v>0</v>
      </c>
      <c r="H27" s="16">
        <f t="shared" si="2"/>
        <v>0</v>
      </c>
    </row>
    <row r="28" spans="1:8" x14ac:dyDescent="0.25">
      <c r="E28" s="30" t="s">
        <v>54</v>
      </c>
      <c r="F28" s="15">
        <f>SUM(F6:F27)</f>
        <v>0</v>
      </c>
      <c r="G28" s="15">
        <f>ROUND(F28*0.23,2)</f>
        <v>0</v>
      </c>
      <c r="H28" s="16">
        <f>SUM(H6:H27)</f>
        <v>0</v>
      </c>
    </row>
    <row r="29" spans="1:8" ht="15.75" thickBot="1" x14ac:dyDescent="0.3">
      <c r="E29" s="31"/>
      <c r="F29" s="15" t="s">
        <v>36</v>
      </c>
      <c r="G29" s="15" t="s">
        <v>37</v>
      </c>
      <c r="H29" s="16" t="s">
        <v>38</v>
      </c>
    </row>
    <row r="32" spans="1:8" x14ac:dyDescent="0.25">
      <c r="A32" t="s">
        <v>55</v>
      </c>
      <c r="B32"/>
      <c r="C32"/>
      <c r="D32"/>
      <c r="E32"/>
      <c r="F32"/>
      <c r="G32"/>
      <c r="H32"/>
    </row>
    <row r="33" spans="1:8" ht="15" customHeight="1" x14ac:dyDescent="0.25">
      <c r="A33" s="32" t="s">
        <v>69</v>
      </c>
      <c r="B33" s="32"/>
      <c r="C33" s="32"/>
      <c r="D33" s="32"/>
      <c r="E33" s="32"/>
      <c r="F33" s="32"/>
      <c r="G33" s="32"/>
      <c r="H33" s="32"/>
    </row>
    <row r="34" spans="1:8" x14ac:dyDescent="0.25">
      <c r="A34" s="32"/>
      <c r="B34" s="32"/>
      <c r="C34" s="32"/>
      <c r="D34" s="32"/>
      <c r="E34" s="32"/>
      <c r="F34" s="32"/>
      <c r="G34" s="32"/>
      <c r="H34" s="32"/>
    </row>
    <row r="35" spans="1:8" x14ac:dyDescent="0.25">
      <c r="A35" s="32"/>
      <c r="B35" s="32"/>
      <c r="C35" s="32"/>
      <c r="D35" s="32"/>
      <c r="E35" s="32"/>
      <c r="F35" s="32"/>
      <c r="G35" s="32"/>
      <c r="H35" s="32"/>
    </row>
    <row r="36" spans="1:8" x14ac:dyDescent="0.25">
      <c r="A36"/>
      <c r="B36"/>
      <c r="C36"/>
      <c r="D36"/>
      <c r="E36"/>
      <c r="F36"/>
      <c r="G36"/>
      <c r="H36"/>
    </row>
    <row r="37" spans="1:8" x14ac:dyDescent="0.25">
      <c r="A37"/>
      <c r="B37" t="s">
        <v>56</v>
      </c>
      <c r="C37"/>
      <c r="D37"/>
      <c r="E37"/>
      <c r="F37"/>
      <c r="G37"/>
      <c r="H37"/>
    </row>
    <row r="38" spans="1:8" x14ac:dyDescent="0.25">
      <c r="A38"/>
      <c r="B38"/>
      <c r="C38"/>
      <c r="D38"/>
      <c r="E38"/>
      <c r="F38"/>
      <c r="G38"/>
      <c r="H38"/>
    </row>
    <row r="39" spans="1:8" x14ac:dyDescent="0.25">
      <c r="A39"/>
      <c r="B39" t="s">
        <v>57</v>
      </c>
      <c r="C39"/>
      <c r="D39"/>
      <c r="E39"/>
      <c r="F39"/>
      <c r="G39"/>
      <c r="H39"/>
    </row>
    <row r="40" spans="1:8" x14ac:dyDescent="0.25">
      <c r="A40"/>
      <c r="B40" t="s">
        <v>58</v>
      </c>
      <c r="C40"/>
      <c r="D40"/>
      <c r="E40"/>
      <c r="F40"/>
      <c r="G40"/>
      <c r="H40"/>
    </row>
  </sheetData>
  <sheetProtection algorithmName="SHA-512" hashValue="py3M9G4oB1YoRFmXs482/kW/9Z6wSl7qKWQoIz1hSPHY70pDVj9OYN2QimkUNdeikOBu4ojmJTSQJAJ5hEgWfQ==" saltValue="ey99OhduolUcmFYdmO76sQ==" spinCount="100000" sheet="1" formatCells="0" formatColumns="0" formatRows="0" insertColumns="0" insertRows="0" insertHyperlinks="0" deleteColumns="0" deleteRows="0" sort="0" autoFilter="0" pivotTables="0"/>
  <mergeCells count="5">
    <mergeCell ref="A1:H1"/>
    <mergeCell ref="A2:H2"/>
    <mergeCell ref="A3:H3"/>
    <mergeCell ref="E28:E29"/>
    <mergeCell ref="A33:H35"/>
  </mergeCells>
  <phoneticPr fontId="3" type="noConversion"/>
  <pageMargins left="0.7" right="0.7" top="0.75" bottom="0.75" header="0.3" footer="0.3"/>
  <pageSetup paperSize="9" scale="5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Jendraszczyk</dc:creator>
  <cp:lastModifiedBy>Magdalena Szaro</cp:lastModifiedBy>
  <cp:lastPrinted>2022-08-11T05:10:13Z</cp:lastPrinted>
  <dcterms:created xsi:type="dcterms:W3CDTF">2022-08-10T04:13:30Z</dcterms:created>
  <dcterms:modified xsi:type="dcterms:W3CDTF">2024-07-16T07:57:56Z</dcterms:modified>
</cp:coreProperties>
</file>