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ozlowska\Documents\2019\Maluch+ rozliczenie 2018\Edycja uzupełniająca 2019\"/>
    </mc:Choice>
  </mc:AlternateContent>
  <xr:revisionPtr revIDLastSave="0" documentId="8_{FE14497D-3590-4165-9303-9FE2965049AA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Arkusz1!$A$5:$Y$21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5" i="1" l="1"/>
  <c r="W15" i="1"/>
  <c r="L15" i="1"/>
  <c r="R15" i="1" s="1"/>
  <c r="H15" i="1"/>
  <c r="O14" i="1"/>
  <c r="L14" i="1"/>
  <c r="H14" i="1"/>
  <c r="R14" i="1" l="1"/>
  <c r="Y15" i="1"/>
  <c r="O13" i="1"/>
  <c r="O6" i="1"/>
  <c r="L13" i="1"/>
  <c r="L6" i="1"/>
  <c r="X21" i="1" l="1"/>
  <c r="W21" i="1"/>
  <c r="O21" i="1"/>
  <c r="L21" i="1"/>
  <c r="H21" i="1"/>
  <c r="X20" i="1"/>
  <c r="W20" i="1"/>
  <c r="O20" i="1"/>
  <c r="L20" i="1"/>
  <c r="H20" i="1"/>
  <c r="X16" i="1"/>
  <c r="X17" i="1"/>
  <c r="X18" i="1"/>
  <c r="X19" i="1"/>
  <c r="W16" i="1"/>
  <c r="W17" i="1"/>
  <c r="W18" i="1"/>
  <c r="W19" i="1"/>
  <c r="O19" i="1"/>
  <c r="L19" i="1"/>
  <c r="H19" i="1"/>
  <c r="O18" i="1"/>
  <c r="L18" i="1"/>
  <c r="H18" i="1"/>
  <c r="O17" i="1"/>
  <c r="L17" i="1"/>
  <c r="H17" i="1"/>
  <c r="O16" i="1"/>
  <c r="L16" i="1"/>
  <c r="H16" i="1"/>
  <c r="X14" i="1"/>
  <c r="W14" i="1"/>
  <c r="X13" i="1"/>
  <c r="W13" i="1"/>
  <c r="R13" i="1"/>
  <c r="H13" i="1"/>
  <c r="X11" i="1"/>
  <c r="X12" i="1"/>
  <c r="W11" i="1"/>
  <c r="W12" i="1"/>
  <c r="O12" i="1"/>
  <c r="L12" i="1"/>
  <c r="H12" i="1"/>
  <c r="O11" i="1"/>
  <c r="L11" i="1"/>
  <c r="H11" i="1"/>
  <c r="X10" i="1"/>
  <c r="W10" i="1"/>
  <c r="O10" i="1"/>
  <c r="L10" i="1"/>
  <c r="H10" i="1"/>
  <c r="X9" i="1"/>
  <c r="W9" i="1"/>
  <c r="X8" i="1"/>
  <c r="W8" i="1"/>
  <c r="O9" i="1"/>
  <c r="L9" i="1"/>
  <c r="H9" i="1"/>
  <c r="O8" i="1"/>
  <c r="L8" i="1"/>
  <c r="H8" i="1"/>
  <c r="X7" i="1"/>
  <c r="W7" i="1"/>
  <c r="O7" i="1"/>
  <c r="L7" i="1"/>
  <c r="H7" i="1"/>
  <c r="X6" i="1"/>
  <c r="W6" i="1"/>
  <c r="R7" i="1" l="1"/>
  <c r="Y19" i="1"/>
  <c r="Y14" i="1"/>
  <c r="Y20" i="1"/>
  <c r="Y8" i="1"/>
  <c r="R16" i="1"/>
  <c r="Y17" i="1"/>
  <c r="Y10" i="1"/>
  <c r="Y12" i="1"/>
  <c r="Y6" i="1"/>
  <c r="Y7" i="1"/>
  <c r="R17" i="1"/>
  <c r="Y18" i="1"/>
  <c r="Y9" i="1"/>
  <c r="Y11" i="1"/>
  <c r="Y13" i="1"/>
  <c r="R20" i="1"/>
  <c r="R9" i="1"/>
  <c r="R10" i="1"/>
  <c r="R12" i="1"/>
  <c r="Y16" i="1"/>
  <c r="R19" i="1"/>
  <c r="Y21" i="1"/>
  <c r="R21" i="1"/>
  <c r="R18" i="1"/>
  <c r="R11" i="1"/>
  <c r="R8" i="1"/>
  <c r="R6" i="1" l="1"/>
  <c r="H6" i="1"/>
</calcChain>
</file>

<file path=xl/sharedStrings.xml><?xml version="1.0" encoding="utf-8"?>
<sst xmlns="http://schemas.openxmlformats.org/spreadsheetml/2006/main" count="130" uniqueCount="84">
  <si>
    <t>Lp.</t>
  </si>
  <si>
    <t>Nazwa gminy, na terenie której będą tworzone miejsca opieki</t>
  </si>
  <si>
    <t>Liczba tworzonych miejsc</t>
  </si>
  <si>
    <t>Wydatki na tworzenie miejsc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</si>
  <si>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</si>
  <si>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</si>
  <si>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</si>
  <si>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</si>
  <si>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</si>
  <si>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</si>
  <si>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</si>
  <si>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</si>
  <si>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
z tego:</t>
  </si>
  <si>
    <t>na żłobek i klub dziecięcy</t>
  </si>
  <si>
    <t>na dziennego opiekuna</t>
  </si>
  <si>
    <t>Dofinansowanie (zł), 
z tego:</t>
  </si>
  <si>
    <t>8 (9+10+11)</t>
  </si>
  <si>
    <t>12 (13+14)</t>
  </si>
  <si>
    <t>15 (16+17)</t>
  </si>
  <si>
    <t>18 (12+15)</t>
  </si>
  <si>
    <t>Instytucja (nazwa, adres)</t>
  </si>
  <si>
    <t>Kod terytorialny GUS gminy, na terenie której będą tworzone miejsca opieki</t>
  </si>
  <si>
    <t>Koszty realizacji zadania OGÓŁEM (zł)</t>
  </si>
  <si>
    <t>Publiczny żłobek w Wirach</t>
  </si>
  <si>
    <t>Marcinowice</t>
  </si>
  <si>
    <t>02</t>
  </si>
  <si>
    <t>19</t>
  </si>
  <si>
    <t>05</t>
  </si>
  <si>
    <t>2</t>
  </si>
  <si>
    <t>Funkcjonowanie miejsc dla dzieci (z wyłączeniem dzieci niepełnosprawnych lub wymagających szczególnej opieki)</t>
  </si>
  <si>
    <t>Liczba miejsc</t>
  </si>
  <si>
    <t>Okres funkcjonowania</t>
  </si>
  <si>
    <t>Funkcjonowanie miejsc dla dzieci niepełnosprawnych lub wymagających szczególnej opieki</t>
  </si>
  <si>
    <t>Całkowita kwota dofinansowania</t>
  </si>
  <si>
    <t>Kwota dofinansowania na miejsce dla dzieci z wyłączeniem dzieci niepełnosprawnych lub wymagających szczególnej opieki</t>
  </si>
  <si>
    <t>Kwota dofinansowania na miejsce dla dzieci niepełnosprawnych lub wymagających szczególnej opieki</t>
  </si>
  <si>
    <t>Żłobek Gminny Maluszek w Kolonii Pliszczyn 184, 20-258 Lublin</t>
  </si>
  <si>
    <t>Wólka</t>
  </si>
  <si>
    <t>06</t>
  </si>
  <si>
    <t>09</t>
  </si>
  <si>
    <t>14</t>
  </si>
  <si>
    <t>Gmina Trzebiechów, ul. Sulechowska 2, 66-132 Trzebiechów</t>
  </si>
  <si>
    <t>08</t>
  </si>
  <si>
    <t>07</t>
  </si>
  <si>
    <t>04</t>
  </si>
  <si>
    <t>4</t>
  </si>
  <si>
    <t>Pierwszy żłobek samorządowyw Gminie Sulęcin, Os. Kopernika 7, 69-200 Sulęcin</t>
  </si>
  <si>
    <t>Żłobek w Dzierzgówku, Dzierzgówek 15, 99-418 Bełchów</t>
  </si>
  <si>
    <t>Nieborów</t>
  </si>
  <si>
    <t>10</t>
  </si>
  <si>
    <t>Gmina Gołcza</t>
  </si>
  <si>
    <t>Gołcza</t>
  </si>
  <si>
    <t>12</t>
  </si>
  <si>
    <t>Klub Dziecięcy w Starym Wiśniczu</t>
  </si>
  <si>
    <t>Nowy Wiśnicz</t>
  </si>
  <si>
    <t>01</t>
  </si>
  <si>
    <t>3</t>
  </si>
  <si>
    <t>Żłobek Gminny w Adelinie, Adelin 46  07-230 Zabrodzie</t>
  </si>
  <si>
    <t>35</t>
  </si>
  <si>
    <t xml:space="preserve">Klub Malucha, Perlejewo 45, 17-322 Perlejewo </t>
  </si>
  <si>
    <t>20</t>
  </si>
  <si>
    <t>Szkoła Podstawowa im. Ks P. Szynwelskiego w Smętowie Granicznym, ul. Gdańska 23,          83-230 Smętowo Graniczne</t>
  </si>
  <si>
    <t>22</t>
  </si>
  <si>
    <t>13</t>
  </si>
  <si>
    <t>11</t>
  </si>
  <si>
    <t>Klub Malucha, ul. Gdańska 43 B,       82-230 Nowy Staw</t>
  </si>
  <si>
    <t>Żłobek Samorządowy w Starzynie, ul. Żarnowiecka 22, 84-107 Starzyno</t>
  </si>
  <si>
    <t>Żłobek Gminny w Dziemianach, ul. Wyzwolenia 20, 83-425 Dziemiany, działka 42/12</t>
  </si>
  <si>
    <t>Żłobek w Suszu ul. Piastowska 1A,   14-240 Susz</t>
  </si>
  <si>
    <t>28</t>
  </si>
  <si>
    <t xml:space="preserve">Żłobek miejski ul. Topolowa 45, 63-233 Jaraczewo </t>
  </si>
  <si>
    <t>30</t>
  </si>
  <si>
    <t>Zabrodzie</t>
  </si>
  <si>
    <t>Perlejewo</t>
  </si>
  <si>
    <t>Smętowo Graniczne</t>
  </si>
  <si>
    <t>Nowy Staw</t>
  </si>
  <si>
    <t>Puck</t>
  </si>
  <si>
    <t>Dziemiany</t>
  </si>
  <si>
    <t xml:space="preserve">Susz </t>
  </si>
  <si>
    <t xml:space="preserve">Jaraczewo </t>
  </si>
  <si>
    <t>Trzebiechów</t>
  </si>
  <si>
    <t>Sulęcin</t>
  </si>
  <si>
    <t>Żłobek Gminy Siemiatycze, ul. T. Kościuszki 88, 17-300 Siemiatycze</t>
  </si>
  <si>
    <t>Gmina Siemiatycze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</si>
</sst>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4" fillId="0" borderId="12" xfId="2" applyNumberFormat="1" applyFont="1" applyBorder="1" applyAlignment="1" applyProtection="1">
      <alignment horizontal="left" vertical="center" wrapText="1"/>
      <protection locked="0"/>
    </xf>
    <xf numFmtId="49" fontId="4" fillId="0" borderId="12" xfId="2" applyNumberFormat="1" applyFont="1" applyBorder="1" applyAlignment="1" applyProtection="1">
      <alignment horizontal="center" vertical="center" wrapText="1"/>
      <protection locked="0"/>
    </xf>
    <xf numFmtId="49" fontId="4" fillId="0" borderId="17" xfId="2" applyNumberFormat="1" applyFont="1" applyBorder="1" applyAlignment="1" applyProtection="1">
      <alignment horizontal="center" vertical="center" wrapText="1"/>
      <protection locked="0"/>
    </xf>
    <xf numFmtId="3" fontId="4" fillId="0" borderId="18" xfId="2" applyNumberFormat="1" applyFont="1" applyBorder="1" applyAlignment="1" applyProtection="1">
      <alignment horizontal="center" vertical="center" wrapText="1"/>
      <protection locked="0"/>
    </xf>
    <xf numFmtId="3" fontId="4" fillId="0" borderId="12" xfId="2" applyNumberFormat="1" applyFont="1" applyBorder="1" applyAlignment="1" applyProtection="1">
      <alignment horizontal="center" vertical="center" wrapText="1"/>
      <protection locked="0"/>
    </xf>
    <xf numFmtId="4" fontId="4" fillId="0" borderId="18" xfId="2" applyNumberFormat="1" applyFont="1" applyBorder="1" applyAlignment="1" applyProtection="1">
      <alignment vertical="center" wrapText="1"/>
      <protection locked="0"/>
    </xf>
    <xf numFmtId="4" fontId="4" fillId="0" borderId="12" xfId="2" applyNumberFormat="1" applyFont="1" applyBorder="1" applyAlignment="1" applyProtection="1">
      <alignment vertical="center" wrapText="1"/>
      <protection locked="0"/>
    </xf>
    <xf numFmtId="0" fontId="4" fillId="0" borderId="12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3" fontId="4" fillId="0" borderId="12" xfId="2" applyNumberFormat="1" applyFont="1" applyFill="1" applyBorder="1" applyAlignment="1" applyProtection="1">
      <alignment vertical="center" wrapText="1"/>
      <protection locked="0"/>
    </xf>
    <xf numFmtId="4" fontId="0" fillId="0" borderId="12" xfId="0" applyNumberFormat="1" applyBorder="1" applyAlignment="1">
      <alignment vertical="center"/>
    </xf>
    <xf numFmtId="4" fontId="4" fillId="0" borderId="18" xfId="1" applyNumberFormat="1" applyFont="1" applyBorder="1" applyAlignment="1" applyProtection="1">
      <alignment horizontal="right" vertical="center" wrapText="1"/>
      <protection locked="0"/>
    </xf>
    <xf numFmtId="4" fontId="4" fillId="0" borderId="12" xfId="1" applyNumberFormat="1" applyFont="1" applyBorder="1" applyAlignment="1" applyProtection="1">
      <alignment horizontal="right" vertical="center" wrapText="1"/>
      <protection locked="0"/>
    </xf>
    <xf numFmtId="4" fontId="4" fillId="0" borderId="18" xfId="1" applyNumberFormat="1" applyFont="1" applyBorder="1" applyAlignment="1" applyProtection="1">
      <alignment vertical="center" wrapText="1"/>
      <protection locked="0"/>
    </xf>
    <xf numFmtId="4" fontId="4" fillId="0" borderId="12" xfId="1" applyNumberFormat="1" applyFont="1" applyBorder="1" applyAlignment="1" applyProtection="1">
      <alignment vertical="center" wrapText="1"/>
      <protection locked="0"/>
    </xf>
    <xf numFmtId="3" fontId="4" fillId="0" borderId="12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20" xfId="2" applyNumberFormat="1" applyFont="1" applyBorder="1" applyAlignment="1" applyProtection="1">
      <alignment horizontal="left" vertical="center" wrapText="1"/>
      <protection locked="0"/>
    </xf>
    <xf numFmtId="49" fontId="4" fillId="0" borderId="20" xfId="2" applyNumberFormat="1" applyFont="1" applyBorder="1" applyAlignment="1" applyProtection="1">
      <alignment horizontal="center" vertical="center" wrapText="1"/>
      <protection locked="0"/>
    </xf>
    <xf numFmtId="49" fontId="4" fillId="0" borderId="21" xfId="2" applyNumberFormat="1" applyFont="1" applyBorder="1" applyAlignment="1" applyProtection="1">
      <alignment horizontal="center" vertical="center" wrapText="1"/>
      <protection locked="0"/>
    </xf>
    <xf numFmtId="3" fontId="4" fillId="0" borderId="22" xfId="2" applyNumberFormat="1" applyFont="1" applyBorder="1" applyAlignment="1" applyProtection="1">
      <alignment horizontal="center" vertical="center" wrapText="1"/>
      <protection locked="0"/>
    </xf>
    <xf numFmtId="3" fontId="4" fillId="0" borderId="20" xfId="2" applyNumberFormat="1" applyFont="1" applyBorder="1" applyAlignment="1" applyProtection="1">
      <alignment horizontal="center" vertical="center" wrapText="1"/>
      <protection locked="0"/>
    </xf>
    <xf numFmtId="4" fontId="4" fillId="0" borderId="22" xfId="2" applyNumberFormat="1" applyFont="1" applyBorder="1" applyAlignment="1" applyProtection="1">
      <alignment vertical="center" wrapText="1"/>
      <protection locked="0"/>
    </xf>
    <xf numFmtId="4" fontId="4" fillId="0" borderId="20" xfId="2" applyNumberFormat="1" applyFont="1" applyBorder="1" applyAlignment="1" applyProtection="1">
      <alignment vertical="center" wrapText="1"/>
      <protection locked="0"/>
    </xf>
    <xf numFmtId="3" fontId="0" fillId="0" borderId="12" xfId="0" applyNumberFormat="1" applyBorder="1" applyAlignment="1">
      <alignment vertical="center"/>
    </xf>
    <xf numFmtId="4" fontId="4" fillId="0" borderId="12" xfId="2" applyNumberFormat="1" applyFont="1" applyBorder="1" applyAlignment="1" applyProtection="1">
      <alignment horizontal="center" vertical="center" wrapText="1"/>
      <protection locked="0"/>
    </xf>
    <xf numFmtId="2" fontId="4" fillId="0" borderId="18" xfId="2" applyNumberFormat="1" applyFont="1" applyBorder="1" applyAlignment="1" applyProtection="1">
      <alignment vertical="center" wrapText="1"/>
      <protection locked="0"/>
    </xf>
    <xf numFmtId="4" fontId="4" fillId="0" borderId="17" xfId="2" applyNumberFormat="1" applyFont="1" applyBorder="1" applyAlignment="1" applyProtection="1">
      <alignment horizontal="center" vertical="center" wrapText="1"/>
      <protection locked="0"/>
    </xf>
    <xf numFmtId="4" fontId="0" fillId="0" borderId="12" xfId="0" applyNumberFormat="1" applyFill="1" applyBorder="1" applyAlignment="1">
      <alignment vertical="center"/>
    </xf>
    <xf numFmtId="4" fontId="4" fillId="0" borderId="18" xfId="2" applyNumberFormat="1" applyFont="1" applyBorder="1" applyAlignment="1" applyProtection="1">
      <alignment horizontal="right" vertical="center" wrapText="1"/>
      <protection locked="0"/>
    </xf>
    <xf numFmtId="4" fontId="4" fillId="3" borderId="18" xfId="2" applyNumberFormat="1" applyFont="1" applyFill="1" applyBorder="1" applyAlignment="1" applyProtection="1">
      <alignment vertical="center" wrapText="1"/>
      <protection locked="0"/>
    </xf>
    <xf numFmtId="4" fontId="4" fillId="3" borderId="12" xfId="2" applyNumberFormat="1" applyFont="1" applyFill="1" applyBorder="1" applyAlignment="1" applyProtection="1">
      <alignment vertical="center" wrapText="1"/>
      <protection locked="0"/>
    </xf>
    <xf numFmtId="4" fontId="4" fillId="0" borderId="12" xfId="2" applyNumberFormat="1" applyFont="1" applyBorder="1" applyAlignment="1" applyProtection="1">
      <alignment horizontal="right" vertical="center" wrapText="1"/>
      <protection locked="0"/>
    </xf>
    <xf numFmtId="4" fontId="4" fillId="0" borderId="19" xfId="2" applyNumberFormat="1" applyFont="1" applyBorder="1" applyAlignment="1" applyProtection="1">
      <alignment horizontal="left" vertical="center" wrapText="1"/>
      <protection locked="0"/>
    </xf>
    <xf numFmtId="4" fontId="4" fillId="0" borderId="23" xfId="2" applyNumberFormat="1" applyFont="1" applyBorder="1" applyAlignment="1" applyProtection="1">
      <alignment horizontal="left" vertical="center" wrapText="1"/>
      <protection locked="0"/>
    </xf>
    <xf numFmtId="4" fontId="4" fillId="0" borderId="19" xfId="2" applyNumberFormat="1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3" fontId="4" fillId="0" borderId="17" xfId="2" applyNumberFormat="1" applyFont="1" applyBorder="1" applyAlignment="1" applyProtection="1">
      <alignment horizontal="center" vertical="center" wrapText="1"/>
      <protection locked="0"/>
    </xf>
    <xf numFmtId="3" fontId="4" fillId="0" borderId="21" xfId="2" applyNumberFormat="1" applyFont="1" applyBorder="1" applyAlignment="1" applyProtection="1">
      <alignment horizontal="center" vertical="center" wrapText="1"/>
      <protection locked="0"/>
    </xf>
    <xf numFmtId="4" fontId="4" fillId="0" borderId="24" xfId="2" applyNumberFormat="1" applyFont="1" applyBorder="1" applyAlignment="1" applyProtection="1">
      <alignment vertical="center" wrapText="1"/>
      <protection locked="0"/>
    </xf>
    <xf numFmtId="4" fontId="4" fillId="0" borderId="19" xfId="2" applyNumberFormat="1" applyFont="1" applyBorder="1" applyAlignment="1" applyProtection="1">
      <alignment vertical="center" wrapText="1"/>
      <protection locked="0"/>
    </xf>
    <xf numFmtId="4" fontId="4" fillId="0" borderId="19" xfId="1" applyNumberFormat="1" applyFont="1" applyBorder="1" applyAlignment="1" applyProtection="1">
      <alignment horizontal="right" vertical="center" wrapText="1"/>
      <protection locked="0"/>
    </xf>
    <xf numFmtId="4" fontId="4" fillId="0" borderId="19" xfId="1" applyNumberFormat="1" applyFont="1" applyBorder="1" applyAlignment="1" applyProtection="1">
      <alignment vertical="center" wrapText="1"/>
      <protection locked="0"/>
    </xf>
    <xf numFmtId="4" fontId="4" fillId="0" borderId="23" xfId="2" applyNumberFormat="1" applyFont="1" applyBorder="1" applyAlignment="1" applyProtection="1">
      <alignment vertical="center" wrapText="1"/>
      <protection locked="0"/>
    </xf>
    <xf numFmtId="2" fontId="4" fillId="0" borderId="19" xfId="2" applyNumberFormat="1" applyFont="1" applyBorder="1" applyAlignment="1" applyProtection="1">
      <alignment vertical="center" wrapText="1"/>
      <protection locked="0"/>
    </xf>
    <xf numFmtId="4" fontId="4" fillId="0" borderId="19" xfId="2" applyNumberFormat="1" applyFont="1" applyBorder="1" applyAlignment="1" applyProtection="1">
      <alignment horizontal="right" vertical="center" wrapText="1"/>
      <protection locked="0"/>
    </xf>
    <xf numFmtId="4" fontId="4" fillId="0" borderId="25" xfId="2" applyNumberFormat="1" applyFont="1" applyBorder="1" applyAlignment="1" applyProtection="1">
      <alignment vertical="center" wrapText="1"/>
      <protection locked="0"/>
    </xf>
    <xf numFmtId="4" fontId="4" fillId="0" borderId="26" xfId="2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21"/>
  <sheetViews>
    <sheetView tabSelected="1" zoomScale="80" zoomScaleNormal="80" workbookViewId="0">
      <selection activeCell="L8" sqref="L8"/>
    </sheetView>
  </sheetViews>
  <sheetFormatPr defaultRowHeight="11.25"/>
  <cols>
    <col min="1" max="1" width="6.83203125" customWidth="1"/>
    <col min="2" max="2" width="17.5" customWidth="1"/>
    <col min="3" max="3" width="12.5" customWidth="1"/>
    <col min="12" max="14" width="13.83203125" customWidth="1"/>
    <col min="15" max="15" width="14.83203125" customWidth="1"/>
    <col min="16" max="17" width="13.83203125" customWidth="1"/>
    <col min="18" max="25" width="15.83203125" customWidth="1"/>
  </cols>
  <sheetData>
    <row r="1" spans="1:25" ht="12.75" customHeight="1">
      <c r="A1" s="65" t="s">
        <v>0</v>
      </c>
      <c r="B1" s="65" t="s">
        <v>20</v>
      </c>
      <c r="C1" s="65" t="s">
        <v>1</v>
      </c>
      <c r="D1" s="72" t="s">
        <v>21</v>
      </c>
      <c r="E1" s="73"/>
      <c r="F1" s="73"/>
      <c r="G1" s="74"/>
      <c r="H1" s="65" t="s">
        <v>2</v>
      </c>
      <c r="I1" s="65"/>
      <c r="J1" s="81"/>
      <c r="K1" s="81"/>
      <c r="L1" s="72" t="s">
        <v>3</v>
      </c>
      <c r="M1" s="73"/>
      <c r="N1" s="73"/>
      <c r="O1" s="73"/>
      <c r="P1" s="73"/>
      <c r="Q1" s="74"/>
      <c r="R1" s="82" t="s">
        <v>22</v>
      </c>
      <c r="S1" s="64" t="s">
        <v>29</v>
      </c>
      <c r="T1" s="64"/>
      <c r="U1" s="64" t="s">
        <v>32</v>
      </c>
      <c r="V1" s="64"/>
      <c r="W1" s="64" t="s">
        <v>34</v>
      </c>
      <c r="X1" s="64" t="s">
        <v>35</v>
      </c>
      <c r="Y1" s="64" t="s">
        <v>33</v>
      </c>
    </row>
    <row r="2" spans="1:25" ht="12.75" customHeight="1">
      <c r="A2" s="66"/>
      <c r="B2" s="68"/>
      <c r="C2" s="70"/>
      <c r="D2" s="75"/>
      <c r="E2" s="76"/>
      <c r="F2" s="76"/>
      <c r="G2" s="77"/>
      <c r="H2" s="66"/>
      <c r="I2" s="66"/>
      <c r="J2" s="66"/>
      <c r="K2" s="66"/>
      <c r="L2" s="75"/>
      <c r="M2" s="76"/>
      <c r="N2" s="76"/>
      <c r="O2" s="76"/>
      <c r="P2" s="76"/>
      <c r="Q2" s="77"/>
      <c r="R2" s="83"/>
      <c r="S2" s="64"/>
      <c r="T2" s="64"/>
      <c r="U2" s="64"/>
      <c r="V2" s="64"/>
      <c r="W2" s="64"/>
      <c r="X2" s="64"/>
      <c r="Y2" s="64"/>
    </row>
    <row r="3" spans="1:25" ht="20.25" customHeight="1">
      <c r="A3" s="66"/>
      <c r="B3" s="68"/>
      <c r="C3" s="70"/>
      <c r="D3" s="78"/>
      <c r="E3" s="79"/>
      <c r="F3" s="79"/>
      <c r="G3" s="80"/>
      <c r="H3" s="67"/>
      <c r="I3" s="67"/>
      <c r="J3" s="67"/>
      <c r="K3" s="67"/>
      <c r="L3" s="78"/>
      <c r="M3" s="79"/>
      <c r="N3" s="79"/>
      <c r="O3" s="79"/>
      <c r="P3" s="79"/>
      <c r="Q3" s="80"/>
      <c r="R3" s="83"/>
      <c r="S3" s="64"/>
      <c r="T3" s="64"/>
      <c r="U3" s="64"/>
      <c r="V3" s="64"/>
      <c r="W3" s="64"/>
      <c r="X3" s="64"/>
      <c r="Y3" s="64"/>
    </row>
    <row r="4" spans="1:25" ht="53.25" customHeight="1">
      <c r="A4" s="67"/>
      <c r="B4" s="69"/>
      <c r="C4" s="71"/>
      <c r="D4" s="1" t="s">
        <v>4</v>
      </c>
      <c r="E4" s="1" t="s">
        <v>5</v>
      </c>
      <c r="F4" s="1" t="s">
        <v>6</v>
      </c>
      <c r="G4" s="2" t="s">
        <v>7</v>
      </c>
      <c r="H4" s="3" t="s">
        <v>8</v>
      </c>
      <c r="I4" s="1" t="s">
        <v>9</v>
      </c>
      <c r="J4" s="1" t="s">
        <v>10</v>
      </c>
      <c r="K4" s="1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13</v>
      </c>
      <c r="Q4" s="4" t="s">
        <v>14</v>
      </c>
      <c r="R4" s="84"/>
      <c r="S4" s="23" t="s">
        <v>30</v>
      </c>
      <c r="T4" s="23" t="s">
        <v>31</v>
      </c>
      <c r="U4" s="23" t="s">
        <v>30</v>
      </c>
      <c r="V4" s="23" t="s">
        <v>31</v>
      </c>
      <c r="W4" s="64"/>
      <c r="X4" s="64"/>
      <c r="Y4" s="64"/>
    </row>
    <row r="5" spans="1:25">
      <c r="A5" s="5">
        <v>1</v>
      </c>
      <c r="B5" s="6">
        <v>2</v>
      </c>
      <c r="C5" s="7">
        <v>3</v>
      </c>
      <c r="D5" s="8">
        <v>4</v>
      </c>
      <c r="E5" s="9">
        <v>5</v>
      </c>
      <c r="F5" s="10">
        <v>6</v>
      </c>
      <c r="G5" s="11">
        <v>7</v>
      </c>
      <c r="H5" s="12" t="s">
        <v>16</v>
      </c>
      <c r="I5" s="12">
        <v>9</v>
      </c>
      <c r="J5" s="9">
        <v>10</v>
      </c>
      <c r="K5" s="5">
        <v>11</v>
      </c>
      <c r="L5" s="13" t="s">
        <v>17</v>
      </c>
      <c r="M5" s="14">
        <v>13</v>
      </c>
      <c r="N5" s="14">
        <v>14</v>
      </c>
      <c r="O5" s="15" t="s">
        <v>18</v>
      </c>
      <c r="P5" s="14">
        <v>16</v>
      </c>
      <c r="Q5" s="14">
        <v>17</v>
      </c>
      <c r="R5" s="13" t="s">
        <v>19</v>
      </c>
      <c r="S5" s="24">
        <v>19</v>
      </c>
      <c r="T5" s="24">
        <v>20</v>
      </c>
      <c r="U5" s="24">
        <v>21</v>
      </c>
      <c r="V5" s="24">
        <v>22</v>
      </c>
      <c r="W5" s="24">
        <v>23</v>
      </c>
      <c r="X5" s="24">
        <v>24</v>
      </c>
      <c r="Y5" s="24">
        <v>25</v>
      </c>
    </row>
    <row r="6" spans="1:25" ht="56.25" hidden="1" customHeight="1">
      <c r="A6" s="51">
        <v>1</v>
      </c>
      <c r="B6" s="48" t="s">
        <v>23</v>
      </c>
      <c r="C6" s="16" t="s">
        <v>24</v>
      </c>
      <c r="D6" s="17" t="s">
        <v>25</v>
      </c>
      <c r="E6" s="17" t="s">
        <v>26</v>
      </c>
      <c r="F6" s="18" t="s">
        <v>27</v>
      </c>
      <c r="G6" s="17" t="s">
        <v>28</v>
      </c>
      <c r="H6" s="19">
        <f>I6+J6+K6</f>
        <v>24</v>
      </c>
      <c r="I6" s="19">
        <v>24</v>
      </c>
      <c r="J6" s="20">
        <v>0</v>
      </c>
      <c r="K6" s="53">
        <v>0</v>
      </c>
      <c r="L6" s="22">
        <f>M6+N6</f>
        <v>81910</v>
      </c>
      <c r="M6" s="21">
        <v>81910</v>
      </c>
      <c r="N6" s="21">
        <v>0</v>
      </c>
      <c r="O6" s="22">
        <f>P6+Q6</f>
        <v>327640</v>
      </c>
      <c r="P6" s="21">
        <v>327640</v>
      </c>
      <c r="Q6" s="56">
        <v>0</v>
      </c>
      <c r="R6" s="22">
        <f>L6+O6</f>
        <v>409550</v>
      </c>
      <c r="S6" s="25">
        <v>0</v>
      </c>
      <c r="T6" s="25">
        <v>0</v>
      </c>
      <c r="U6" s="25">
        <v>0</v>
      </c>
      <c r="V6" s="25">
        <v>0</v>
      </c>
      <c r="W6" s="26">
        <f>(S6*T6)*100</f>
        <v>0</v>
      </c>
      <c r="X6" s="26">
        <f>(U6*V6)*500</f>
        <v>0</v>
      </c>
      <c r="Y6" s="26">
        <f>O6+W6+X6</f>
        <v>327640</v>
      </c>
    </row>
    <row r="7" spans="1:25" ht="56.25" hidden="1" customHeight="1">
      <c r="A7" s="52">
        <v>2</v>
      </c>
      <c r="B7" s="48" t="s">
        <v>36</v>
      </c>
      <c r="C7" s="16" t="s">
        <v>37</v>
      </c>
      <c r="D7" s="17" t="s">
        <v>38</v>
      </c>
      <c r="E7" s="17" t="s">
        <v>39</v>
      </c>
      <c r="F7" s="18" t="s">
        <v>40</v>
      </c>
      <c r="G7" s="17" t="s">
        <v>28</v>
      </c>
      <c r="H7" s="19">
        <f>I7+J7+K7</f>
        <v>22</v>
      </c>
      <c r="I7" s="19">
        <v>22</v>
      </c>
      <c r="J7" s="20">
        <v>0</v>
      </c>
      <c r="K7" s="53">
        <v>0</v>
      </c>
      <c r="L7" s="22">
        <f>M7+N7</f>
        <v>165934</v>
      </c>
      <c r="M7" s="21">
        <v>165934</v>
      </c>
      <c r="N7" s="21">
        <v>0</v>
      </c>
      <c r="O7" s="22">
        <f>P7+Q7</f>
        <v>660000</v>
      </c>
      <c r="P7" s="21">
        <v>660000</v>
      </c>
      <c r="Q7" s="56">
        <v>0</v>
      </c>
      <c r="R7" s="22">
        <f>L7+O7</f>
        <v>825934</v>
      </c>
      <c r="S7" s="25">
        <v>0</v>
      </c>
      <c r="T7" s="25">
        <v>0</v>
      </c>
      <c r="U7" s="25">
        <v>0</v>
      </c>
      <c r="V7" s="25">
        <v>0</v>
      </c>
      <c r="W7" s="26">
        <f>(S7*T7)*100</f>
        <v>0</v>
      </c>
      <c r="X7" s="26">
        <f>(U7*V7)*500</f>
        <v>0</v>
      </c>
      <c r="Y7" s="26">
        <f>O7+W7+X7</f>
        <v>660000</v>
      </c>
    </row>
    <row r="8" spans="1:25" ht="56.25" hidden="1" customHeight="1">
      <c r="A8" s="52">
        <v>3</v>
      </c>
      <c r="B8" s="48" t="s">
        <v>41</v>
      </c>
      <c r="C8" s="16" t="s">
        <v>80</v>
      </c>
      <c r="D8" s="17" t="s">
        <v>42</v>
      </c>
      <c r="E8" s="17" t="s">
        <v>39</v>
      </c>
      <c r="F8" s="18" t="s">
        <v>42</v>
      </c>
      <c r="G8" s="17" t="s">
        <v>28</v>
      </c>
      <c r="H8" s="19">
        <f>I8+J8+K8</f>
        <v>18</v>
      </c>
      <c r="I8" s="19">
        <v>18</v>
      </c>
      <c r="J8" s="20">
        <v>0</v>
      </c>
      <c r="K8" s="53">
        <v>0</v>
      </c>
      <c r="L8" s="28">
        <f>M8+N8</f>
        <v>537469</v>
      </c>
      <c r="M8" s="27">
        <v>537469</v>
      </c>
      <c r="N8" s="27">
        <v>0</v>
      </c>
      <c r="O8" s="28">
        <f>P8+Q8</f>
        <v>540000</v>
      </c>
      <c r="P8" s="27">
        <v>540000</v>
      </c>
      <c r="Q8" s="57">
        <v>0</v>
      </c>
      <c r="R8" s="28">
        <f>L8+O8</f>
        <v>1077469</v>
      </c>
      <c r="S8" s="31">
        <v>0</v>
      </c>
      <c r="T8" s="31">
        <v>0</v>
      </c>
      <c r="U8" s="31">
        <v>0</v>
      </c>
      <c r="V8" s="31">
        <v>0</v>
      </c>
      <c r="W8" s="26">
        <f>(S8*T8)*100</f>
        <v>0</v>
      </c>
      <c r="X8" s="26">
        <f>(U8*V8)*500</f>
        <v>0</v>
      </c>
      <c r="Y8" s="26">
        <f t="shared" ref="Y8:Y21" si="0">O8+W8+X8</f>
        <v>540000</v>
      </c>
    </row>
    <row r="9" spans="1:25" ht="56.25" hidden="1" customHeight="1">
      <c r="A9" s="51">
        <v>4</v>
      </c>
      <c r="B9" s="48" t="s">
        <v>46</v>
      </c>
      <c r="C9" s="16" t="s">
        <v>81</v>
      </c>
      <c r="D9" s="17" t="s">
        <v>42</v>
      </c>
      <c r="E9" s="17" t="s">
        <v>43</v>
      </c>
      <c r="F9" s="18" t="s">
        <v>44</v>
      </c>
      <c r="G9" s="17" t="s">
        <v>45</v>
      </c>
      <c r="H9" s="19">
        <f t="shared" ref="H9:H10" si="1">I9+J9+K9</f>
        <v>18</v>
      </c>
      <c r="I9" s="19">
        <v>18</v>
      </c>
      <c r="J9" s="20">
        <v>0</v>
      </c>
      <c r="K9" s="53">
        <v>0</v>
      </c>
      <c r="L9" s="30">
        <f t="shared" ref="L9:L10" si="2">M9+N9</f>
        <v>103137</v>
      </c>
      <c r="M9" s="29">
        <v>103137</v>
      </c>
      <c r="N9" s="29">
        <v>0</v>
      </c>
      <c r="O9" s="30">
        <f t="shared" ref="O9:O10" si="3">P9+Q9</f>
        <v>412549</v>
      </c>
      <c r="P9" s="29">
        <v>412549</v>
      </c>
      <c r="Q9" s="58">
        <v>0</v>
      </c>
      <c r="R9" s="30">
        <f t="shared" ref="R9:R10" si="4">L9+O9</f>
        <v>515686</v>
      </c>
      <c r="S9" s="39">
        <v>0</v>
      </c>
      <c r="T9" s="39">
        <v>0</v>
      </c>
      <c r="U9" s="39">
        <v>0</v>
      </c>
      <c r="V9" s="39">
        <v>0</v>
      </c>
      <c r="W9" s="26">
        <f>(S9*T9)*100</f>
        <v>0</v>
      </c>
      <c r="X9" s="26">
        <f>(U9*V9)*500</f>
        <v>0</v>
      </c>
      <c r="Y9" s="26">
        <f t="shared" si="0"/>
        <v>412549</v>
      </c>
    </row>
    <row r="10" spans="1:25" ht="56.25" hidden="1" customHeight="1">
      <c r="A10" s="52">
        <v>5</v>
      </c>
      <c r="B10" s="49" t="s">
        <v>47</v>
      </c>
      <c r="C10" s="32" t="s">
        <v>48</v>
      </c>
      <c r="D10" s="33" t="s">
        <v>49</v>
      </c>
      <c r="E10" s="33" t="s">
        <v>27</v>
      </c>
      <c r="F10" s="34" t="s">
        <v>39</v>
      </c>
      <c r="G10" s="33" t="s">
        <v>28</v>
      </c>
      <c r="H10" s="35">
        <f t="shared" si="1"/>
        <v>16</v>
      </c>
      <c r="I10" s="35">
        <v>16</v>
      </c>
      <c r="J10" s="36">
        <v>0</v>
      </c>
      <c r="K10" s="54">
        <v>0</v>
      </c>
      <c r="L10" s="55">
        <f t="shared" si="2"/>
        <v>96446</v>
      </c>
      <c r="M10" s="37">
        <v>96446</v>
      </c>
      <c r="N10" s="37">
        <v>0</v>
      </c>
      <c r="O10" s="38">
        <f t="shared" si="3"/>
        <v>385784</v>
      </c>
      <c r="P10" s="37">
        <v>385784</v>
      </c>
      <c r="Q10" s="59">
        <v>0</v>
      </c>
      <c r="R10" s="62">
        <f t="shared" si="4"/>
        <v>482230</v>
      </c>
      <c r="S10" s="39">
        <v>0</v>
      </c>
      <c r="T10" s="39">
        <v>0</v>
      </c>
      <c r="U10" s="25">
        <v>0</v>
      </c>
      <c r="V10" s="25">
        <v>0</v>
      </c>
      <c r="W10" s="26">
        <f>(S10*T10)*100</f>
        <v>0</v>
      </c>
      <c r="X10" s="26">
        <f>(U10*V10)*500</f>
        <v>0</v>
      </c>
      <c r="Y10" s="26">
        <f t="shared" si="0"/>
        <v>385784</v>
      </c>
    </row>
    <row r="11" spans="1:25" ht="56.25" hidden="1" customHeight="1">
      <c r="A11" s="52">
        <v>6</v>
      </c>
      <c r="B11" s="48" t="s">
        <v>50</v>
      </c>
      <c r="C11" s="16" t="s">
        <v>51</v>
      </c>
      <c r="D11" s="17" t="s">
        <v>52</v>
      </c>
      <c r="E11" s="17" t="s">
        <v>42</v>
      </c>
      <c r="F11" s="18" t="s">
        <v>25</v>
      </c>
      <c r="G11" s="17" t="s">
        <v>28</v>
      </c>
      <c r="H11" s="19">
        <f>I11+J11+K11</f>
        <v>15</v>
      </c>
      <c r="I11" s="19">
        <v>0</v>
      </c>
      <c r="J11" s="20">
        <v>15</v>
      </c>
      <c r="K11" s="53">
        <v>0</v>
      </c>
      <c r="L11" s="22">
        <f>M11+N11</f>
        <v>61000</v>
      </c>
      <c r="M11" s="21">
        <v>61000</v>
      </c>
      <c r="N11" s="21">
        <v>0</v>
      </c>
      <c r="O11" s="22">
        <f>P11+Q11</f>
        <v>243999</v>
      </c>
      <c r="P11" s="21">
        <v>243999</v>
      </c>
      <c r="Q11" s="56">
        <v>0</v>
      </c>
      <c r="R11" s="22">
        <f>L11+O11</f>
        <v>304999</v>
      </c>
      <c r="S11" s="25">
        <v>0</v>
      </c>
      <c r="T11" s="25">
        <v>0</v>
      </c>
      <c r="U11" s="25">
        <v>0</v>
      </c>
      <c r="V11" s="25">
        <v>0</v>
      </c>
      <c r="W11" s="26">
        <f t="shared" ref="W11:W21" si="5">(S11*T11)*100</f>
        <v>0</v>
      </c>
      <c r="X11" s="26">
        <f t="shared" ref="X11:X21" si="6">(U11*V11)*500</f>
        <v>0</v>
      </c>
      <c r="Y11" s="26">
        <f t="shared" si="0"/>
        <v>243999</v>
      </c>
    </row>
    <row r="12" spans="1:25" ht="56.25" hidden="1" customHeight="1">
      <c r="A12" s="51">
        <v>7</v>
      </c>
      <c r="B12" s="48" t="s">
        <v>53</v>
      </c>
      <c r="C12" s="16" t="s">
        <v>54</v>
      </c>
      <c r="D12" s="17" t="s">
        <v>52</v>
      </c>
      <c r="E12" s="17" t="s">
        <v>55</v>
      </c>
      <c r="F12" s="18" t="s">
        <v>38</v>
      </c>
      <c r="G12" s="17" t="s">
        <v>56</v>
      </c>
      <c r="H12" s="19">
        <f t="shared" ref="H12" si="7">I12+J12+K12</f>
        <v>30</v>
      </c>
      <c r="I12" s="19">
        <v>0</v>
      </c>
      <c r="J12" s="20">
        <v>30</v>
      </c>
      <c r="K12" s="53">
        <v>0</v>
      </c>
      <c r="L12" s="22">
        <f>M12+N12</f>
        <v>117229</v>
      </c>
      <c r="M12" s="21">
        <v>117229</v>
      </c>
      <c r="N12" s="21">
        <v>0</v>
      </c>
      <c r="O12" s="22">
        <f t="shared" ref="O12" si="8">P12+Q12</f>
        <v>468918</v>
      </c>
      <c r="P12" s="21">
        <v>468918</v>
      </c>
      <c r="Q12" s="56">
        <v>0</v>
      </c>
      <c r="R12" s="22">
        <f t="shared" ref="R12" si="9">L12+O12</f>
        <v>586147</v>
      </c>
      <c r="S12" s="25">
        <v>0</v>
      </c>
      <c r="T12" s="39">
        <v>0</v>
      </c>
      <c r="U12" s="25">
        <v>0</v>
      </c>
      <c r="V12" s="25">
        <v>0</v>
      </c>
      <c r="W12" s="26">
        <f t="shared" si="5"/>
        <v>0</v>
      </c>
      <c r="X12" s="26">
        <f t="shared" si="6"/>
        <v>0</v>
      </c>
      <c r="Y12" s="26">
        <f t="shared" si="0"/>
        <v>468918</v>
      </c>
    </row>
    <row r="13" spans="1:25" ht="56.25" hidden="1" customHeight="1">
      <c r="A13" s="52">
        <v>8</v>
      </c>
      <c r="B13" s="50" t="s">
        <v>57</v>
      </c>
      <c r="C13" s="16" t="s">
        <v>72</v>
      </c>
      <c r="D13" s="17" t="s">
        <v>40</v>
      </c>
      <c r="E13" s="17" t="s">
        <v>58</v>
      </c>
      <c r="F13" s="18" t="s">
        <v>38</v>
      </c>
      <c r="G13" s="17" t="s">
        <v>28</v>
      </c>
      <c r="H13" s="19">
        <f t="shared" ref="H13:H21" si="10">I13+J13+K13</f>
        <v>10</v>
      </c>
      <c r="I13" s="19">
        <v>10</v>
      </c>
      <c r="J13" s="20">
        <v>0</v>
      </c>
      <c r="K13" s="53">
        <v>0</v>
      </c>
      <c r="L13" s="22">
        <f>M13+N13</f>
        <v>75000</v>
      </c>
      <c r="M13" s="21">
        <v>75000</v>
      </c>
      <c r="N13" s="41">
        <v>0</v>
      </c>
      <c r="O13" s="22">
        <f>P13+Q13</f>
        <v>300000</v>
      </c>
      <c r="P13" s="21">
        <v>300000</v>
      </c>
      <c r="Q13" s="60">
        <v>0</v>
      </c>
      <c r="R13" s="22">
        <f t="shared" ref="R13:R21" si="11">L13+O13</f>
        <v>375000</v>
      </c>
      <c r="S13" s="25">
        <v>0</v>
      </c>
      <c r="T13" s="25">
        <v>0</v>
      </c>
      <c r="U13" s="25">
        <v>0</v>
      </c>
      <c r="V13" s="25">
        <v>0</v>
      </c>
      <c r="W13" s="26">
        <f t="shared" si="5"/>
        <v>0</v>
      </c>
      <c r="X13" s="26">
        <f t="shared" si="6"/>
        <v>0</v>
      </c>
      <c r="Y13" s="26">
        <f t="shared" si="0"/>
        <v>300000</v>
      </c>
    </row>
    <row r="14" spans="1:25" ht="56.25" hidden="1" customHeight="1">
      <c r="A14" s="52">
        <v>9</v>
      </c>
      <c r="B14" s="48" t="s">
        <v>59</v>
      </c>
      <c r="C14" s="16" t="s">
        <v>73</v>
      </c>
      <c r="D14" s="17" t="s">
        <v>60</v>
      </c>
      <c r="E14" s="17" t="s">
        <v>49</v>
      </c>
      <c r="F14" s="18" t="s">
        <v>42</v>
      </c>
      <c r="G14" s="17" t="s">
        <v>28</v>
      </c>
      <c r="H14" s="19">
        <f>I14+J14+K14</f>
        <v>7</v>
      </c>
      <c r="I14" s="19">
        <v>0</v>
      </c>
      <c r="J14" s="20">
        <v>7</v>
      </c>
      <c r="K14" s="53">
        <v>0</v>
      </c>
      <c r="L14" s="22">
        <f>M14+N14</f>
        <v>52500</v>
      </c>
      <c r="M14" s="21">
        <v>52500</v>
      </c>
      <c r="N14" s="21">
        <v>0</v>
      </c>
      <c r="O14" s="22">
        <f>P14+Q14</f>
        <v>210000</v>
      </c>
      <c r="P14" s="21">
        <v>210000</v>
      </c>
      <c r="Q14" s="56">
        <v>0</v>
      </c>
      <c r="R14" s="22">
        <f>L14+O14</f>
        <v>262500</v>
      </c>
      <c r="S14" s="25">
        <v>0</v>
      </c>
      <c r="T14" s="25">
        <v>0</v>
      </c>
      <c r="U14" s="25">
        <v>0</v>
      </c>
      <c r="V14" s="25">
        <v>0</v>
      </c>
      <c r="W14" s="26">
        <f t="shared" si="5"/>
        <v>0</v>
      </c>
      <c r="X14" s="26">
        <f t="shared" si="6"/>
        <v>0</v>
      </c>
      <c r="Y14" s="26">
        <f t="shared" si="0"/>
        <v>210000</v>
      </c>
    </row>
    <row r="15" spans="1:25" ht="56.25" hidden="1" customHeight="1">
      <c r="A15" s="51">
        <v>10</v>
      </c>
      <c r="B15" s="63" t="s">
        <v>82</v>
      </c>
      <c r="C15" s="16" t="s">
        <v>83</v>
      </c>
      <c r="D15" s="17" t="s">
        <v>60</v>
      </c>
      <c r="E15" s="17" t="s">
        <v>49</v>
      </c>
      <c r="F15" s="18" t="s">
        <v>39</v>
      </c>
      <c r="G15" s="17" t="s">
        <v>28</v>
      </c>
      <c r="H15" s="19">
        <f>I15+J15+K15</f>
        <v>11</v>
      </c>
      <c r="I15" s="19">
        <v>11</v>
      </c>
      <c r="J15" s="20">
        <v>0</v>
      </c>
      <c r="K15" s="53">
        <v>0</v>
      </c>
      <c r="L15" s="22">
        <f>M15+N15</f>
        <v>82500</v>
      </c>
      <c r="M15" s="21">
        <v>82500</v>
      </c>
      <c r="N15" s="21">
        <v>0</v>
      </c>
      <c r="O15" s="22">
        <v>330000</v>
      </c>
      <c r="P15" s="21">
        <v>330000</v>
      </c>
      <c r="Q15" s="56">
        <v>0</v>
      </c>
      <c r="R15" s="22">
        <f>L15+O15</f>
        <v>412500</v>
      </c>
      <c r="S15" s="25">
        <v>0</v>
      </c>
      <c r="T15" s="25">
        <v>0</v>
      </c>
      <c r="U15" s="25">
        <v>0</v>
      </c>
      <c r="V15" s="25">
        <v>0</v>
      </c>
      <c r="W15" s="26">
        <f t="shared" si="5"/>
        <v>0</v>
      </c>
      <c r="X15" s="26">
        <f t="shared" si="6"/>
        <v>0</v>
      </c>
      <c r="Y15" s="26">
        <f t="shared" si="0"/>
        <v>330000</v>
      </c>
    </row>
    <row r="16" spans="1:25" ht="56.25" hidden="1" customHeight="1">
      <c r="A16" s="52">
        <v>11</v>
      </c>
      <c r="B16" s="48" t="s">
        <v>61</v>
      </c>
      <c r="C16" s="16" t="s">
        <v>74</v>
      </c>
      <c r="D16" s="17" t="s">
        <v>62</v>
      </c>
      <c r="E16" s="17" t="s">
        <v>63</v>
      </c>
      <c r="F16" s="18" t="s">
        <v>64</v>
      </c>
      <c r="G16" s="17" t="s">
        <v>28</v>
      </c>
      <c r="H16" s="19">
        <f t="shared" si="10"/>
        <v>15</v>
      </c>
      <c r="I16" s="19">
        <v>15</v>
      </c>
      <c r="J16" s="20">
        <v>0</v>
      </c>
      <c r="K16" s="53">
        <v>0</v>
      </c>
      <c r="L16" s="22">
        <f t="shared" ref="L16:L21" si="12">M16+N16</f>
        <v>112500</v>
      </c>
      <c r="M16" s="21">
        <v>112500</v>
      </c>
      <c r="N16" s="21">
        <v>0</v>
      </c>
      <c r="O16" s="22">
        <f t="shared" ref="O16:O21" si="13">P16+Q16</f>
        <v>450000</v>
      </c>
      <c r="P16" s="21">
        <v>450000</v>
      </c>
      <c r="Q16" s="56">
        <v>0</v>
      </c>
      <c r="R16" s="22">
        <f t="shared" si="11"/>
        <v>562500</v>
      </c>
      <c r="S16" s="25">
        <v>0</v>
      </c>
      <c r="T16" s="25">
        <v>0</v>
      </c>
      <c r="U16" s="25">
        <v>0</v>
      </c>
      <c r="V16" s="25">
        <v>0</v>
      </c>
      <c r="W16" s="26">
        <f t="shared" si="5"/>
        <v>0</v>
      </c>
      <c r="X16" s="26">
        <f t="shared" si="6"/>
        <v>0</v>
      </c>
      <c r="Y16" s="26">
        <f t="shared" si="0"/>
        <v>450000</v>
      </c>
    </row>
    <row r="17" spans="1:25" ht="56.25" hidden="1" customHeight="1">
      <c r="A17" s="52">
        <v>12</v>
      </c>
      <c r="B17" s="48" t="s">
        <v>65</v>
      </c>
      <c r="C17" s="16" t="s">
        <v>75</v>
      </c>
      <c r="D17" s="17" t="s">
        <v>62</v>
      </c>
      <c r="E17" s="17" t="s">
        <v>39</v>
      </c>
      <c r="F17" s="18" t="s">
        <v>43</v>
      </c>
      <c r="G17" s="17" t="s">
        <v>56</v>
      </c>
      <c r="H17" s="19">
        <f t="shared" si="10"/>
        <v>20</v>
      </c>
      <c r="I17" s="19">
        <v>0</v>
      </c>
      <c r="J17" s="20">
        <v>20</v>
      </c>
      <c r="K17" s="53">
        <v>0</v>
      </c>
      <c r="L17" s="22">
        <f t="shared" si="12"/>
        <v>31324</v>
      </c>
      <c r="M17" s="21">
        <v>31324</v>
      </c>
      <c r="N17" s="21">
        <v>0</v>
      </c>
      <c r="O17" s="22">
        <f t="shared" si="13"/>
        <v>125297</v>
      </c>
      <c r="P17" s="21">
        <v>125297</v>
      </c>
      <c r="Q17" s="56">
        <v>0</v>
      </c>
      <c r="R17" s="22">
        <f t="shared" si="11"/>
        <v>156621</v>
      </c>
      <c r="S17" s="39">
        <v>20</v>
      </c>
      <c r="T17" s="39">
        <v>4</v>
      </c>
      <c r="U17" s="25">
        <v>0</v>
      </c>
      <c r="V17" s="25">
        <v>0</v>
      </c>
      <c r="W17" s="26">
        <f t="shared" si="5"/>
        <v>8000</v>
      </c>
      <c r="X17" s="26">
        <f t="shared" si="6"/>
        <v>0</v>
      </c>
      <c r="Y17" s="26">
        <f t="shared" si="0"/>
        <v>133297</v>
      </c>
    </row>
    <row r="18" spans="1:25" ht="56.25" hidden="1" customHeight="1">
      <c r="A18" s="51">
        <v>13</v>
      </c>
      <c r="B18" s="48" t="s">
        <v>66</v>
      </c>
      <c r="C18" s="16" t="s">
        <v>76</v>
      </c>
      <c r="D18" s="17" t="s">
        <v>62</v>
      </c>
      <c r="E18" s="17" t="s">
        <v>64</v>
      </c>
      <c r="F18" s="18" t="s">
        <v>43</v>
      </c>
      <c r="G18" s="17" t="s">
        <v>28</v>
      </c>
      <c r="H18" s="19">
        <f t="shared" si="10"/>
        <v>35</v>
      </c>
      <c r="I18" s="19">
        <v>35</v>
      </c>
      <c r="J18" s="20">
        <v>0</v>
      </c>
      <c r="K18" s="53">
        <v>0</v>
      </c>
      <c r="L18" s="22">
        <f t="shared" si="12"/>
        <v>48000</v>
      </c>
      <c r="M18" s="21">
        <v>48000</v>
      </c>
      <c r="N18" s="21">
        <v>0</v>
      </c>
      <c r="O18" s="22">
        <f t="shared" si="13"/>
        <v>176000</v>
      </c>
      <c r="P18" s="21">
        <v>176000</v>
      </c>
      <c r="Q18" s="56">
        <v>0</v>
      </c>
      <c r="R18" s="22">
        <f t="shared" si="11"/>
        <v>224000</v>
      </c>
      <c r="S18" s="25">
        <v>0</v>
      </c>
      <c r="T18" s="25">
        <v>0</v>
      </c>
      <c r="U18" s="25">
        <v>0</v>
      </c>
      <c r="V18" s="25">
        <v>0</v>
      </c>
      <c r="W18" s="26">
        <f t="shared" si="5"/>
        <v>0</v>
      </c>
      <c r="X18" s="26">
        <f t="shared" si="6"/>
        <v>0</v>
      </c>
      <c r="Y18" s="26">
        <f t="shared" si="0"/>
        <v>176000</v>
      </c>
    </row>
    <row r="19" spans="1:25" ht="56.25" hidden="1" customHeight="1">
      <c r="A19" s="52">
        <v>14</v>
      </c>
      <c r="B19" s="48" t="s">
        <v>67</v>
      </c>
      <c r="C19" s="16" t="s">
        <v>77</v>
      </c>
      <c r="D19" s="17" t="s">
        <v>62</v>
      </c>
      <c r="E19" s="17" t="s">
        <v>38</v>
      </c>
      <c r="F19" s="18" t="s">
        <v>25</v>
      </c>
      <c r="G19" s="17" t="s">
        <v>28</v>
      </c>
      <c r="H19" s="19">
        <f t="shared" si="10"/>
        <v>22</v>
      </c>
      <c r="I19" s="19">
        <v>22</v>
      </c>
      <c r="J19" s="20">
        <v>0</v>
      </c>
      <c r="K19" s="53">
        <v>0</v>
      </c>
      <c r="L19" s="46">
        <f t="shared" si="12"/>
        <v>165000</v>
      </c>
      <c r="M19" s="45">
        <v>165000</v>
      </c>
      <c r="N19" s="21">
        <v>0</v>
      </c>
      <c r="O19" s="46">
        <f t="shared" si="13"/>
        <v>660000</v>
      </c>
      <c r="P19" s="45">
        <v>660000</v>
      </c>
      <c r="Q19" s="56">
        <v>0</v>
      </c>
      <c r="R19" s="22">
        <f t="shared" si="11"/>
        <v>825000</v>
      </c>
      <c r="S19" s="25">
        <v>0</v>
      </c>
      <c r="T19" s="25">
        <v>0</v>
      </c>
      <c r="U19" s="25">
        <v>0</v>
      </c>
      <c r="V19" s="25">
        <v>0</v>
      </c>
      <c r="W19" s="26">
        <f t="shared" si="5"/>
        <v>0</v>
      </c>
      <c r="X19" s="26">
        <f t="shared" si="6"/>
        <v>0</v>
      </c>
      <c r="Y19" s="26">
        <f t="shared" si="0"/>
        <v>660000</v>
      </c>
    </row>
    <row r="20" spans="1:25" ht="56.25" customHeight="1">
      <c r="A20" s="52">
        <v>15</v>
      </c>
      <c r="B20" s="48" t="s">
        <v>68</v>
      </c>
      <c r="C20" s="16" t="s">
        <v>78</v>
      </c>
      <c r="D20" s="17" t="s">
        <v>69</v>
      </c>
      <c r="E20" s="17" t="s">
        <v>43</v>
      </c>
      <c r="F20" s="18" t="s">
        <v>38</v>
      </c>
      <c r="G20" s="17" t="s">
        <v>56</v>
      </c>
      <c r="H20" s="19">
        <f t="shared" si="10"/>
        <v>40</v>
      </c>
      <c r="I20" s="19">
        <v>40</v>
      </c>
      <c r="J20" s="20">
        <v>0</v>
      </c>
      <c r="K20" s="53">
        <v>0</v>
      </c>
      <c r="L20" s="22">
        <f t="shared" si="12"/>
        <v>99400</v>
      </c>
      <c r="M20" s="21">
        <v>99400</v>
      </c>
      <c r="N20" s="21">
        <v>0</v>
      </c>
      <c r="O20" s="22">
        <f t="shared" si="13"/>
        <v>397600</v>
      </c>
      <c r="P20" s="21">
        <v>397600</v>
      </c>
      <c r="Q20" s="56">
        <v>0</v>
      </c>
      <c r="R20" s="22">
        <f t="shared" si="11"/>
        <v>497000</v>
      </c>
      <c r="S20" s="39">
        <v>0</v>
      </c>
      <c r="T20" s="39">
        <v>0</v>
      </c>
      <c r="U20" s="39">
        <v>0</v>
      </c>
      <c r="V20" s="39">
        <v>0</v>
      </c>
      <c r="W20" s="26">
        <f t="shared" si="5"/>
        <v>0</v>
      </c>
      <c r="X20" s="26">
        <f t="shared" si="6"/>
        <v>0</v>
      </c>
      <c r="Y20" s="26">
        <f t="shared" si="0"/>
        <v>397600</v>
      </c>
    </row>
    <row r="21" spans="1:25" ht="56.25" hidden="1" customHeight="1">
      <c r="A21" s="51">
        <v>16</v>
      </c>
      <c r="B21" s="50" t="s">
        <v>70</v>
      </c>
      <c r="C21" s="16" t="s">
        <v>79</v>
      </c>
      <c r="D21" s="40" t="s">
        <v>71</v>
      </c>
      <c r="E21" s="40" t="s">
        <v>38</v>
      </c>
      <c r="F21" s="42" t="s">
        <v>55</v>
      </c>
      <c r="G21" s="40" t="s">
        <v>56</v>
      </c>
      <c r="H21" s="19">
        <f t="shared" si="10"/>
        <v>32</v>
      </c>
      <c r="I21" s="19">
        <v>32</v>
      </c>
      <c r="J21" s="20">
        <v>0</v>
      </c>
      <c r="K21" s="53">
        <v>0</v>
      </c>
      <c r="L21" s="47">
        <f t="shared" si="12"/>
        <v>1785895</v>
      </c>
      <c r="M21" s="44">
        <v>1785895</v>
      </c>
      <c r="N21" s="44">
        <v>0</v>
      </c>
      <c r="O21" s="47">
        <f t="shared" si="13"/>
        <v>178991</v>
      </c>
      <c r="P21" s="44">
        <v>178991</v>
      </c>
      <c r="Q21" s="61">
        <v>0</v>
      </c>
      <c r="R21" s="47">
        <f t="shared" si="11"/>
        <v>1964886</v>
      </c>
      <c r="S21" s="25">
        <v>32</v>
      </c>
      <c r="T21" s="25">
        <v>2</v>
      </c>
      <c r="U21" s="25">
        <v>0</v>
      </c>
      <c r="V21" s="25">
        <v>0</v>
      </c>
      <c r="W21" s="43">
        <f t="shared" si="5"/>
        <v>6400</v>
      </c>
      <c r="X21" s="43">
        <f t="shared" si="6"/>
        <v>0</v>
      </c>
      <c r="Y21" s="43">
        <f t="shared" si="0"/>
        <v>185391</v>
      </c>
    </row>
  </sheetData>
  <autoFilter ref="A5:Y21" xr:uid="{00000000-0009-0000-0000-000000000000}">
    <filterColumn colId="3">
      <filters>
        <filter val="28"/>
      </filters>
    </filterColumn>
  </autoFilter>
  <mergeCells count="12">
    <mergeCell ref="Y1:Y4"/>
    <mergeCell ref="A1:A4"/>
    <mergeCell ref="B1:B4"/>
    <mergeCell ref="C1:C4"/>
    <mergeCell ref="D1:G3"/>
    <mergeCell ref="H1:K3"/>
    <mergeCell ref="L1:Q3"/>
    <mergeCell ref="R1:R4"/>
    <mergeCell ref="S1:T3"/>
    <mergeCell ref="U1:V3"/>
    <mergeCell ref="W1:W4"/>
    <mergeCell ref="X1:X4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D4:G4" xr:uid="{00000000-0002-0000-00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1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Joanna Kozłowska</cp:lastModifiedBy>
  <dcterms:created xsi:type="dcterms:W3CDTF">2019-06-23T11:38:51Z</dcterms:created>
  <dcterms:modified xsi:type="dcterms:W3CDTF">2019-07-03T07:47:33Z</dcterms:modified>
</cp:coreProperties>
</file>