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I68" i="1"/>
  <c r="I67" i="1"/>
  <c r="H66" i="1"/>
  <c r="G66" i="1"/>
  <c r="F66" i="1"/>
  <c r="E66" i="1"/>
  <c r="D66" i="1"/>
  <c r="I65" i="1"/>
  <c r="I66" i="1" s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33" i="1"/>
  <c r="A33" i="1"/>
  <c r="I32" i="1"/>
  <c r="G31" i="1"/>
  <c r="D31" i="1"/>
  <c r="I29" i="1"/>
  <c r="I28" i="1"/>
  <c r="I27" i="1"/>
  <c r="I26" i="1"/>
  <c r="I25" i="1"/>
  <c r="I24" i="1"/>
  <c r="A24" i="1"/>
  <c r="A25" i="1" s="1"/>
  <c r="A26" i="1" s="1"/>
  <c r="A27" i="1" s="1"/>
  <c r="A28" i="1" s="1"/>
  <c r="A29" i="1" s="1"/>
  <c r="H23" i="1"/>
  <c r="G23" i="1"/>
  <c r="F23" i="1"/>
  <c r="E23" i="1"/>
  <c r="D23" i="1"/>
  <c r="I23" i="1" s="1"/>
  <c r="I21" i="1"/>
  <c r="I20" i="1"/>
  <c r="I19" i="1"/>
  <c r="I18" i="1"/>
  <c r="H17" i="1"/>
  <c r="G17" i="1"/>
  <c r="F17" i="1"/>
  <c r="I17" i="1" s="1"/>
  <c r="E17" i="1"/>
  <c r="D17" i="1"/>
  <c r="I16" i="1"/>
  <c r="H15" i="1"/>
  <c r="H31" i="1" s="1"/>
  <c r="G15" i="1"/>
  <c r="F15" i="1"/>
  <c r="F31" i="1" s="1"/>
  <c r="E15" i="1"/>
  <c r="E31" i="1" s="1"/>
  <c r="D15" i="1"/>
  <c r="I14" i="1"/>
  <c r="H13" i="1"/>
  <c r="G13" i="1"/>
  <c r="F13" i="1"/>
  <c r="I13" i="1" s="1"/>
  <c r="E13" i="1"/>
  <c r="D13" i="1"/>
  <c r="I12" i="1"/>
  <c r="F11" i="1"/>
  <c r="F10" i="1" s="1"/>
  <c r="I9" i="1"/>
  <c r="I8" i="1"/>
  <c r="I7" i="1"/>
  <c r="I6" i="1"/>
  <c r="I5" i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H4" i="1"/>
  <c r="H11" i="1" s="1"/>
  <c r="H10" i="1" s="1"/>
  <c r="G4" i="1"/>
  <c r="G11" i="1" s="1"/>
  <c r="G10" i="1" s="1"/>
  <c r="F4" i="1"/>
  <c r="E4" i="1"/>
  <c r="E11" i="1" s="1"/>
  <c r="E10" i="1" s="1"/>
  <c r="D4" i="1"/>
  <c r="I4" i="1" s="1"/>
  <c r="I31" i="1" l="1"/>
  <c r="D11" i="1"/>
  <c r="I15" i="1"/>
  <c r="I11" i="1" l="1"/>
  <c r="D10" i="1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korekta</t>
        </r>
      </text>
    </comment>
    <comment ref="G7" authorId="1" shapeId="0">
      <text>
        <r>
          <rPr>
            <sz val="9"/>
            <color indexed="81"/>
            <rFont val="Tahoma"/>
            <charset val="1"/>
          </rPr>
          <t xml:space="preserve">
wyjaśnienia dołączone do sprawozdania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<sst xmlns="http://schemas.openxmlformats.org/spreadsheetml/2006/main" count="87" uniqueCount="85">
  <si>
    <r>
      <t xml:space="preserve">Załącznik 2
Sprawozdanie o sposobie rozpoznania wniosków o ukaranie wniesionych w roku 2019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</si>
  <si>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lp.</t>
  </si>
  <si>
    <t>Komisja Orzekająca przy:</t>
  </si>
  <si>
    <t>Szefie KPRM</t>
  </si>
  <si>
    <t>Wspólna</t>
  </si>
  <si>
    <t xml:space="preserve">Ministrze 
Spraw Wewnętrznych i Administracji 
</t>
  </si>
  <si>
    <t>Ministrze Finansów</t>
  </si>
  <si>
    <t>Ministrze 
Sprawiedliwości</t>
  </si>
  <si>
    <t>Ogółem</t>
  </si>
  <si>
    <t>I</t>
  </si>
  <si>
    <t>1</t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</si>
  <si>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</si>
  <si>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t>liczba obwinionych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</si>
  <si>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</si>
  <si>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</si>
  <si>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</si>
  <si>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</si>
  <si>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</si>
  <si>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>II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</si>
  <si>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</si>
  <si>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t>Rozstrzygnięcia o umorzeniu postępowania</t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</si>
  <si>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</si>
  <si>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</si>
  <si>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t>liczba uniewinnionych</t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</si>
  <si>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</si>
  <si>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liczba odpowiedzialnych</t>
  </si>
  <si>
    <t xml:space="preserve">           odstąpiono od wymierzenia kary</t>
  </si>
  <si>
    <t xml:space="preserve">           ukarano (ogółem) - z tego:</t>
  </si>
  <si>
    <t>liczba ukaranych</t>
  </si>
  <si>
    <t xml:space="preserve">                                         karą upomnienia</t>
  </si>
  <si>
    <t xml:space="preserve">                                         karą nagany</t>
  </si>
  <si>
    <t xml:space="preserve">                                         karą pieniężną</t>
  </si>
  <si>
    <t xml:space="preserve">                                         karą przewidzianą w art. 31 ust. 1 pkt. 4 ustawy</t>
  </si>
  <si>
    <t>III</t>
  </si>
  <si>
    <t>Liczba rozstrzygnięć o umorzeniu postępowania (ogółem) - z tego:</t>
  </si>
  <si>
    <t>liczba zarzutów</t>
  </si>
  <si>
    <t xml:space="preserve">     umorzenia postępowania wskutek przedawnienia orzekania</t>
  </si>
  <si>
    <t xml:space="preserve">     umorzenia postępowania, gdy zarzucanego czynu nie popełniono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</si>
  <si>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</si>
  <si>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</si>
  <si>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</si>
  <si>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 xml:space="preserve">     inne</t>
  </si>
  <si>
    <t>IV</t>
  </si>
  <si>
    <t>Osobom odpowiedzialnym za ndfp (wykazanym w części II - wiersz 11) 
przypisano czyny z poszczególnych art. ustawy:</t>
  </si>
  <si>
    <t>liczba czynów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</si>
  <si>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</si>
  <si>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</si>
  <si>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</si>
  <si>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</si>
  <si>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</si>
  <si>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</si>
  <si>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</si>
  <si>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</si>
  <si>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</si>
  <si>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12a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</si>
  <si>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</si>
  <si>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</si>
  <si>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</si>
  <si>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</si>
  <si>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</si>
  <si>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</si>
  <si>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1b</t>
  </si>
  <si>
    <t>art. 17 ust. 1ba</t>
  </si>
  <si>
    <t>art. 17 ust. 1c</t>
  </si>
  <si>
    <t>art. 17 ust. 1d</t>
  </si>
  <si>
    <t>art. 17 ust. 2</t>
  </si>
  <si>
    <t>art. 17 ust. 3</t>
  </si>
  <si>
    <t>art. 17 ust. 4</t>
  </si>
  <si>
    <t>art. 17 ust. 5</t>
  </si>
  <si>
    <t>art. 17 ust. 6</t>
  </si>
  <si>
    <t>art. 17 ust. 6a</t>
  </si>
  <si>
    <t>art. 17a</t>
  </si>
  <si>
    <t>art. 18 pkt 1</t>
  </si>
  <si>
    <t>art. 18 pkt 2</t>
  </si>
  <si>
    <t>art. 18a</t>
  </si>
  <si>
    <t>art. 18b</t>
  </si>
  <si>
    <t>art. 18c</t>
  </si>
  <si>
    <t>V</t>
  </si>
  <si>
    <t>Łączna wysokość wymierzonych kar pieniężnych</t>
  </si>
  <si>
    <t>suma w zł</t>
  </si>
  <si>
    <t>Średnia wysokość wymierzonej kary pieniężnej</t>
  </si>
  <si>
    <t>średnia kara w zł</t>
  </si>
  <si>
    <t>Łączna wysokość wyegzekwowanych kar pieniężnych</t>
  </si>
  <si>
    <t>Łączna wysokość orzeczonych kosztów postępowania należnych 
Skarbowi Państwa</t>
  </si>
  <si>
    <t>Łącznawysokość wyegzekwowanych kosztów postępowania należnych Skarbowi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</si>
</sst>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#,##0.00\ _z_ł"/>
    <numFmt numFmtId="166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</font>
    <font>
      <b/>
      <i/>
      <sz val="6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1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1" fontId="6" fillId="0" borderId="8" xfId="0" applyNumberFormat="1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6" xfId="0" applyNumberFormat="1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1" fontId="6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right" vertical="center" wrapText="1"/>
    </xf>
    <xf numFmtId="10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5" fontId="4" fillId="3" borderId="5" xfId="0" applyNumberFormat="1" applyFont="1" applyFill="1" applyBorder="1" applyAlignment="1">
      <alignment horizontal="right" vertical="center" wrapText="1"/>
    </xf>
    <xf numFmtId="43" fontId="4" fillId="0" borderId="0" xfId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 wrapText="1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right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8"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8/KO%20zbiorcze%20spr%20rocz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 refreshError="1"/>
      <sheetData sheetId="1" refreshError="1">
        <row r="9">
          <cell r="D9">
            <v>1</v>
          </cell>
          <cell r="E9"/>
          <cell r="F9">
            <v>105</v>
          </cell>
          <cell r="G9">
            <v>20</v>
          </cell>
          <cell r="H9">
            <v>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0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3.42578125" style="68" customWidth="1"/>
    <col min="2" max="2" width="66.85546875" style="72" customWidth="1"/>
    <col min="3" max="3" width="13.140625" style="73" customWidth="1"/>
    <col min="4" max="5" width="13.85546875" style="8" customWidth="1"/>
    <col min="6" max="6" width="15.7109375" style="8" customWidth="1"/>
    <col min="7" max="7" width="13.85546875" style="8" customWidth="1"/>
    <col min="8" max="8" width="17.85546875" style="8" customWidth="1"/>
    <col min="9" max="9" width="13.85546875" style="42" customWidth="1"/>
    <col min="10" max="10" width="4.7109375" style="8" customWidth="1"/>
    <col min="11" max="11" width="12.5703125" style="8" customWidth="1"/>
    <col min="12" max="12" width="8.7109375" style="8" customWidth="1"/>
    <col min="13" max="13" width="4" style="8" customWidth="1"/>
    <col min="14" max="14" width="9.42578125" style="8" customWidth="1"/>
    <col min="15" max="15" width="8.28515625" style="8" customWidth="1"/>
    <col min="16" max="16" width="5.140625" style="8" customWidth="1"/>
    <col min="17" max="17" width="8.28515625" style="8" customWidth="1"/>
    <col min="18" max="18" width="7.42578125" style="8" customWidth="1"/>
    <col min="19" max="19" width="6" style="8" customWidth="1"/>
    <col min="20" max="20" width="11.28515625" style="8" customWidth="1"/>
    <col min="21" max="21" width="9.85546875" style="8" customWidth="1"/>
    <col min="22" max="22" width="13.42578125" style="8" customWidth="1"/>
    <col min="23" max="16384" width="50.5703125" style="8"/>
  </cols>
  <sheetData>
    <row r="1" spans="1:18" s="2" customFormat="1" ht="9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8" ht="97.9" customHeight="1" x14ac:dyDescent="0.25">
      <c r="A2" s="3" t="s">
        <v>1</v>
      </c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</row>
    <row r="3" spans="1:18" s="13" customFormat="1" ht="16.899999999999999" customHeight="1" x14ac:dyDescent="0.25">
      <c r="A3" s="9" t="s">
        <v>9</v>
      </c>
      <c r="B3" s="10"/>
      <c r="C3" s="11"/>
      <c r="D3" s="11"/>
      <c r="E3" s="11"/>
      <c r="F3" s="11"/>
      <c r="G3" s="11"/>
      <c r="H3" s="11"/>
      <c r="I3" s="12"/>
    </row>
    <row r="4" spans="1:18" ht="32.450000000000003" customHeight="1" x14ac:dyDescent="0.25">
      <c r="A4" s="14" t="s">
        <v>10</v>
      </c>
      <c r="B4" s="15" t="s">
        <v>11</v>
      </c>
      <c r="C4" s="16" t="s">
        <v>12</v>
      </c>
      <c r="D4" s="17">
        <f>[1]Międzyr.!D$9+1</f>
        <v>2</v>
      </c>
      <c r="E4" s="17">
        <f>[1]Międzyr.!E$9</f>
        <v>0</v>
      </c>
      <c r="F4" s="17">
        <f>[1]Międzyr.!F$9</f>
        <v>105</v>
      </c>
      <c r="G4" s="17">
        <f>[1]Międzyr.!G$9</f>
        <v>20</v>
      </c>
      <c r="H4" s="17">
        <f>[1]Międzyr.!H$9</f>
        <v>10</v>
      </c>
      <c r="I4" s="18">
        <f>SUM(D4:H4)</f>
        <v>137</v>
      </c>
      <c r="J4" s="19"/>
      <c r="K4" s="20"/>
      <c r="L4" s="19"/>
      <c r="M4" s="19"/>
      <c r="N4" s="19"/>
      <c r="O4" s="19"/>
      <c r="P4" s="19"/>
      <c r="Q4" s="19"/>
    </row>
    <row r="5" spans="1:18" ht="20.45" customHeight="1" x14ac:dyDescent="0.25">
      <c r="A5" s="21">
        <f>A4+1</f>
        <v>2</v>
      </c>
      <c r="B5" s="22" t="s">
        <v>13</v>
      </c>
      <c r="C5" s="23"/>
      <c r="D5" s="24">
        <v>3</v>
      </c>
      <c r="E5" s="24">
        <v>1</v>
      </c>
      <c r="F5" s="24">
        <v>208</v>
      </c>
      <c r="G5" s="24">
        <v>75</v>
      </c>
      <c r="H5" s="24">
        <v>45</v>
      </c>
      <c r="I5" s="18">
        <f t="shared" ref="I5:I9" si="0">SUM(D5:H5)</f>
        <v>332</v>
      </c>
      <c r="K5" s="25"/>
    </row>
    <row r="6" spans="1:18" ht="20.45" customHeight="1" x14ac:dyDescent="0.25">
      <c r="A6" s="21">
        <f>A5+1</f>
        <v>3</v>
      </c>
      <c r="B6" s="26" t="s">
        <v>14</v>
      </c>
      <c r="C6" s="23"/>
      <c r="D6" s="27"/>
      <c r="E6" s="27"/>
      <c r="F6" s="24"/>
      <c r="G6" s="27">
        <v>2</v>
      </c>
      <c r="H6" s="27"/>
      <c r="I6" s="18">
        <f t="shared" si="0"/>
        <v>2</v>
      </c>
    </row>
    <row r="7" spans="1:18" ht="20.45" customHeight="1" x14ac:dyDescent="0.25">
      <c r="A7" s="21">
        <f>A6+1</f>
        <v>4</v>
      </c>
      <c r="B7" s="26" t="s">
        <v>15</v>
      </c>
      <c r="C7" s="23"/>
      <c r="D7" s="27"/>
      <c r="E7" s="27"/>
      <c r="F7" s="27"/>
      <c r="G7" s="27">
        <v>3</v>
      </c>
      <c r="H7" s="27"/>
      <c r="I7" s="18">
        <f t="shared" si="0"/>
        <v>3</v>
      </c>
    </row>
    <row r="8" spans="1:18" ht="32.450000000000003" customHeight="1" x14ac:dyDescent="0.25">
      <c r="A8" s="21">
        <f>A7+1</f>
        <v>5</v>
      </c>
      <c r="B8" s="26" t="s">
        <v>16</v>
      </c>
      <c r="C8" s="23"/>
      <c r="D8" s="27"/>
      <c r="E8" s="27"/>
      <c r="F8" s="27">
        <v>1</v>
      </c>
      <c r="G8" s="27">
        <v>4</v>
      </c>
      <c r="H8" s="28"/>
      <c r="I8" s="18">
        <f t="shared" si="0"/>
        <v>5</v>
      </c>
    </row>
    <row r="9" spans="1:18" ht="32.450000000000003" customHeight="1" x14ac:dyDescent="0.25">
      <c r="A9" s="21">
        <f>A8+1</f>
        <v>6</v>
      </c>
      <c r="B9" s="29" t="s">
        <v>17</v>
      </c>
      <c r="C9" s="30"/>
      <c r="D9" s="31"/>
      <c r="E9" s="31">
        <v>1</v>
      </c>
      <c r="F9" s="31">
        <v>249</v>
      </c>
      <c r="G9" s="31">
        <v>27</v>
      </c>
      <c r="H9" s="32">
        <v>14</v>
      </c>
      <c r="I9" s="18">
        <f t="shared" si="0"/>
        <v>291</v>
      </c>
    </row>
    <row r="10" spans="1:18" s="13" customFormat="1" ht="16.899999999999999" customHeight="1" x14ac:dyDescent="0.25">
      <c r="A10" s="9" t="s">
        <v>18</v>
      </c>
      <c r="B10" s="33"/>
      <c r="C10" s="34"/>
      <c r="D10" s="35">
        <f>IF(D12+D13=D11,D11,"błąd")</f>
        <v>5</v>
      </c>
      <c r="E10" s="35">
        <f>IF(E12+E13=E11,E11,"błąd")</f>
        <v>0</v>
      </c>
      <c r="F10" s="35">
        <f>IF(F12+F13=F11,F11,"błąd")</f>
        <v>65</v>
      </c>
      <c r="G10" s="35">
        <f t="shared" ref="G10:H10" si="1">IF(G12+G13=G11,G11,"błąd")</f>
        <v>73</v>
      </c>
      <c r="H10" s="35">
        <f t="shared" si="1"/>
        <v>41</v>
      </c>
      <c r="I10" s="36"/>
    </row>
    <row r="11" spans="1:18" ht="20.45" customHeight="1" x14ac:dyDescent="0.25">
      <c r="A11" s="21">
        <f>A9+1</f>
        <v>7</v>
      </c>
      <c r="B11" s="15" t="s">
        <v>19</v>
      </c>
      <c r="C11" s="16" t="s">
        <v>12</v>
      </c>
      <c r="D11" s="17">
        <f>D4+D5-D6+D7+D8-D9</f>
        <v>5</v>
      </c>
      <c r="E11" s="17">
        <f t="shared" ref="E11:H11" si="2">E4+E5-E6+E7+E8-E9</f>
        <v>0</v>
      </c>
      <c r="F11" s="17">
        <f>F4+F5-F6+F7+F8-F9</f>
        <v>65</v>
      </c>
      <c r="G11" s="17">
        <f t="shared" si="2"/>
        <v>73</v>
      </c>
      <c r="H11" s="17">
        <f t="shared" si="2"/>
        <v>41</v>
      </c>
      <c r="I11" s="36">
        <f>SUM(D11:H11)</f>
        <v>184</v>
      </c>
      <c r="J11" s="37"/>
      <c r="K11" s="37"/>
      <c r="L11" s="37"/>
      <c r="M11" s="37"/>
      <c r="N11" s="37"/>
      <c r="O11" s="37"/>
      <c r="P11" s="37"/>
      <c r="Q11" s="37"/>
      <c r="R11" s="37"/>
    </row>
    <row r="12" spans="1:18" ht="20.45" customHeight="1" x14ac:dyDescent="0.25">
      <c r="A12" s="21">
        <f t="shared" ref="A12:A21" si="3">A11+1</f>
        <v>8</v>
      </c>
      <c r="B12" s="26" t="s">
        <v>20</v>
      </c>
      <c r="C12" s="23"/>
      <c r="D12" s="27">
        <v>1</v>
      </c>
      <c r="E12" s="27"/>
      <c r="F12" s="27">
        <v>1</v>
      </c>
      <c r="G12" s="27">
        <v>3</v>
      </c>
      <c r="H12" s="28">
        <v>2</v>
      </c>
      <c r="I12" s="36">
        <f t="shared" ref="I12:I21" si="4">SUM(D12:H12)</f>
        <v>7</v>
      </c>
    </row>
    <row r="13" spans="1:18" ht="32.450000000000003" customHeight="1" x14ac:dyDescent="0.25">
      <c r="A13" s="21">
        <f t="shared" si="3"/>
        <v>9</v>
      </c>
      <c r="B13" s="22" t="s">
        <v>21</v>
      </c>
      <c r="C13" s="30"/>
      <c r="D13" s="38">
        <f>D14+D15</f>
        <v>4</v>
      </c>
      <c r="E13" s="38">
        <f>E14+E15</f>
        <v>0</v>
      </c>
      <c r="F13" s="38">
        <f>F14+F15</f>
        <v>64</v>
      </c>
      <c r="G13" s="38">
        <f>G14+G15</f>
        <v>70</v>
      </c>
      <c r="H13" s="38">
        <f>H14+H15</f>
        <v>39</v>
      </c>
      <c r="I13" s="36">
        <f t="shared" si="4"/>
        <v>177</v>
      </c>
    </row>
    <row r="14" spans="1:18" s="19" customFormat="1" ht="22.9" customHeight="1" x14ac:dyDescent="0.25">
      <c r="A14" s="39">
        <f t="shared" si="3"/>
        <v>10</v>
      </c>
      <c r="B14" s="40" t="s">
        <v>22</v>
      </c>
      <c r="C14" s="41" t="s">
        <v>23</v>
      </c>
      <c r="D14" s="24"/>
      <c r="E14" s="24"/>
      <c r="F14" s="24">
        <v>19</v>
      </c>
      <c r="G14" s="24">
        <v>29</v>
      </c>
      <c r="H14" s="24">
        <v>7</v>
      </c>
      <c r="I14" s="36">
        <f t="shared" si="4"/>
        <v>55</v>
      </c>
    </row>
    <row r="15" spans="1:18" ht="40.9" customHeight="1" x14ac:dyDescent="0.25">
      <c r="A15" s="21">
        <f t="shared" si="3"/>
        <v>11</v>
      </c>
      <c r="B15" s="26" t="s">
        <v>24</v>
      </c>
      <c r="C15" s="16" t="s">
        <v>25</v>
      </c>
      <c r="D15" s="38">
        <f>IF(((D16+D17)&lt;=SUM(D32:D63)),(D16+D17),FALSE)</f>
        <v>4</v>
      </c>
      <c r="E15" s="38">
        <f>IF(((E16+E17)&lt;=SUM(E32:E63)),(E16+E17),FALSE)</f>
        <v>0</v>
      </c>
      <c r="F15" s="38">
        <f>IF(((F16+F17)&lt;=SUM(F32:F63)),(F16+F17),FALSE)</f>
        <v>45</v>
      </c>
      <c r="G15" s="38">
        <f>IF(((G16+G17)&lt;=SUM(G32:G63)),(G16+G17),FALSE)</f>
        <v>41</v>
      </c>
      <c r="H15" s="38">
        <f>IF(((H16+H17)&lt;=SUM(H32:H63)),(H16+H17),FALSE)</f>
        <v>32</v>
      </c>
      <c r="I15" s="36">
        <f t="shared" si="4"/>
        <v>122</v>
      </c>
    </row>
    <row r="16" spans="1:18" ht="20.45" customHeight="1" x14ac:dyDescent="0.25">
      <c r="A16" s="21">
        <f t="shared" si="3"/>
        <v>12</v>
      </c>
      <c r="B16" s="26" t="s">
        <v>26</v>
      </c>
      <c r="C16" s="30"/>
      <c r="D16" s="24">
        <v>1</v>
      </c>
      <c r="E16" s="24"/>
      <c r="F16" s="24">
        <v>7</v>
      </c>
      <c r="G16" s="24">
        <v>18</v>
      </c>
      <c r="H16" s="24">
        <v>12</v>
      </c>
      <c r="I16" s="36">
        <f t="shared" si="4"/>
        <v>38</v>
      </c>
      <c r="O16" s="42"/>
    </row>
    <row r="17" spans="1:17" ht="20.45" customHeight="1" x14ac:dyDescent="0.25">
      <c r="A17" s="21">
        <f t="shared" si="3"/>
        <v>13</v>
      </c>
      <c r="B17" s="26" t="s">
        <v>27</v>
      </c>
      <c r="C17" s="16" t="s">
        <v>28</v>
      </c>
      <c r="D17" s="38">
        <f>SUM(D18:D21)</f>
        <v>3</v>
      </c>
      <c r="E17" s="38">
        <f>SUM(E18:E21)</f>
        <v>0</v>
      </c>
      <c r="F17" s="38">
        <f>SUM(F18:F21)</f>
        <v>38</v>
      </c>
      <c r="G17" s="38">
        <f>SUM(G18:G21)</f>
        <v>23</v>
      </c>
      <c r="H17" s="38">
        <f>SUM(H18:H21)</f>
        <v>20</v>
      </c>
      <c r="I17" s="36">
        <f t="shared" si="4"/>
        <v>84</v>
      </c>
    </row>
    <row r="18" spans="1:17" ht="20.45" customHeight="1" x14ac:dyDescent="0.25">
      <c r="A18" s="21">
        <f t="shared" si="3"/>
        <v>14</v>
      </c>
      <c r="B18" s="26" t="s">
        <v>29</v>
      </c>
      <c r="C18" s="23"/>
      <c r="D18" s="27">
        <v>1</v>
      </c>
      <c r="E18" s="27"/>
      <c r="F18" s="27">
        <v>8</v>
      </c>
      <c r="G18" s="27">
        <v>17</v>
      </c>
      <c r="H18" s="27">
        <v>18</v>
      </c>
      <c r="I18" s="36">
        <f t="shared" si="4"/>
        <v>44</v>
      </c>
    </row>
    <row r="19" spans="1:17" ht="20.45" customHeight="1" x14ac:dyDescent="0.25">
      <c r="A19" s="21">
        <f t="shared" si="3"/>
        <v>15</v>
      </c>
      <c r="B19" s="26" t="s">
        <v>30</v>
      </c>
      <c r="C19" s="23"/>
      <c r="D19" s="27"/>
      <c r="E19" s="27"/>
      <c r="F19" s="27">
        <v>3</v>
      </c>
      <c r="G19" s="27">
        <v>3</v>
      </c>
      <c r="H19" s="27">
        <v>2</v>
      </c>
      <c r="I19" s="36">
        <f t="shared" si="4"/>
        <v>8</v>
      </c>
    </row>
    <row r="20" spans="1:17" ht="20.45" customHeight="1" x14ac:dyDescent="0.25">
      <c r="A20" s="21">
        <f t="shared" si="3"/>
        <v>16</v>
      </c>
      <c r="B20" s="26" t="s">
        <v>31</v>
      </c>
      <c r="C20" s="23"/>
      <c r="D20" s="27">
        <v>2</v>
      </c>
      <c r="E20" s="27"/>
      <c r="F20" s="27">
        <v>27</v>
      </c>
      <c r="G20" s="27">
        <v>3</v>
      </c>
      <c r="H20" s="27"/>
      <c r="I20" s="36">
        <f t="shared" si="4"/>
        <v>32</v>
      </c>
    </row>
    <row r="21" spans="1:17" ht="20.45" customHeight="1" x14ac:dyDescent="0.25">
      <c r="A21" s="43">
        <f t="shared" si="3"/>
        <v>17</v>
      </c>
      <c r="B21" s="44" t="s">
        <v>32</v>
      </c>
      <c r="C21" s="30"/>
      <c r="D21" s="31"/>
      <c r="E21" s="31"/>
      <c r="F21" s="31"/>
      <c r="G21" s="31"/>
      <c r="H21" s="31"/>
      <c r="I21" s="36">
        <f t="shared" si="4"/>
        <v>0</v>
      </c>
    </row>
    <row r="22" spans="1:17" s="13" customFormat="1" ht="16.899999999999999" customHeight="1" x14ac:dyDescent="0.25">
      <c r="A22" s="9" t="s">
        <v>33</v>
      </c>
      <c r="B22" s="10"/>
      <c r="C22" s="11"/>
      <c r="D22" s="11"/>
      <c r="E22" s="11"/>
      <c r="F22" s="11"/>
      <c r="G22" s="11"/>
      <c r="H22" s="11"/>
      <c r="I22" s="12"/>
    </row>
    <row r="23" spans="1:17" s="48" customFormat="1" ht="20.45" customHeight="1" x14ac:dyDescent="0.25">
      <c r="A23" s="45">
        <v>18</v>
      </c>
      <c r="B23" s="46" t="s">
        <v>34</v>
      </c>
      <c r="C23" s="47" t="s">
        <v>35</v>
      </c>
      <c r="D23" s="17">
        <f>SUM(D24:D29)</f>
        <v>1</v>
      </c>
      <c r="E23" s="17">
        <f>SUM(E24:E29)</f>
        <v>0</v>
      </c>
      <c r="F23" s="17">
        <f>SUM(F24:F29)</f>
        <v>1</v>
      </c>
      <c r="G23" s="17">
        <f>SUM(G24:G29)</f>
        <v>3</v>
      </c>
      <c r="H23" s="17">
        <f>SUM(H24:H29)</f>
        <v>2</v>
      </c>
      <c r="I23" s="18">
        <f>SUM(D23:H23)</f>
        <v>7</v>
      </c>
    </row>
    <row r="24" spans="1:17" s="19" customFormat="1" ht="20.45" customHeight="1" x14ac:dyDescent="0.25">
      <c r="A24" s="39">
        <f t="shared" ref="A24:A29" si="5">A23+1</f>
        <v>19</v>
      </c>
      <c r="B24" s="40" t="s">
        <v>36</v>
      </c>
      <c r="C24" s="49"/>
      <c r="D24" s="24">
        <v>1</v>
      </c>
      <c r="E24" s="24"/>
      <c r="F24" s="24">
        <v>1</v>
      </c>
      <c r="G24" s="24"/>
      <c r="H24" s="24"/>
      <c r="I24" s="18">
        <f t="shared" ref="I24:I29" si="6">SUM(D24:H24)</f>
        <v>2</v>
      </c>
    </row>
    <row r="25" spans="1:17" s="19" customFormat="1" ht="20.45" customHeight="1" x14ac:dyDescent="0.25">
      <c r="A25" s="39">
        <f t="shared" si="5"/>
        <v>20</v>
      </c>
      <c r="B25" s="40" t="s">
        <v>37</v>
      </c>
      <c r="C25" s="49"/>
      <c r="D25" s="24"/>
      <c r="E25" s="24"/>
      <c r="F25" s="24"/>
      <c r="G25" s="24"/>
      <c r="H25" s="24"/>
      <c r="I25" s="18">
        <f t="shared" si="6"/>
        <v>0</v>
      </c>
      <c r="L25" s="50"/>
      <c r="M25" s="50"/>
      <c r="N25" s="50"/>
    </row>
    <row r="26" spans="1:17" s="19" customFormat="1" ht="32.450000000000003" customHeight="1" x14ac:dyDescent="0.25">
      <c r="A26" s="39">
        <f t="shared" si="5"/>
        <v>21</v>
      </c>
      <c r="B26" s="40" t="s">
        <v>38</v>
      </c>
      <c r="C26" s="49"/>
      <c r="D26" s="24"/>
      <c r="E26" s="24"/>
      <c r="F26" s="24"/>
      <c r="G26" s="24"/>
      <c r="H26" s="24"/>
      <c r="I26" s="18">
        <f t="shared" si="6"/>
        <v>0</v>
      </c>
      <c r="L26" s="51"/>
    </row>
    <row r="27" spans="1:17" s="19" customFormat="1" ht="50.45" customHeight="1" x14ac:dyDescent="0.25">
      <c r="A27" s="39">
        <f t="shared" si="5"/>
        <v>22</v>
      </c>
      <c r="B27" s="40" t="s">
        <v>39</v>
      </c>
      <c r="C27" s="49"/>
      <c r="D27" s="24"/>
      <c r="E27" s="24"/>
      <c r="F27" s="24"/>
      <c r="G27" s="24"/>
      <c r="H27" s="24"/>
      <c r="I27" s="18">
        <f t="shared" si="6"/>
        <v>0</v>
      </c>
      <c r="L27" s="51"/>
    </row>
    <row r="28" spans="1:17" s="19" customFormat="1" ht="51.6" customHeight="1" x14ac:dyDescent="0.25">
      <c r="A28" s="39">
        <f t="shared" si="5"/>
        <v>23</v>
      </c>
      <c r="B28" s="40" t="s">
        <v>40</v>
      </c>
      <c r="C28" s="49"/>
      <c r="D28" s="24"/>
      <c r="E28" s="24"/>
      <c r="F28" s="24"/>
      <c r="G28" s="24">
        <v>1</v>
      </c>
      <c r="H28" s="24">
        <v>1</v>
      </c>
      <c r="I28" s="18">
        <f t="shared" si="6"/>
        <v>2</v>
      </c>
    </row>
    <row r="29" spans="1:17" s="19" customFormat="1" ht="20.45" customHeight="1" x14ac:dyDescent="0.25">
      <c r="A29" s="52">
        <f t="shared" si="5"/>
        <v>24</v>
      </c>
      <c r="B29" s="53" t="s">
        <v>41</v>
      </c>
      <c r="C29" s="54"/>
      <c r="D29" s="55"/>
      <c r="E29" s="55"/>
      <c r="F29" s="55"/>
      <c r="G29" s="55">
        <v>2</v>
      </c>
      <c r="H29" s="55">
        <v>1</v>
      </c>
      <c r="I29" s="18">
        <f t="shared" si="6"/>
        <v>3</v>
      </c>
    </row>
    <row r="30" spans="1:17" s="57" customFormat="1" ht="16.899999999999999" customHeight="1" x14ac:dyDescent="0.25">
      <c r="A30" s="56" t="s">
        <v>42</v>
      </c>
      <c r="B30" s="10"/>
      <c r="C30" s="11"/>
      <c r="D30" s="11"/>
      <c r="E30" s="11"/>
      <c r="F30" s="11"/>
      <c r="G30" s="11"/>
      <c r="H30" s="11"/>
      <c r="I30" s="12"/>
    </row>
    <row r="31" spans="1:17" ht="32.450000000000003" customHeight="1" x14ac:dyDescent="0.25">
      <c r="A31" s="58"/>
      <c r="B31" s="59" t="s">
        <v>43</v>
      </c>
      <c r="C31" s="47" t="s">
        <v>44</v>
      </c>
      <c r="D31" s="17">
        <f>IF((SUM(D32:D63)&gt;=D15),(SUM(D32:D63)),FALSE)</f>
        <v>5</v>
      </c>
      <c r="E31" s="17">
        <f>IF((SUM(E32:E63)&gt;=E15),(SUM(E32:E63)),FALSE)</f>
        <v>0</v>
      </c>
      <c r="F31" s="17">
        <f>IF((SUM(F32:F63)&gt;=F15),(SUM(F32:F63)),FALSE)</f>
        <v>62</v>
      </c>
      <c r="G31" s="17">
        <f>IF((SUM(G32:G63)&gt;=G15),(SUM(G32:G63)),FALSE)</f>
        <v>52</v>
      </c>
      <c r="H31" s="17">
        <f>IF((SUM(H32:H63)&gt;=H15),(SUM(H32:H63)),FALSE)</f>
        <v>35</v>
      </c>
      <c r="I31" s="18">
        <f>SUM(D31:H31)</f>
        <v>154</v>
      </c>
      <c r="Q31" s="48"/>
    </row>
    <row r="32" spans="1:17" ht="20.45" customHeight="1" x14ac:dyDescent="0.25">
      <c r="A32" s="21">
        <v>25</v>
      </c>
      <c r="B32" s="26" t="s">
        <v>45</v>
      </c>
      <c r="C32" s="49"/>
      <c r="D32" s="27"/>
      <c r="E32" s="27"/>
      <c r="F32" s="27"/>
      <c r="G32" s="27">
        <v>3</v>
      </c>
      <c r="H32" s="27">
        <v>2</v>
      </c>
      <c r="I32" s="60">
        <f t="shared" ref="I32:I63" si="7">SUM(D32:H32)</f>
        <v>5</v>
      </c>
    </row>
    <row r="33" spans="1:9" ht="20.45" customHeight="1" x14ac:dyDescent="0.25">
      <c r="A33" s="21">
        <f t="shared" ref="A33:A63" si="8">A32+1</f>
        <v>26</v>
      </c>
      <c r="B33" s="26" t="s">
        <v>46</v>
      </c>
      <c r="C33" s="49"/>
      <c r="D33" s="27"/>
      <c r="E33" s="27"/>
      <c r="F33" s="27"/>
      <c r="G33" s="27"/>
      <c r="H33" s="27"/>
      <c r="I33" s="60">
        <f t="shared" si="7"/>
        <v>0</v>
      </c>
    </row>
    <row r="34" spans="1:9" ht="20.45" customHeight="1" x14ac:dyDescent="0.25">
      <c r="A34" s="21">
        <f t="shared" si="8"/>
        <v>27</v>
      </c>
      <c r="B34" s="26" t="s">
        <v>47</v>
      </c>
      <c r="C34" s="49"/>
      <c r="D34" s="27"/>
      <c r="E34" s="27"/>
      <c r="F34" s="27"/>
      <c r="G34" s="27"/>
      <c r="H34" s="27">
        <v>8</v>
      </c>
      <c r="I34" s="60">
        <f t="shared" si="7"/>
        <v>8</v>
      </c>
    </row>
    <row r="35" spans="1:9" ht="20.45" customHeight="1" x14ac:dyDescent="0.25">
      <c r="A35" s="21">
        <f t="shared" si="8"/>
        <v>28</v>
      </c>
      <c r="B35" s="26" t="s">
        <v>48</v>
      </c>
      <c r="C35" s="49"/>
      <c r="D35" s="27"/>
      <c r="E35" s="27"/>
      <c r="F35" s="27"/>
      <c r="G35" s="27"/>
      <c r="H35" s="27"/>
      <c r="I35" s="60">
        <f t="shared" si="7"/>
        <v>0</v>
      </c>
    </row>
    <row r="36" spans="1:9" ht="20.45" customHeight="1" x14ac:dyDescent="0.25">
      <c r="A36" s="21">
        <f t="shared" si="8"/>
        <v>29</v>
      </c>
      <c r="B36" s="26" t="s">
        <v>49</v>
      </c>
      <c r="C36" s="49"/>
      <c r="D36" s="27">
        <v>1</v>
      </c>
      <c r="E36" s="27"/>
      <c r="F36" s="27"/>
      <c r="G36" s="27">
        <v>1</v>
      </c>
      <c r="H36" s="27"/>
      <c r="I36" s="60">
        <f t="shared" si="7"/>
        <v>2</v>
      </c>
    </row>
    <row r="37" spans="1:9" ht="20.45" customHeight="1" x14ac:dyDescent="0.25">
      <c r="A37" s="21">
        <f t="shared" si="8"/>
        <v>30</v>
      </c>
      <c r="B37" s="26" t="s">
        <v>50</v>
      </c>
      <c r="C37" s="49"/>
      <c r="D37" s="27">
        <v>2</v>
      </c>
      <c r="E37" s="27"/>
      <c r="F37" s="27"/>
      <c r="G37" s="24">
        <v>22</v>
      </c>
      <c r="H37" s="27">
        <v>1</v>
      </c>
      <c r="I37" s="60">
        <f t="shared" si="7"/>
        <v>25</v>
      </c>
    </row>
    <row r="38" spans="1:9" ht="20.45" customHeight="1" x14ac:dyDescent="0.25">
      <c r="A38" s="21">
        <f t="shared" si="8"/>
        <v>31</v>
      </c>
      <c r="B38" s="26" t="s">
        <v>51</v>
      </c>
      <c r="C38" s="49"/>
      <c r="D38" s="27"/>
      <c r="E38" s="27"/>
      <c r="F38" s="27"/>
      <c r="G38" s="27"/>
      <c r="H38" s="27">
        <v>1</v>
      </c>
      <c r="I38" s="60">
        <f t="shared" si="7"/>
        <v>1</v>
      </c>
    </row>
    <row r="39" spans="1:9" ht="20.45" customHeight="1" x14ac:dyDescent="0.25">
      <c r="A39" s="21">
        <f t="shared" si="8"/>
        <v>32</v>
      </c>
      <c r="B39" s="26" t="s">
        <v>52</v>
      </c>
      <c r="C39" s="49"/>
      <c r="D39" s="27">
        <v>1</v>
      </c>
      <c r="E39" s="27"/>
      <c r="F39" s="27">
        <v>1</v>
      </c>
      <c r="G39" s="27">
        <v>12</v>
      </c>
      <c r="H39" s="27">
        <v>4</v>
      </c>
      <c r="I39" s="60">
        <f t="shared" si="7"/>
        <v>18</v>
      </c>
    </row>
    <row r="40" spans="1:9" ht="20.45" customHeight="1" x14ac:dyDescent="0.25">
      <c r="A40" s="21">
        <f t="shared" si="8"/>
        <v>33</v>
      </c>
      <c r="B40" s="26" t="s">
        <v>53</v>
      </c>
      <c r="C40" s="49"/>
      <c r="D40" s="27">
        <v>1</v>
      </c>
      <c r="E40" s="27"/>
      <c r="F40" s="27"/>
      <c r="G40" s="27"/>
      <c r="H40" s="27"/>
      <c r="I40" s="60">
        <f t="shared" si="7"/>
        <v>1</v>
      </c>
    </row>
    <row r="41" spans="1:9" ht="20.45" customHeight="1" x14ac:dyDescent="0.25">
      <c r="A41" s="21">
        <f t="shared" si="8"/>
        <v>34</v>
      </c>
      <c r="B41" s="26" t="s">
        <v>54</v>
      </c>
      <c r="C41" s="49"/>
      <c r="D41" s="27"/>
      <c r="E41" s="27"/>
      <c r="F41" s="27"/>
      <c r="G41" s="27"/>
      <c r="H41" s="27"/>
      <c r="I41" s="60">
        <f t="shared" si="7"/>
        <v>0</v>
      </c>
    </row>
    <row r="42" spans="1:9" ht="20.45" customHeight="1" x14ac:dyDescent="0.25">
      <c r="A42" s="21">
        <f t="shared" si="8"/>
        <v>35</v>
      </c>
      <c r="B42" s="26" t="s">
        <v>55</v>
      </c>
      <c r="C42" s="49"/>
      <c r="D42" s="27"/>
      <c r="E42" s="27"/>
      <c r="F42" s="27">
        <v>1</v>
      </c>
      <c r="G42" s="27"/>
      <c r="H42" s="27"/>
      <c r="I42" s="60">
        <f t="shared" si="7"/>
        <v>1</v>
      </c>
    </row>
    <row r="43" spans="1:9" ht="20.45" customHeight="1" x14ac:dyDescent="0.25">
      <c r="A43" s="21">
        <f t="shared" si="8"/>
        <v>36</v>
      </c>
      <c r="B43" s="26" t="s">
        <v>56</v>
      </c>
      <c r="C43" s="49"/>
      <c r="D43" s="27"/>
      <c r="E43" s="27"/>
      <c r="F43" s="27">
        <v>36</v>
      </c>
      <c r="G43" s="27"/>
      <c r="H43" s="27">
        <v>1</v>
      </c>
      <c r="I43" s="60">
        <f t="shared" si="7"/>
        <v>37</v>
      </c>
    </row>
    <row r="44" spans="1:9" ht="20.45" customHeight="1" x14ac:dyDescent="0.25">
      <c r="A44" s="21">
        <f t="shared" si="8"/>
        <v>37</v>
      </c>
      <c r="B44" s="26" t="s">
        <v>57</v>
      </c>
      <c r="C44" s="49"/>
      <c r="D44" s="27"/>
      <c r="E44" s="27"/>
      <c r="F44" s="27"/>
      <c r="G44" s="27">
        <v>1</v>
      </c>
      <c r="H44" s="27"/>
      <c r="I44" s="60">
        <f t="shared" si="7"/>
        <v>1</v>
      </c>
    </row>
    <row r="45" spans="1:9" ht="20.45" customHeight="1" x14ac:dyDescent="0.25">
      <c r="A45" s="21">
        <f t="shared" si="8"/>
        <v>38</v>
      </c>
      <c r="B45" s="26" t="s">
        <v>58</v>
      </c>
      <c r="C45" s="49"/>
      <c r="D45" s="27"/>
      <c r="E45" s="27"/>
      <c r="F45" s="27">
        <v>1</v>
      </c>
      <c r="G45" s="27">
        <v>2</v>
      </c>
      <c r="H45" s="27">
        <v>1</v>
      </c>
      <c r="I45" s="60">
        <f t="shared" si="7"/>
        <v>4</v>
      </c>
    </row>
    <row r="46" spans="1:9" ht="20.45" customHeight="1" x14ac:dyDescent="0.25">
      <c r="A46" s="21">
        <f t="shared" si="8"/>
        <v>39</v>
      </c>
      <c r="B46" s="26" t="s">
        <v>59</v>
      </c>
      <c r="C46" s="49"/>
      <c r="D46" s="27"/>
      <c r="E46" s="27"/>
      <c r="F46" s="27">
        <v>2</v>
      </c>
      <c r="G46" s="27"/>
      <c r="H46" s="27"/>
      <c r="I46" s="60">
        <f t="shared" si="7"/>
        <v>2</v>
      </c>
    </row>
    <row r="47" spans="1:9" ht="20.45" customHeight="1" x14ac:dyDescent="0.25">
      <c r="A47" s="21">
        <f t="shared" si="8"/>
        <v>40</v>
      </c>
      <c r="B47" s="26" t="s">
        <v>60</v>
      </c>
      <c r="C47" s="49"/>
      <c r="D47" s="27"/>
      <c r="E47" s="27"/>
      <c r="F47" s="27">
        <v>1</v>
      </c>
      <c r="G47" s="27">
        <v>2</v>
      </c>
      <c r="H47" s="27">
        <v>2</v>
      </c>
      <c r="I47" s="60">
        <f t="shared" si="7"/>
        <v>5</v>
      </c>
    </row>
    <row r="48" spans="1:9" ht="20.45" customHeight="1" x14ac:dyDescent="0.25">
      <c r="A48" s="21">
        <f t="shared" si="8"/>
        <v>41</v>
      </c>
      <c r="B48" s="26" t="s">
        <v>61</v>
      </c>
      <c r="C48" s="49"/>
      <c r="D48" s="27"/>
      <c r="E48" s="27"/>
      <c r="F48" s="27">
        <v>18</v>
      </c>
      <c r="G48" s="27">
        <v>3</v>
      </c>
      <c r="H48" s="27"/>
      <c r="I48" s="60">
        <f t="shared" si="7"/>
        <v>21</v>
      </c>
    </row>
    <row r="49" spans="1:9" ht="20.45" customHeight="1" x14ac:dyDescent="0.25">
      <c r="A49" s="21">
        <f t="shared" si="8"/>
        <v>42</v>
      </c>
      <c r="B49" s="26" t="s">
        <v>62</v>
      </c>
      <c r="C49" s="49"/>
      <c r="D49" s="27"/>
      <c r="E49" s="27"/>
      <c r="F49" s="27"/>
      <c r="G49" s="27"/>
      <c r="H49" s="27"/>
      <c r="I49" s="60">
        <f t="shared" si="7"/>
        <v>0</v>
      </c>
    </row>
    <row r="50" spans="1:9" ht="20.45" customHeight="1" x14ac:dyDescent="0.25">
      <c r="A50" s="21">
        <f t="shared" si="8"/>
        <v>43</v>
      </c>
      <c r="B50" s="26" t="s">
        <v>63</v>
      </c>
      <c r="C50" s="49"/>
      <c r="D50" s="27"/>
      <c r="E50" s="27"/>
      <c r="F50" s="27"/>
      <c r="G50" s="27">
        <v>1</v>
      </c>
      <c r="H50" s="27"/>
      <c r="I50" s="60">
        <f t="shared" si="7"/>
        <v>1</v>
      </c>
    </row>
    <row r="51" spans="1:9" ht="20.45" customHeight="1" x14ac:dyDescent="0.25">
      <c r="A51" s="21">
        <f t="shared" si="8"/>
        <v>44</v>
      </c>
      <c r="B51" s="26" t="s">
        <v>64</v>
      </c>
      <c r="C51" s="49"/>
      <c r="D51" s="27"/>
      <c r="E51" s="27"/>
      <c r="F51" s="27"/>
      <c r="G51" s="27"/>
      <c r="H51" s="27"/>
      <c r="I51" s="60">
        <f t="shared" si="7"/>
        <v>0</v>
      </c>
    </row>
    <row r="52" spans="1:9" ht="20.45" customHeight="1" x14ac:dyDescent="0.25">
      <c r="A52" s="21">
        <f t="shared" si="8"/>
        <v>45</v>
      </c>
      <c r="B52" s="26" t="s">
        <v>65</v>
      </c>
      <c r="C52" s="49"/>
      <c r="D52" s="27"/>
      <c r="E52" s="27"/>
      <c r="F52" s="27"/>
      <c r="G52" s="27"/>
      <c r="H52" s="27"/>
      <c r="I52" s="60">
        <f t="shared" si="7"/>
        <v>0</v>
      </c>
    </row>
    <row r="53" spans="1:9" ht="20.45" customHeight="1" x14ac:dyDescent="0.25">
      <c r="A53" s="21">
        <f t="shared" si="8"/>
        <v>46</v>
      </c>
      <c r="B53" s="26" t="s">
        <v>66</v>
      </c>
      <c r="C53" s="49"/>
      <c r="D53" s="27"/>
      <c r="E53" s="27"/>
      <c r="F53" s="27">
        <v>1</v>
      </c>
      <c r="G53" s="27"/>
      <c r="H53" s="27"/>
      <c r="I53" s="60">
        <f t="shared" si="7"/>
        <v>1</v>
      </c>
    </row>
    <row r="54" spans="1:9" ht="20.45" customHeight="1" x14ac:dyDescent="0.25">
      <c r="A54" s="21">
        <f t="shared" si="8"/>
        <v>47</v>
      </c>
      <c r="B54" s="26" t="s">
        <v>67</v>
      </c>
      <c r="C54" s="49"/>
      <c r="D54" s="27"/>
      <c r="E54" s="27"/>
      <c r="F54" s="27"/>
      <c r="G54" s="27"/>
      <c r="H54" s="27">
        <v>4</v>
      </c>
      <c r="I54" s="60">
        <f t="shared" si="7"/>
        <v>4</v>
      </c>
    </row>
    <row r="55" spans="1:9" ht="20.45" customHeight="1" x14ac:dyDescent="0.25">
      <c r="A55" s="21">
        <f t="shared" si="8"/>
        <v>48</v>
      </c>
      <c r="B55" s="26" t="s">
        <v>68</v>
      </c>
      <c r="C55" s="49"/>
      <c r="D55" s="27"/>
      <c r="E55" s="27"/>
      <c r="F55" s="27"/>
      <c r="G55" s="27"/>
      <c r="H55" s="27"/>
      <c r="I55" s="60">
        <f t="shared" si="7"/>
        <v>0</v>
      </c>
    </row>
    <row r="56" spans="1:9" ht="20.45" customHeight="1" x14ac:dyDescent="0.25">
      <c r="A56" s="21">
        <f t="shared" si="8"/>
        <v>49</v>
      </c>
      <c r="B56" s="26" t="s">
        <v>69</v>
      </c>
      <c r="C56" s="49"/>
      <c r="D56" s="27"/>
      <c r="E56" s="27"/>
      <c r="F56" s="27"/>
      <c r="G56" s="27">
        <v>1</v>
      </c>
      <c r="H56" s="27">
        <v>1</v>
      </c>
      <c r="I56" s="60">
        <f t="shared" si="7"/>
        <v>2</v>
      </c>
    </row>
    <row r="57" spans="1:9" ht="20.45" customHeight="1" x14ac:dyDescent="0.25">
      <c r="A57" s="21">
        <f t="shared" si="8"/>
        <v>50</v>
      </c>
      <c r="B57" s="26" t="s">
        <v>70</v>
      </c>
      <c r="C57" s="49"/>
      <c r="D57" s="27"/>
      <c r="E57" s="27"/>
      <c r="F57" s="27"/>
      <c r="G57" s="27"/>
      <c r="H57" s="27"/>
      <c r="I57" s="60">
        <f t="shared" si="7"/>
        <v>0</v>
      </c>
    </row>
    <row r="58" spans="1:9" ht="20.45" customHeight="1" x14ac:dyDescent="0.25">
      <c r="A58" s="21">
        <f t="shared" si="8"/>
        <v>51</v>
      </c>
      <c r="B58" s="26" t="s">
        <v>71</v>
      </c>
      <c r="C58" s="49"/>
      <c r="D58" s="27"/>
      <c r="E58" s="27"/>
      <c r="F58" s="27"/>
      <c r="G58" s="27"/>
      <c r="H58" s="27"/>
      <c r="I58" s="60">
        <f t="shared" si="7"/>
        <v>0</v>
      </c>
    </row>
    <row r="59" spans="1:9" ht="20.45" customHeight="1" x14ac:dyDescent="0.25">
      <c r="A59" s="21">
        <f t="shared" si="8"/>
        <v>52</v>
      </c>
      <c r="B59" s="26" t="s">
        <v>72</v>
      </c>
      <c r="C59" s="49"/>
      <c r="D59" s="27"/>
      <c r="E59" s="27"/>
      <c r="F59" s="27">
        <v>1</v>
      </c>
      <c r="G59" s="27"/>
      <c r="H59" s="27">
        <v>2</v>
      </c>
      <c r="I59" s="60">
        <f t="shared" si="7"/>
        <v>3</v>
      </c>
    </row>
    <row r="60" spans="1:9" ht="20.45" customHeight="1" x14ac:dyDescent="0.25">
      <c r="A60" s="21">
        <f t="shared" si="8"/>
        <v>53</v>
      </c>
      <c r="B60" s="26" t="s">
        <v>73</v>
      </c>
      <c r="C60" s="49"/>
      <c r="D60" s="27"/>
      <c r="E60" s="27"/>
      <c r="F60" s="27"/>
      <c r="G60" s="27">
        <v>2</v>
      </c>
      <c r="H60" s="27">
        <v>6</v>
      </c>
      <c r="I60" s="60">
        <f t="shared" si="7"/>
        <v>8</v>
      </c>
    </row>
    <row r="61" spans="1:9" ht="20.45" customHeight="1" x14ac:dyDescent="0.25">
      <c r="A61" s="21">
        <f t="shared" si="8"/>
        <v>54</v>
      </c>
      <c r="B61" s="26" t="s">
        <v>74</v>
      </c>
      <c r="C61" s="49"/>
      <c r="D61" s="27"/>
      <c r="E61" s="27"/>
      <c r="F61" s="27"/>
      <c r="G61" s="27"/>
      <c r="H61" s="27"/>
      <c r="I61" s="60">
        <f t="shared" si="7"/>
        <v>0</v>
      </c>
    </row>
    <row r="62" spans="1:9" ht="20.45" customHeight="1" x14ac:dyDescent="0.25">
      <c r="A62" s="21">
        <f t="shared" si="8"/>
        <v>55</v>
      </c>
      <c r="B62" s="26" t="s">
        <v>75</v>
      </c>
      <c r="C62" s="49"/>
      <c r="D62" s="27"/>
      <c r="E62" s="27"/>
      <c r="F62" s="27"/>
      <c r="G62" s="27">
        <v>2</v>
      </c>
      <c r="H62" s="27">
        <v>1</v>
      </c>
      <c r="I62" s="60">
        <f t="shared" si="7"/>
        <v>3</v>
      </c>
    </row>
    <row r="63" spans="1:9" ht="20.45" customHeight="1" x14ac:dyDescent="0.25">
      <c r="A63" s="21">
        <f t="shared" si="8"/>
        <v>56</v>
      </c>
      <c r="B63" s="44" t="s">
        <v>76</v>
      </c>
      <c r="C63" s="54"/>
      <c r="D63" s="31"/>
      <c r="E63" s="31"/>
      <c r="F63" s="31"/>
      <c r="G63" s="31"/>
      <c r="H63" s="31">
        <v>1</v>
      </c>
      <c r="I63" s="60">
        <f t="shared" si="7"/>
        <v>1</v>
      </c>
    </row>
    <row r="64" spans="1:9" s="13" customFormat="1" ht="16.899999999999999" customHeight="1" x14ac:dyDescent="0.25">
      <c r="A64" s="56" t="s">
        <v>77</v>
      </c>
      <c r="B64" s="10"/>
      <c r="C64" s="11"/>
      <c r="D64" s="11"/>
      <c r="E64" s="11"/>
      <c r="F64" s="11"/>
      <c r="G64" s="11"/>
      <c r="H64" s="11"/>
      <c r="I64" s="12"/>
    </row>
    <row r="65" spans="1:11" ht="20.45" customHeight="1" x14ac:dyDescent="0.25">
      <c r="A65" s="14">
        <f>A63+1</f>
        <v>57</v>
      </c>
      <c r="B65" s="59" t="s">
        <v>78</v>
      </c>
      <c r="C65" s="41" t="s">
        <v>79</v>
      </c>
      <c r="D65" s="61">
        <v>3389.9</v>
      </c>
      <c r="E65" s="61"/>
      <c r="F65" s="61">
        <v>152071.59</v>
      </c>
      <c r="G65" s="61">
        <v>17000</v>
      </c>
      <c r="H65" s="61"/>
      <c r="I65" s="62">
        <f>SUM(D65:H65)</f>
        <v>172461.49</v>
      </c>
    </row>
    <row r="66" spans="1:11" ht="20.45" customHeight="1" x14ac:dyDescent="0.25">
      <c r="A66" s="14">
        <f>A65+1</f>
        <v>58</v>
      </c>
      <c r="B66" s="26" t="s">
        <v>80</v>
      </c>
      <c r="C66" s="41" t="s">
        <v>81</v>
      </c>
      <c r="D66" s="63">
        <f>IF(D65&gt;0,D65/D20,0)</f>
        <v>1694.95</v>
      </c>
      <c r="E66" s="63">
        <f>IF(E65&gt;0,E65/E20,0)</f>
        <v>0</v>
      </c>
      <c r="F66" s="63">
        <f>IF(F65&gt;0,F65/F20,0)</f>
        <v>5632.2811111111114</v>
      </c>
      <c r="G66" s="63">
        <f>IF(G65&gt;0,G65/G20,0)</f>
        <v>5666.666666666667</v>
      </c>
      <c r="H66" s="63">
        <f>IF(H65&gt;0,H65/H20,0)</f>
        <v>0</v>
      </c>
      <c r="I66" s="62">
        <f>I65/I20</f>
        <v>5389.4215624999997</v>
      </c>
      <c r="J66" s="64"/>
      <c r="K66" s="65"/>
    </row>
    <row r="67" spans="1:11" ht="20.45" customHeight="1" x14ac:dyDescent="0.25">
      <c r="A67" s="14">
        <f>A66+1</f>
        <v>59</v>
      </c>
      <c r="B67" s="26" t="s">
        <v>82</v>
      </c>
      <c r="C67" s="16" t="s">
        <v>79</v>
      </c>
      <c r="D67" s="66"/>
      <c r="E67" s="66"/>
      <c r="F67" s="66">
        <v>41648.54</v>
      </c>
      <c r="G67" s="66">
        <v>7400</v>
      </c>
      <c r="H67" s="66"/>
      <c r="I67" s="62">
        <f t="shared" ref="I67:I69" si="9">SUM(D67:H67)</f>
        <v>49048.54</v>
      </c>
    </row>
    <row r="68" spans="1:11" ht="32.450000000000003" customHeight="1" x14ac:dyDescent="0.25">
      <c r="A68" s="14">
        <f>A67+1</f>
        <v>60</v>
      </c>
      <c r="B68" s="26" t="s">
        <v>83</v>
      </c>
      <c r="C68" s="23"/>
      <c r="D68" s="67">
        <v>1333.6</v>
      </c>
      <c r="E68" s="67"/>
      <c r="F68" s="67">
        <v>14818.07</v>
      </c>
      <c r="G68" s="67">
        <v>13495.21</v>
      </c>
      <c r="H68" s="66">
        <v>10590.63</v>
      </c>
      <c r="I68" s="62">
        <f t="shared" si="9"/>
        <v>40237.509999999995</v>
      </c>
    </row>
    <row r="69" spans="1:11" ht="32.450000000000003" customHeight="1" x14ac:dyDescent="0.25">
      <c r="A69" s="14">
        <f>A68+1</f>
        <v>61</v>
      </c>
      <c r="B69" s="26" t="s">
        <v>84</v>
      </c>
      <c r="C69" s="30"/>
      <c r="D69" s="66">
        <v>327.81</v>
      </c>
      <c r="E69" s="66"/>
      <c r="F69" s="66">
        <v>7409.31</v>
      </c>
      <c r="G69" s="66">
        <v>12947.06</v>
      </c>
      <c r="H69" s="67">
        <v>4272.72</v>
      </c>
      <c r="I69" s="62">
        <f t="shared" si="9"/>
        <v>24956.9</v>
      </c>
    </row>
    <row r="70" spans="1:11" ht="22.15" customHeight="1" x14ac:dyDescent="0.25">
      <c r="B70" s="69"/>
      <c r="C70" s="70"/>
      <c r="D70" s="71"/>
      <c r="E70" s="71"/>
      <c r="F70" s="71"/>
      <c r="G70" s="71"/>
      <c r="H70" s="71"/>
      <c r="I70" s="71"/>
    </row>
  </sheetData>
  <mergeCells count="13">
    <mergeCell ref="C67:C69"/>
    <mergeCell ref="C17:C21"/>
    <mergeCell ref="B22:I22"/>
    <mergeCell ref="C23:C29"/>
    <mergeCell ref="B30:I30"/>
    <mergeCell ref="C31:C63"/>
    <mergeCell ref="B64:I64"/>
    <mergeCell ref="A1:I1"/>
    <mergeCell ref="B2:C2"/>
    <mergeCell ref="B3:I3"/>
    <mergeCell ref="C4:C9"/>
    <mergeCell ref="C11:C13"/>
    <mergeCell ref="C15:C16"/>
  </mergeCells>
  <conditionalFormatting sqref="D12:H21 D10:H10 D4:H4 D65:H69 D6:H8">
    <cfRule type="cellIs" dxfId="7" priority="3" stopIfTrue="1" operator="equal">
      <formula>0</formula>
    </cfRule>
  </conditionalFormatting>
  <conditionalFormatting sqref="I2:I10 I22:I69 I71:I65523">
    <cfRule type="cellIs" dxfId="5" priority="4" stopIfTrue="1" operator="equal">
      <formula>0</formula>
    </cfRule>
  </conditionalFormatting>
  <conditionalFormatting sqref="D10:H10">
    <cfRule type="containsText" dxfId="3" priority="2" operator="containsText" text="błąd">
      <formula>NOT(ISERROR(SEARCH("błąd",D10)))</formula>
    </cfRule>
  </conditionalFormatting>
  <conditionalFormatting sqref="I11:I21">
    <cfRule type="cellIs" dxfId="1" priority="1" stopIfTrue="1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2020-03-31T11:40:19Z</dcterms:created>
  <dcterms:modified xsi:type="dcterms:W3CDTF">2020-03-31T11:40:49Z</dcterms:modified>
</cp:coreProperties>
</file>