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Ten_skoroszyt"/>
  <mc:AlternateContent xmlns:mc="http://schemas.openxmlformats.org/markup-compatibility/2006">
    <mc:Choice Requires="x15">
      <x15ac:absPath xmlns:x15ac="http://schemas.microsoft.com/office/spreadsheetml/2010/11/ac" url="C:\Moje dokumenty\Handel Extra_Intrastat\Handel_2023\"/>
    </mc:Choice>
  </mc:AlternateContent>
  <xr:revisionPtr revIDLastSave="0" documentId="13_ncr:1_{AE46BB80-2076-4519-AC7D-9F71A5D5B350}" xr6:coauthVersionLast="47" xr6:coauthVersionMax="47" xr10:uidLastSave="{00000000-0000-0000-0000-000000000000}"/>
  <bookViews>
    <workbookView xWindow="3000" yWindow="0" windowWidth="24900" windowHeight="12675" xr2:uid="{00000000-000D-0000-FFFF-FFFF00000000}"/>
  </bookViews>
  <sheets>
    <sheet name="INFO" sheetId="35" r:id="rId1"/>
    <sheet name="HZ og 2004-2023" sheetId="1" r:id="rId2"/>
    <sheet name="EXP - wykresy" sheetId="30" r:id="rId3"/>
    <sheet name="IMP - wykresy" sheetId="31" r:id="rId4"/>
    <sheet name="CN2 OG_I-XII 2023" sheetId="9" r:id="rId5"/>
    <sheet name="CN4 OG_ I-XII 2023" sheetId="2" r:id="rId6"/>
    <sheet name="CN4 UKRAINA_I-XII 2023" sheetId="37" r:id="rId7"/>
    <sheet name="Kraje GŁÓWNE I-XII 2023" sheetId="3" r:id="rId8"/>
    <sheet name="Kraje wg Ugrup I-XII 2023" sheetId="20" r:id="rId9"/>
    <sheet name="Kraje pozost. EXP I-XII 2023" sheetId="40" r:id="rId10"/>
    <sheet name="Kraje pozost. IMP I-XII 2023" sheetId="41" r:id="rId11"/>
    <sheet name="Produkty_EXP" sheetId="42" r:id="rId12"/>
    <sheet name="cn4 Glowne EXP I-XII 2023" sheetId="43" r:id="rId13"/>
    <sheet name="cn4 Glowne IMP I-XII 2023" sheetId="45" r:id="rId14"/>
  </sheets>
  <definedNames>
    <definedName name="\a">#N/A</definedName>
    <definedName name="\s" localSheetId="12">#REF!</definedName>
    <definedName name="\s" localSheetId="13">#REF!</definedName>
    <definedName name="\s" localSheetId="0">#REF!</definedName>
    <definedName name="\s" localSheetId="9">#REF!</definedName>
    <definedName name="\s" localSheetId="10">#REF!</definedName>
    <definedName name="\s" localSheetId="11">#REF!</definedName>
    <definedName name="\s">#REF!</definedName>
    <definedName name="_17_11_2011" localSheetId="12">#REF!</definedName>
    <definedName name="_17_11_2011" localSheetId="13">#REF!</definedName>
    <definedName name="_17_11_2011" localSheetId="0">#REF!</definedName>
    <definedName name="_17_11_2011" localSheetId="9">#REF!</definedName>
    <definedName name="_17_11_2011" localSheetId="10">#REF!</definedName>
    <definedName name="_17_11_2011" localSheetId="11">#REF!</definedName>
    <definedName name="_17_11_2011">#REF!</definedName>
    <definedName name="_7_11_2011" localSheetId="12">#REF!</definedName>
    <definedName name="_7_11_2011" localSheetId="13">#REF!</definedName>
    <definedName name="_7_11_2011" localSheetId="0">#REF!</definedName>
    <definedName name="_7_11_2011" localSheetId="9">#REF!</definedName>
    <definedName name="_7_11_2011" localSheetId="10">#REF!</definedName>
    <definedName name="_7_11_2011" localSheetId="11">#REF!</definedName>
    <definedName name="_7_11_2011">#REF!</definedName>
    <definedName name="_A" localSheetId="12">#REF!</definedName>
    <definedName name="_A" localSheetId="13">#REF!</definedName>
    <definedName name="_A" localSheetId="0">#REF!</definedName>
    <definedName name="_A" localSheetId="9">#REF!</definedName>
    <definedName name="_A" localSheetId="10">#REF!</definedName>
    <definedName name="_A" localSheetId="11">#REF!</definedName>
    <definedName name="_A">#REF!</definedName>
    <definedName name="_xlnm._FilterDatabase" localSheetId="4" hidden="1">'CN2 OG_I-XII 2023'!$A$2:$L$90</definedName>
    <definedName name="_xlnm._FilterDatabase" localSheetId="12" hidden="1">'cn4 Glowne EXP I-XII 2023'!$A$7:$G$37</definedName>
    <definedName name="_xlnm._FilterDatabase" localSheetId="13" hidden="1">'cn4 Glowne IMP I-XII 2023'!$A$7:$G$97</definedName>
    <definedName name="_xlnm._FilterDatabase" localSheetId="5" hidden="1">'CN4 OG_ I-XII 2023'!#REF!</definedName>
    <definedName name="_xlnm._FilterDatabase" localSheetId="6" hidden="1">'CN4 UKRAINA_I-XII 2023'!$A$6:$L$192</definedName>
    <definedName name="_xlnm._FilterDatabase" localSheetId="7" hidden="1">'Kraje GŁÓWNE I-XII 2023'!$A$3:$E$74</definedName>
    <definedName name="_xlnm._FilterDatabase" localSheetId="9" hidden="1">'Kraje pozost. EXP I-XII 2023'!$A$7:$D$123</definedName>
    <definedName name="_xlnm._FilterDatabase" localSheetId="10" hidden="1">'Kraje pozost. IMP I-XII 2023'!$A$7:$D$89</definedName>
    <definedName name="_xlnm._FilterDatabase" localSheetId="8" hidden="1">'Kraje wg Ugrup I-XII 2023'!$A$6:$I$161</definedName>
    <definedName name="a" localSheetId="12">#REF!</definedName>
    <definedName name="a" localSheetId="13">#REF!</definedName>
    <definedName name="a" localSheetId="0">#REF!</definedName>
    <definedName name="a" localSheetId="9">#REF!</definedName>
    <definedName name="a" localSheetId="10">#REF!</definedName>
    <definedName name="a" localSheetId="11">#REF!</definedName>
    <definedName name="a">#REF!</definedName>
    <definedName name="aaaa" localSheetId="12">#REF!</definedName>
    <definedName name="aaaa" localSheetId="13">#REF!</definedName>
    <definedName name="aaaa" localSheetId="0">#REF!</definedName>
    <definedName name="aaaa" localSheetId="9">#REF!</definedName>
    <definedName name="aaaa" localSheetId="10">#REF!</definedName>
    <definedName name="aaaa" localSheetId="11">#REF!</definedName>
    <definedName name="aaaa">#REF!</definedName>
    <definedName name="AllPerc" localSheetId="12">#REF!,#REF!</definedName>
    <definedName name="AllPerc" localSheetId="13">#REF!,#REF!</definedName>
    <definedName name="AllPerc" localSheetId="0">#REF!,#REF!</definedName>
    <definedName name="AllPerc" localSheetId="9">#REF!,#REF!</definedName>
    <definedName name="AllPerc" localSheetId="10">#REF!,#REF!</definedName>
    <definedName name="AllPerc" localSheetId="11">#REF!,#REF!</definedName>
    <definedName name="AllPerc">#REF!,#REF!</definedName>
    <definedName name="AmisDataPig" localSheetId="12">OFFSET(#REF!,0,0,COUNTA(#REF!),20)</definedName>
    <definedName name="AmisDataPig" localSheetId="13">OFFSET(#REF!,0,0,COUNTA(#REF!),20)</definedName>
    <definedName name="AmisDataPig" localSheetId="0">OFFSET(#REF!,0,0,COUNTA(#REF!),20)</definedName>
    <definedName name="AmisDataPig" localSheetId="9">OFFSET(#REF!,0,0,COUNTA(#REF!),20)</definedName>
    <definedName name="AmisDataPig" localSheetId="10">OFFSET(#REF!,0,0,COUNTA(#REF!),20)</definedName>
    <definedName name="AmisDataPig" localSheetId="11">OFFSET(#REF!,0,0,COUNTA(#REF!),20)</definedName>
    <definedName name="AmisDataPig">OFFSET(#REF!,0,0,COUNTA(#REF!),20)</definedName>
    <definedName name="AmisDataPiglet" localSheetId="12">OFFSET(#REF!,0,0,COUNTA(#REF!),27)</definedName>
    <definedName name="AmisDataPiglet" localSheetId="13">OFFSET(#REF!,0,0,COUNTA(#REF!),27)</definedName>
    <definedName name="AmisDataPiglet" localSheetId="0">OFFSET(#REF!,0,0,COUNTA(#REF!),27)</definedName>
    <definedName name="AmisDataPiglet" localSheetId="9">OFFSET(#REF!,0,0,COUNTA(#REF!),27)</definedName>
    <definedName name="AmisDataPiglet" localSheetId="10">OFFSET(#REF!,0,0,COUNTA(#REF!),27)</definedName>
    <definedName name="AmisDataPiglet" localSheetId="11">OFFSET(#REF!,0,0,COUNTA(#REF!),27)</definedName>
    <definedName name="AmisDataPiglet">OFFSET(#REF!,0,0,COUNTA(#REF!),27)</definedName>
    <definedName name="aqwq" localSheetId="12">#REF!,#REF!</definedName>
    <definedName name="aqwq" localSheetId="13">#REF!,#REF!</definedName>
    <definedName name="aqwq" localSheetId="0">#REF!,#REF!</definedName>
    <definedName name="aqwq" localSheetId="9">#REF!,#REF!</definedName>
    <definedName name="aqwq" localSheetId="10">#REF!,#REF!</definedName>
    <definedName name="aqwq" localSheetId="11">#REF!,#REF!</definedName>
    <definedName name="aqwq">#REF!,#REF!</definedName>
    <definedName name="BothPerc" localSheetId="12">#REF!</definedName>
    <definedName name="BothPerc" localSheetId="13">#REF!</definedName>
    <definedName name="BothPerc" localSheetId="0">#REF!</definedName>
    <definedName name="BothPerc" localSheetId="9">#REF!</definedName>
    <definedName name="BothPerc" localSheetId="10">#REF!</definedName>
    <definedName name="BothPerc" localSheetId="11">#REF!</definedName>
    <definedName name="BothPerc">#REF!</definedName>
    <definedName name="Ceny" localSheetId="12">#REF!</definedName>
    <definedName name="Ceny" localSheetId="13">#REF!</definedName>
    <definedName name="Ceny" localSheetId="0">#REF!</definedName>
    <definedName name="Ceny" localSheetId="9">#REF!</definedName>
    <definedName name="Ceny" localSheetId="10">#REF!</definedName>
    <definedName name="Ceny" localSheetId="11">#REF!</definedName>
    <definedName name="Ceny">#REF!</definedName>
    <definedName name="cenyd" localSheetId="12">#REF!</definedName>
    <definedName name="cenyd" localSheetId="13">#REF!</definedName>
    <definedName name="cenyd" localSheetId="0">#REF!</definedName>
    <definedName name="cenyd" localSheetId="9">#REF!</definedName>
    <definedName name="cenyd" localSheetId="10">#REF!</definedName>
    <definedName name="cenyd" localSheetId="11">#REF!</definedName>
    <definedName name="cenyd">#REF!</definedName>
    <definedName name="ColPre" localSheetId="12">#REF!</definedName>
    <definedName name="ColPre" localSheetId="13">#REF!</definedName>
    <definedName name="ColPre" localSheetId="0">#REF!</definedName>
    <definedName name="ColPre" localSheetId="9">#REF!</definedName>
    <definedName name="ColPre" localSheetId="10">#REF!</definedName>
    <definedName name="ColPre" localSheetId="11">#REF!</definedName>
    <definedName name="ColPre">#REF!</definedName>
    <definedName name="CurShe" localSheetId="12">#REF!</definedName>
    <definedName name="CurShe" localSheetId="13">#REF!</definedName>
    <definedName name="CurShe" localSheetId="0">#REF!</definedName>
    <definedName name="CurShe" localSheetId="9">#REF!</definedName>
    <definedName name="CurShe" localSheetId="10">#REF!</definedName>
    <definedName name="CurShe" localSheetId="11">#REF!</definedName>
    <definedName name="CurShe">#REF!</definedName>
    <definedName name="dd" localSheetId="12">#REF!</definedName>
    <definedName name="dd" localSheetId="13">#REF!</definedName>
    <definedName name="dd" localSheetId="0">#REF!</definedName>
    <definedName name="dd" localSheetId="9">#REF!</definedName>
    <definedName name="dd" localSheetId="10">#REF!</definedName>
    <definedName name="dd" localSheetId="11">#REF!</definedName>
    <definedName name="dd">#REF!</definedName>
    <definedName name="fg" localSheetId="12">#REF!</definedName>
    <definedName name="fg" localSheetId="13">#REF!</definedName>
    <definedName name="fg" localSheetId="0">#REF!</definedName>
    <definedName name="fg" localSheetId="9">#REF!</definedName>
    <definedName name="fg" localSheetId="10">#REF!</definedName>
    <definedName name="fg" localSheetId="11">#REF!</definedName>
    <definedName name="fg">#REF!</definedName>
    <definedName name="FirstPerc" localSheetId="12">#REF!</definedName>
    <definedName name="FirstPerc" localSheetId="13">#REF!</definedName>
    <definedName name="FirstPerc" localSheetId="0">#REF!</definedName>
    <definedName name="FirstPerc" localSheetId="9">#REF!</definedName>
    <definedName name="FirstPerc" localSheetId="10">#REF!</definedName>
    <definedName name="FirstPerc" localSheetId="11">#REF!</definedName>
    <definedName name="FirstPerc">#REF!</definedName>
    <definedName name="gg" localSheetId="12">#REF!</definedName>
    <definedName name="gg" localSheetId="13">#REF!</definedName>
    <definedName name="gg" localSheetId="0">#REF!</definedName>
    <definedName name="gg" localSheetId="9">#REF!</definedName>
    <definedName name="gg" localSheetId="10">#REF!</definedName>
    <definedName name="gg" localSheetId="11">#REF!</definedName>
    <definedName name="gg">#REF!</definedName>
    <definedName name="hj" localSheetId="12">#REF!</definedName>
    <definedName name="hj" localSheetId="13">#REF!</definedName>
    <definedName name="hj" localSheetId="0">#REF!</definedName>
    <definedName name="hj" localSheetId="9">#REF!</definedName>
    <definedName name="hj" localSheetId="10">#REF!</definedName>
    <definedName name="hj" localSheetId="11">#REF!</definedName>
    <definedName name="hj">#REF!</definedName>
    <definedName name="jgg" localSheetId="12">OFFSET(#REF!,0,0,COUNTA(#REF!),20)</definedName>
    <definedName name="jgg" localSheetId="13">OFFSET(#REF!,0,0,COUNTA(#REF!),20)</definedName>
    <definedName name="jgg" localSheetId="0">OFFSET(#REF!,0,0,COUNTA(#REF!),20)</definedName>
    <definedName name="jgg" localSheetId="9">OFFSET(#REF!,0,0,COUNTA(#REF!),20)</definedName>
    <definedName name="jgg" localSheetId="10">OFFSET(#REF!,0,0,COUNTA(#REF!),20)</definedName>
    <definedName name="jgg" localSheetId="11">OFFSET(#REF!,0,0,COUNTA(#REF!),20)</definedName>
    <definedName name="jgg">OFFSET(#REF!,0,0,COUNTA(#REF!),20)</definedName>
    <definedName name="jose" localSheetId="12">#REF!</definedName>
    <definedName name="jose" localSheetId="13">#REF!</definedName>
    <definedName name="jose" localSheetId="0">#REF!</definedName>
    <definedName name="jose" localSheetId="9">#REF!</definedName>
    <definedName name="jose" localSheetId="10">#REF!</definedName>
    <definedName name="jose" localSheetId="11">#REF!</definedName>
    <definedName name="jose">#REF!</definedName>
    <definedName name="Last5" localSheetId="12">#REF!</definedName>
    <definedName name="Last5" localSheetId="13">#REF!</definedName>
    <definedName name="Last5" localSheetId="0">#REF!</definedName>
    <definedName name="Last5" localSheetId="9">#REF!</definedName>
    <definedName name="Last5" localSheetId="10">#REF!</definedName>
    <definedName name="Last5" localSheetId="11">#REF!</definedName>
    <definedName name="Last5">#REF!</definedName>
    <definedName name="MaxDate">#REF!</definedName>
    <definedName name="MonPre" localSheetId="12">#REF!</definedName>
    <definedName name="MonPre" localSheetId="13">#REF!</definedName>
    <definedName name="MonPre" localSheetId="0">#REF!</definedName>
    <definedName name="MonPre" localSheetId="9">#REF!</definedName>
    <definedName name="MonPre" localSheetId="10">#REF!</definedName>
    <definedName name="MonPre" localSheetId="11">#REF!</definedName>
    <definedName name="MonPre">#REF!</definedName>
    <definedName name="NumPri" localSheetId="12">#REF!</definedName>
    <definedName name="NumPri" localSheetId="13">#REF!</definedName>
    <definedName name="NumPri" localSheetId="0">#REF!</definedName>
    <definedName name="NumPri" localSheetId="9">#REF!</definedName>
    <definedName name="NumPri" localSheetId="10">#REF!</definedName>
    <definedName name="NumPri" localSheetId="11">#REF!</definedName>
    <definedName name="NumPri">#REF!</definedName>
    <definedName name="_xlnm.Print_Area">#REF!</definedName>
    <definedName name="OLE_LINK4" localSheetId="0">INFO!$B$31</definedName>
    <definedName name="ppp" localSheetId="12">#REF!</definedName>
    <definedName name="ppp" localSheetId="13">#REF!</definedName>
    <definedName name="ppp" localSheetId="0">#REF!</definedName>
    <definedName name="ppp" localSheetId="9">#REF!</definedName>
    <definedName name="ppp" localSheetId="10">#REF!</definedName>
    <definedName name="ppp" localSheetId="11">#REF!</definedName>
    <definedName name="ppp">#REF!</definedName>
    <definedName name="Prosieta" localSheetId="12">#REF!</definedName>
    <definedName name="Prosieta" localSheetId="13">#REF!</definedName>
    <definedName name="Prosieta" localSheetId="0">#REF!</definedName>
    <definedName name="Prosieta" localSheetId="9">#REF!</definedName>
    <definedName name="Prosieta" localSheetId="10">#REF!</definedName>
    <definedName name="Prosieta" localSheetId="11">#REF!</definedName>
    <definedName name="Prosieta">#REF!</definedName>
    <definedName name="recap" localSheetId="12">#REF!</definedName>
    <definedName name="recap" localSheetId="13">#REF!</definedName>
    <definedName name="recap" localSheetId="0">#REF!</definedName>
    <definedName name="recap" localSheetId="9">#REF!</definedName>
    <definedName name="recap" localSheetId="10">#REF!</definedName>
    <definedName name="recap" localSheetId="11">#REF!</definedName>
    <definedName name="recap">#REF!</definedName>
    <definedName name="s" localSheetId="12">#REF!</definedName>
    <definedName name="s" localSheetId="13">#REF!</definedName>
    <definedName name="s" localSheetId="0">#REF!</definedName>
    <definedName name="s" localSheetId="9">#REF!</definedName>
    <definedName name="s" localSheetId="10">#REF!</definedName>
    <definedName name="s" localSheetId="11">#REF!</definedName>
    <definedName name="s">#REF!</definedName>
    <definedName name="SecondPerc" localSheetId="12">#REF!</definedName>
    <definedName name="SecondPerc" localSheetId="13">#REF!</definedName>
    <definedName name="SecondPerc" localSheetId="0">#REF!</definedName>
    <definedName name="SecondPerc" localSheetId="9">#REF!</definedName>
    <definedName name="SecondPerc" localSheetId="10">#REF!</definedName>
    <definedName name="SecondPerc" localSheetId="11">#REF!</definedName>
    <definedName name="SecondPerc">#REF!</definedName>
    <definedName name="ssssaaa" localSheetId="12">#REF!</definedName>
    <definedName name="ssssaaa" localSheetId="13">#REF!</definedName>
    <definedName name="ssssaaa" localSheetId="0">#REF!</definedName>
    <definedName name="ssssaaa" localSheetId="9">#REF!</definedName>
    <definedName name="ssssaaa" localSheetId="10">#REF!</definedName>
    <definedName name="ssssaaa" localSheetId="11">#REF!</definedName>
    <definedName name="ssssaaa">#REF!</definedName>
    <definedName name="TodDat" localSheetId="12">#REF!</definedName>
    <definedName name="TodDat" localSheetId="13">#REF!</definedName>
    <definedName name="TodDat" localSheetId="0">#REF!</definedName>
    <definedName name="TodDat" localSheetId="9">#REF!</definedName>
    <definedName name="TodDat" localSheetId="10">#REF!</definedName>
    <definedName name="TodDat" localSheetId="11">#REF!</definedName>
    <definedName name="TodDat">#REF!</definedName>
    <definedName name="_xlnm.Print_Titles" localSheetId="12">'cn4 Glowne EXP I-XII 2023'!$3:$5</definedName>
    <definedName name="_xlnm.Print_Titles" localSheetId="13">'cn4 Glowne IMP I-XII 2023'!$3:$5</definedName>
    <definedName name="_xlnm.Print_Titles" localSheetId="5">'CN4 OG_ I-XII 2023'!$2:$4</definedName>
    <definedName name="_xlnm.Print_Titles" localSheetId="6">'CN4 UKRAINA_I-XII 2023'!$2:$4</definedName>
    <definedName name="_xlnm.Print_Titles" localSheetId="2">'EXP - wykresy'!$2:$4</definedName>
    <definedName name="_xlnm.Print_Titles" localSheetId="3">'IMP - wykresy'!$2:$4</definedName>
    <definedName name="_xlnm.Print_Titles" localSheetId="8">'Kraje wg Ugrup I-XII 2023'!$2:$4</definedName>
    <definedName name="WeeNum" localSheetId="12">#REF!</definedName>
    <definedName name="WeeNum" localSheetId="13">#REF!</definedName>
    <definedName name="WeeNum" localSheetId="0">#REF!</definedName>
    <definedName name="WeeNum" localSheetId="9">#REF!</definedName>
    <definedName name="WeeNum" localSheetId="10">#REF!</definedName>
    <definedName name="WeeNum" localSheetId="11">#REF!</definedName>
    <definedName name="WeeNum">#REF!</definedName>
    <definedName name="zx" localSheetId="12">#REF!</definedName>
    <definedName name="zx" localSheetId="13">#REF!</definedName>
    <definedName name="zx" localSheetId="0">#REF!</definedName>
    <definedName name="zx" localSheetId="9">#REF!</definedName>
    <definedName name="zx" localSheetId="10">#REF!</definedName>
    <definedName name="zx" localSheetId="11">#REF!</definedName>
    <definedName name="zx">#REF!</definedName>
    <definedName name="zywiec" localSheetId="12">#REF!</definedName>
    <definedName name="zywiec" localSheetId="13">#REF!</definedName>
    <definedName name="zywiec" localSheetId="0">#REF!</definedName>
    <definedName name="zywiec" localSheetId="9">#REF!</definedName>
    <definedName name="zywiec" localSheetId="10">#REF!</definedName>
    <definedName name="zywiec" localSheetId="11">#REF!</definedName>
    <definedName name="zywiec">#REF!</definedName>
    <definedName name="zzz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31" l="1"/>
  <c r="R43" i="1" l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S43" i="1"/>
  <c r="T43" i="1"/>
  <c r="U43" i="1"/>
  <c r="U13" i="1" l="1"/>
  <c r="U12" i="1"/>
  <c r="D16" i="3" l="1"/>
  <c r="D12" i="3"/>
  <c r="E11" i="3"/>
  <c r="D10" i="3"/>
  <c r="D9" i="3"/>
  <c r="D8" i="3"/>
  <c r="D17" i="3"/>
  <c r="D14" i="3"/>
  <c r="D13" i="3"/>
  <c r="D7" i="3"/>
  <c r="D6" i="3"/>
  <c r="E7" i="3"/>
  <c r="E8" i="3"/>
  <c r="E10" i="3"/>
  <c r="D11" i="3"/>
  <c r="E14" i="3"/>
  <c r="D15" i="3"/>
  <c r="E15" i="3"/>
  <c r="E12" i="3" l="1"/>
  <c r="E16" i="3"/>
  <c r="E17" i="3"/>
  <c r="E13" i="3"/>
  <c r="E9" i="3"/>
  <c r="L19" i="3"/>
  <c r="K17" i="3"/>
  <c r="K16" i="3"/>
  <c r="K15" i="3"/>
  <c r="K12" i="3"/>
  <c r="L11" i="3"/>
  <c r="K9" i="3"/>
  <c r="K8" i="3"/>
  <c r="K18" i="3"/>
  <c r="K14" i="3"/>
  <c r="K13" i="3"/>
  <c r="K10" i="3"/>
  <c r="E20" i="3"/>
  <c r="D20" i="3"/>
  <c r="D18" i="3"/>
  <c r="D64" i="41"/>
  <c r="L20" i="3"/>
  <c r="L18" i="3"/>
  <c r="L17" i="3"/>
  <c r="L16" i="3"/>
  <c r="L14" i="3"/>
  <c r="L13" i="3"/>
  <c r="L12" i="3"/>
  <c r="L10" i="3"/>
  <c r="L9" i="3"/>
  <c r="L8" i="3"/>
  <c r="E19" i="3"/>
  <c r="E18" i="3"/>
  <c r="K20" i="3"/>
  <c r="K6" i="3"/>
  <c r="D19" i="3"/>
  <c r="K11" i="3" l="1"/>
  <c r="K19" i="3"/>
  <c r="L15" i="3"/>
  <c r="K7" i="3"/>
  <c r="L7" i="3"/>
  <c r="J37" i="45"/>
  <c r="I37" i="45"/>
  <c r="H37" i="45"/>
  <c r="E37" i="45"/>
  <c r="J36" i="45"/>
  <c r="I36" i="45"/>
  <c r="H36" i="45"/>
  <c r="E36" i="45"/>
  <c r="J35" i="45"/>
  <c r="I35" i="45"/>
  <c r="H35" i="45"/>
  <c r="E35" i="45"/>
  <c r="J34" i="45"/>
  <c r="I34" i="45"/>
  <c r="H34" i="45"/>
  <c r="E34" i="45"/>
  <c r="J33" i="45"/>
  <c r="I33" i="45"/>
  <c r="H33" i="45"/>
  <c r="E33" i="45"/>
  <c r="J32" i="45"/>
  <c r="I32" i="45"/>
  <c r="H32" i="45"/>
  <c r="E32" i="45"/>
  <c r="J31" i="45"/>
  <c r="I31" i="45"/>
  <c r="H31" i="45"/>
  <c r="E31" i="45"/>
  <c r="J30" i="45"/>
  <c r="I30" i="45"/>
  <c r="H30" i="45"/>
  <c r="E30" i="45"/>
  <c r="J29" i="45"/>
  <c r="I29" i="45"/>
  <c r="H29" i="45"/>
  <c r="E29" i="45"/>
  <c r="J28" i="45"/>
  <c r="I28" i="45"/>
  <c r="H28" i="45"/>
  <c r="E28" i="45"/>
  <c r="J27" i="45"/>
  <c r="I27" i="45"/>
  <c r="H27" i="45"/>
  <c r="E27" i="45"/>
  <c r="J26" i="45"/>
  <c r="I26" i="45"/>
  <c r="H26" i="45"/>
  <c r="E26" i="45"/>
  <c r="J25" i="45"/>
  <c r="I25" i="45"/>
  <c r="H25" i="45"/>
  <c r="E25" i="45"/>
  <c r="J24" i="45"/>
  <c r="I24" i="45"/>
  <c r="H24" i="45"/>
  <c r="E24" i="45"/>
  <c r="J23" i="45"/>
  <c r="I23" i="45"/>
  <c r="H23" i="45"/>
  <c r="E23" i="45"/>
  <c r="J22" i="45"/>
  <c r="I22" i="45"/>
  <c r="H22" i="45"/>
  <c r="E22" i="45"/>
  <c r="J21" i="45"/>
  <c r="I21" i="45"/>
  <c r="H21" i="45"/>
  <c r="E21" i="45"/>
  <c r="J20" i="45"/>
  <c r="I20" i="45"/>
  <c r="H20" i="45"/>
  <c r="E20" i="45"/>
  <c r="J19" i="45"/>
  <c r="I19" i="45"/>
  <c r="H19" i="45"/>
  <c r="E19" i="45"/>
  <c r="J18" i="45"/>
  <c r="I18" i="45"/>
  <c r="H18" i="45"/>
  <c r="E18" i="45"/>
  <c r="J17" i="45"/>
  <c r="I17" i="45"/>
  <c r="H17" i="45"/>
  <c r="E17" i="45"/>
  <c r="J16" i="45"/>
  <c r="I16" i="45"/>
  <c r="H16" i="45"/>
  <c r="E16" i="45"/>
  <c r="J15" i="45"/>
  <c r="I15" i="45"/>
  <c r="H15" i="45"/>
  <c r="E15" i="45"/>
  <c r="J14" i="45"/>
  <c r="I14" i="45"/>
  <c r="H14" i="45"/>
  <c r="E14" i="45"/>
  <c r="J13" i="45"/>
  <c r="I13" i="45"/>
  <c r="H13" i="45"/>
  <c r="E13" i="45"/>
  <c r="J12" i="45"/>
  <c r="I12" i="45"/>
  <c r="H12" i="45"/>
  <c r="E12" i="45"/>
  <c r="J11" i="45"/>
  <c r="I11" i="45"/>
  <c r="H11" i="45"/>
  <c r="E11" i="45"/>
  <c r="J10" i="45"/>
  <c r="I10" i="45"/>
  <c r="H10" i="45"/>
  <c r="E10" i="45"/>
  <c r="J9" i="45"/>
  <c r="I9" i="45"/>
  <c r="H9" i="45"/>
  <c r="E9" i="45"/>
  <c r="J8" i="45"/>
  <c r="I8" i="45"/>
  <c r="H8" i="45"/>
  <c r="E8" i="45"/>
  <c r="J7" i="45"/>
  <c r="I7" i="45"/>
  <c r="H7" i="45"/>
  <c r="E7" i="45"/>
  <c r="E6" i="45"/>
  <c r="H37" i="43"/>
  <c r="E37" i="43"/>
  <c r="H36" i="43"/>
  <c r="E36" i="43"/>
  <c r="H35" i="43"/>
  <c r="E35" i="43"/>
  <c r="H34" i="43"/>
  <c r="E34" i="43"/>
  <c r="H33" i="43"/>
  <c r="E33" i="43"/>
  <c r="H32" i="43"/>
  <c r="E32" i="43"/>
  <c r="H31" i="43"/>
  <c r="E31" i="43"/>
  <c r="H30" i="43"/>
  <c r="E30" i="43"/>
  <c r="H29" i="43"/>
  <c r="E29" i="43"/>
  <c r="H28" i="43"/>
  <c r="E28" i="43"/>
  <c r="H27" i="43"/>
  <c r="E27" i="43"/>
  <c r="H26" i="43"/>
  <c r="E26" i="43"/>
  <c r="H25" i="43"/>
  <c r="E25" i="43"/>
  <c r="H24" i="43"/>
  <c r="E24" i="43"/>
  <c r="H23" i="43"/>
  <c r="E23" i="43"/>
  <c r="H22" i="43"/>
  <c r="E22" i="43"/>
  <c r="H21" i="43"/>
  <c r="E21" i="43"/>
  <c r="H20" i="43"/>
  <c r="E20" i="43"/>
  <c r="H19" i="43"/>
  <c r="E19" i="43"/>
  <c r="H18" i="43"/>
  <c r="E18" i="43"/>
  <c r="H17" i="43"/>
  <c r="E17" i="43"/>
  <c r="H16" i="43"/>
  <c r="E16" i="43"/>
  <c r="H15" i="43"/>
  <c r="E15" i="43"/>
  <c r="H14" i="43"/>
  <c r="E14" i="43"/>
  <c r="H13" i="43"/>
  <c r="E13" i="43"/>
  <c r="H12" i="43"/>
  <c r="E12" i="43"/>
  <c r="H11" i="43"/>
  <c r="E11" i="43"/>
  <c r="H10" i="43"/>
  <c r="E10" i="43"/>
  <c r="H9" i="43"/>
  <c r="E9" i="43"/>
  <c r="H8" i="43"/>
  <c r="E8" i="43"/>
  <c r="H7" i="43"/>
  <c r="E7" i="43"/>
  <c r="E6" i="43"/>
  <c r="D50" i="41"/>
  <c r="D56" i="41"/>
  <c r="D59" i="41"/>
  <c r="D61" i="41"/>
  <c r="D54" i="41"/>
  <c r="D58" i="41"/>
  <c r="D60" i="41"/>
  <c r="D66" i="41"/>
  <c r="D68" i="41"/>
  <c r="D70" i="41"/>
  <c r="C23" i="41"/>
  <c r="B23" i="41"/>
  <c r="D28" i="41"/>
  <c r="D32" i="41"/>
  <c r="D39" i="41"/>
  <c r="C6" i="41"/>
  <c r="B6" i="41"/>
  <c r="D10" i="41"/>
  <c r="D14" i="41"/>
  <c r="D65" i="41"/>
  <c r="D63" i="41"/>
  <c r="D62" i="41"/>
  <c r="D55" i="41"/>
  <c r="D57" i="41"/>
  <c r="D53" i="41"/>
  <c r="D52" i="41"/>
  <c r="D43" i="41"/>
  <c r="D41" i="41"/>
  <c r="D38" i="41"/>
  <c r="D36" i="41"/>
  <c r="D35" i="41"/>
  <c r="D34" i="41"/>
  <c r="D33" i="41"/>
  <c r="D31" i="41"/>
  <c r="D30" i="41"/>
  <c r="D29" i="41"/>
  <c r="D27" i="41"/>
  <c r="D26" i="41"/>
  <c r="D25" i="41"/>
  <c r="D12" i="41"/>
  <c r="D9" i="41"/>
  <c r="D8" i="41"/>
  <c r="C30" i="40"/>
  <c r="B30" i="40"/>
  <c r="C6" i="40"/>
  <c r="B6" i="40"/>
  <c r="C57" i="40"/>
  <c r="B57" i="40"/>
  <c r="D59" i="40"/>
  <c r="D63" i="40"/>
  <c r="D69" i="40"/>
  <c r="D73" i="40"/>
  <c r="D77" i="40"/>
  <c r="D80" i="40"/>
  <c r="D84" i="40"/>
  <c r="D74" i="40"/>
  <c r="D85" i="40"/>
  <c r="D83" i="40"/>
  <c r="D81" i="40"/>
  <c r="D75" i="40"/>
  <c r="D78" i="40"/>
  <c r="D76" i="40"/>
  <c r="D72" i="40"/>
  <c r="D70" i="40"/>
  <c r="D67" i="40"/>
  <c r="D68" i="40"/>
  <c r="D65" i="40"/>
  <c r="D64" i="40"/>
  <c r="D62" i="40"/>
  <c r="D60" i="40"/>
  <c r="D50" i="40"/>
  <c r="D49" i="40"/>
  <c r="D48" i="40"/>
  <c r="D47" i="40"/>
  <c r="D46" i="40"/>
  <c r="D45" i="40"/>
  <c r="D44" i="40"/>
  <c r="D43" i="40"/>
  <c r="D42" i="40"/>
  <c r="D41" i="40"/>
  <c r="D40" i="40"/>
  <c r="D39" i="40"/>
  <c r="D38" i="40"/>
  <c r="D37" i="40"/>
  <c r="D36" i="40"/>
  <c r="D35" i="40"/>
  <c r="D34" i="40"/>
  <c r="D33" i="40"/>
  <c r="D32" i="40"/>
  <c r="D31" i="40"/>
  <c r="D22" i="40"/>
  <c r="D21" i="40"/>
  <c r="D20" i="40"/>
  <c r="D19" i="40"/>
  <c r="D18" i="40"/>
  <c r="D17" i="40"/>
  <c r="D16" i="40"/>
  <c r="D15" i="40"/>
  <c r="D14" i="40"/>
  <c r="D13" i="40"/>
  <c r="D12" i="40"/>
  <c r="D11" i="40"/>
  <c r="D10" i="40"/>
  <c r="D9" i="40"/>
  <c r="D8" i="40"/>
  <c r="D7" i="40"/>
  <c r="K25" i="45" l="1"/>
  <c r="K9" i="45"/>
  <c r="K17" i="43"/>
  <c r="K15" i="43"/>
  <c r="D6" i="41"/>
  <c r="D57" i="40"/>
  <c r="D30" i="40"/>
  <c r="K18" i="45"/>
  <c r="K25" i="43"/>
  <c r="D6" i="40"/>
  <c r="K7" i="45"/>
  <c r="K15" i="45"/>
  <c r="K17" i="45"/>
  <c r="K23" i="45"/>
  <c r="K26" i="45"/>
  <c r="K28" i="45"/>
  <c r="K29" i="45"/>
  <c r="K34" i="45"/>
  <c r="K35" i="45"/>
  <c r="K36" i="45"/>
  <c r="K37" i="45"/>
  <c r="K10" i="45"/>
  <c r="K12" i="45"/>
  <c r="K13" i="45"/>
  <c r="K20" i="45"/>
  <c r="K21" i="45"/>
  <c r="K31" i="45"/>
  <c r="K33" i="45"/>
  <c r="K14" i="45"/>
  <c r="K16" i="45"/>
  <c r="K19" i="45"/>
  <c r="K30" i="45"/>
  <c r="K32" i="45"/>
  <c r="K8" i="45"/>
  <c r="K11" i="45"/>
  <c r="K22" i="45"/>
  <c r="K24" i="45"/>
  <c r="K27" i="45"/>
  <c r="K9" i="43"/>
  <c r="K26" i="43"/>
  <c r="K28" i="43"/>
  <c r="K29" i="43"/>
  <c r="K33" i="43"/>
  <c r="K10" i="43"/>
  <c r="K12" i="43"/>
  <c r="K13" i="43"/>
  <c r="K18" i="43"/>
  <c r="K19" i="43"/>
  <c r="K20" i="43"/>
  <c r="K21" i="43"/>
  <c r="K31" i="43"/>
  <c r="K34" i="43"/>
  <c r="K36" i="43"/>
  <c r="K37" i="43"/>
  <c r="K14" i="43"/>
  <c r="K16" i="43"/>
  <c r="K30" i="43"/>
  <c r="K32" i="43"/>
  <c r="K35" i="43"/>
  <c r="K7" i="43"/>
  <c r="K8" i="43"/>
  <c r="K11" i="43"/>
  <c r="K22" i="43"/>
  <c r="K23" i="43"/>
  <c r="K24" i="43"/>
  <c r="K27" i="43"/>
  <c r="D69" i="41"/>
  <c r="D67" i="41"/>
  <c r="D51" i="41"/>
  <c r="D23" i="41"/>
  <c r="D40" i="41"/>
  <c r="D37" i="41"/>
  <c r="D42" i="41"/>
  <c r="D24" i="41"/>
  <c r="D13" i="41"/>
  <c r="D15" i="41"/>
  <c r="D11" i="41"/>
  <c r="D7" i="41"/>
  <c r="D87" i="40"/>
  <c r="D86" i="40"/>
  <c r="D82" i="40"/>
  <c r="D79" i="40"/>
  <c r="D71" i="40"/>
  <c r="D66" i="40"/>
  <c r="D61" i="40"/>
  <c r="D58" i="40"/>
  <c r="D33" i="20"/>
  <c r="G43" i="20" l="1"/>
  <c r="G40" i="20"/>
  <c r="U48" i="1" l="1"/>
  <c r="U47" i="1"/>
  <c r="D17" i="30"/>
  <c r="C17" i="30"/>
  <c r="B17" i="30"/>
  <c r="F17" i="31"/>
  <c r="D17" i="31"/>
  <c r="C17" i="31"/>
  <c r="B17" i="31"/>
  <c r="T47" i="1" l="1"/>
  <c r="T13" i="1"/>
  <c r="T12" i="1"/>
  <c r="T48" i="1" l="1"/>
  <c r="D24" i="20" l="1"/>
  <c r="S12" i="1" l="1"/>
  <c r="D5" i="20" l="1"/>
  <c r="D6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5" i="20"/>
  <c r="D26" i="20"/>
  <c r="D27" i="20"/>
  <c r="D28" i="20"/>
  <c r="D29" i="20"/>
  <c r="D30" i="20"/>
  <c r="D31" i="20"/>
  <c r="D32" i="20"/>
  <c r="I33" i="20" l="1"/>
  <c r="H33" i="20"/>
  <c r="E17" i="31" l="1"/>
  <c r="G17" i="30"/>
  <c r="F17" i="30"/>
  <c r="E17" i="30"/>
  <c r="S13" i="1" l="1"/>
  <c r="S47" i="1" l="1"/>
  <c r="S48" i="1"/>
  <c r="I61" i="20" l="1"/>
  <c r="H61" i="20"/>
  <c r="G61" i="20"/>
  <c r="D61" i="20"/>
  <c r="I60" i="20"/>
  <c r="H60" i="20"/>
  <c r="G60" i="20"/>
  <c r="D60" i="20"/>
  <c r="I59" i="20"/>
  <c r="H59" i="20"/>
  <c r="G59" i="20"/>
  <c r="D59" i="20"/>
  <c r="I58" i="20"/>
  <c r="H58" i="20"/>
  <c r="G58" i="20"/>
  <c r="D58" i="20"/>
  <c r="I57" i="20"/>
  <c r="H57" i="20"/>
  <c r="G57" i="20"/>
  <c r="D57" i="20"/>
  <c r="I56" i="20"/>
  <c r="H56" i="20"/>
  <c r="G56" i="20"/>
  <c r="D56" i="20"/>
  <c r="I55" i="20"/>
  <c r="H55" i="20"/>
  <c r="G55" i="20"/>
  <c r="D55" i="20"/>
  <c r="I54" i="20"/>
  <c r="H54" i="20"/>
  <c r="G54" i="20"/>
  <c r="D54" i="20"/>
  <c r="I53" i="20"/>
  <c r="H53" i="20"/>
  <c r="G53" i="20"/>
  <c r="D53" i="20"/>
  <c r="I52" i="20"/>
  <c r="H52" i="20"/>
  <c r="G52" i="20"/>
  <c r="D52" i="20"/>
  <c r="I51" i="20"/>
  <c r="H51" i="20"/>
  <c r="G51" i="20"/>
  <c r="D51" i="20"/>
  <c r="I50" i="20"/>
  <c r="H50" i="20"/>
  <c r="G50" i="20"/>
  <c r="D50" i="20"/>
  <c r="I49" i="20"/>
  <c r="H49" i="20"/>
  <c r="G49" i="20"/>
  <c r="D49" i="20"/>
  <c r="I48" i="20"/>
  <c r="H48" i="20"/>
  <c r="G48" i="20"/>
  <c r="D48" i="20"/>
  <c r="I47" i="20"/>
  <c r="H47" i="20"/>
  <c r="G47" i="20"/>
  <c r="D47" i="20"/>
  <c r="I46" i="20"/>
  <c r="H46" i="20"/>
  <c r="G46" i="20"/>
  <c r="D46" i="20"/>
  <c r="I45" i="20"/>
  <c r="H45" i="20"/>
  <c r="G45" i="20"/>
  <c r="D45" i="20"/>
  <c r="D44" i="20"/>
  <c r="I43" i="20"/>
  <c r="H43" i="20"/>
  <c r="D43" i="20"/>
  <c r="I42" i="20"/>
  <c r="H42" i="20"/>
  <c r="G42" i="20"/>
  <c r="D42" i="20"/>
  <c r="I41" i="20"/>
  <c r="H41" i="20"/>
  <c r="G41" i="20"/>
  <c r="D41" i="20"/>
  <c r="I40" i="20"/>
  <c r="H40" i="20"/>
  <c r="D40" i="20"/>
  <c r="I39" i="20"/>
  <c r="H39" i="20"/>
  <c r="G39" i="20"/>
  <c r="D39" i="20"/>
  <c r="I38" i="20"/>
  <c r="H38" i="20"/>
  <c r="G38" i="20"/>
  <c r="D38" i="20"/>
  <c r="I37" i="20"/>
  <c r="H37" i="20"/>
  <c r="G37" i="20"/>
  <c r="D37" i="20"/>
  <c r="I36" i="20"/>
  <c r="H36" i="20"/>
  <c r="G36" i="20"/>
  <c r="D36" i="20"/>
  <c r="I35" i="20"/>
  <c r="H35" i="20"/>
  <c r="G35" i="20"/>
  <c r="D35" i="20"/>
  <c r="I34" i="20"/>
  <c r="H34" i="20"/>
  <c r="G34" i="20"/>
  <c r="D34" i="20"/>
  <c r="G33" i="20"/>
  <c r="I32" i="20"/>
  <c r="H32" i="20"/>
  <c r="G32" i="20"/>
  <c r="I31" i="20"/>
  <c r="H31" i="20"/>
  <c r="G31" i="20"/>
  <c r="I30" i="20"/>
  <c r="H30" i="20"/>
  <c r="G30" i="20"/>
  <c r="I29" i="20"/>
  <c r="H29" i="20"/>
  <c r="G29" i="20"/>
  <c r="I28" i="20"/>
  <c r="H28" i="20"/>
  <c r="G28" i="20"/>
  <c r="I27" i="20"/>
  <c r="H27" i="20"/>
  <c r="G27" i="20"/>
  <c r="I26" i="20"/>
  <c r="H26" i="20"/>
  <c r="G26" i="20"/>
  <c r="I25" i="20"/>
  <c r="H25" i="20"/>
  <c r="G25" i="20"/>
  <c r="I24" i="20"/>
  <c r="H24" i="20"/>
  <c r="G24" i="20"/>
  <c r="H23" i="20"/>
  <c r="I22" i="20"/>
  <c r="H22" i="20"/>
  <c r="G22" i="20"/>
  <c r="I21" i="20"/>
  <c r="H21" i="20"/>
  <c r="G21" i="20"/>
  <c r="I20" i="20"/>
  <c r="H20" i="20"/>
  <c r="G20" i="20"/>
  <c r="I19" i="20"/>
  <c r="H19" i="20"/>
  <c r="G19" i="20"/>
  <c r="I18" i="20"/>
  <c r="H18" i="20"/>
  <c r="G18" i="20"/>
  <c r="I17" i="20"/>
  <c r="H17" i="20"/>
  <c r="G17" i="20"/>
  <c r="I16" i="20"/>
  <c r="H16" i="20"/>
  <c r="G16" i="20"/>
  <c r="I15" i="20"/>
  <c r="H15" i="20"/>
  <c r="G15" i="20"/>
  <c r="I14" i="20"/>
  <c r="H14" i="20"/>
  <c r="G14" i="20"/>
  <c r="I13" i="20"/>
  <c r="H13" i="20"/>
  <c r="G13" i="20"/>
  <c r="I12" i="20"/>
  <c r="H12" i="20"/>
  <c r="G12" i="20"/>
  <c r="I11" i="20"/>
  <c r="H11" i="20"/>
  <c r="G11" i="20"/>
  <c r="I10" i="20"/>
  <c r="H10" i="20"/>
  <c r="G10" i="20"/>
  <c r="I9" i="20"/>
  <c r="H9" i="20"/>
  <c r="G9" i="20"/>
  <c r="I8" i="20"/>
  <c r="H8" i="20"/>
  <c r="G8" i="20"/>
  <c r="I7" i="20"/>
  <c r="H7" i="20"/>
  <c r="G7" i="20"/>
  <c r="I6" i="20"/>
  <c r="H6" i="20"/>
  <c r="G6" i="20"/>
  <c r="I5" i="20"/>
  <c r="H5" i="20"/>
  <c r="G5" i="20"/>
  <c r="R7" i="1" l="1"/>
  <c r="R48" i="1" l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</calcChain>
</file>

<file path=xl/sharedStrings.xml><?xml version="1.0" encoding="utf-8"?>
<sst xmlns="http://schemas.openxmlformats.org/spreadsheetml/2006/main" count="1734" uniqueCount="674">
  <si>
    <t>Wyniki obrotów towarami rolno-spożywczymi</t>
  </si>
  <si>
    <t>2004r.</t>
  </si>
  <si>
    <t>2005r.</t>
  </si>
  <si>
    <t>2006r.</t>
  </si>
  <si>
    <t>2007r.</t>
  </si>
  <si>
    <t>2008r.</t>
  </si>
  <si>
    <t>2009r.</t>
  </si>
  <si>
    <t>2010r.</t>
  </si>
  <si>
    <t>2011r.</t>
  </si>
  <si>
    <t>2012r.</t>
  </si>
  <si>
    <t>2013r.</t>
  </si>
  <si>
    <t>2014r.</t>
  </si>
  <si>
    <t>2015r.</t>
  </si>
  <si>
    <t>2016r.</t>
  </si>
  <si>
    <t>2017r.</t>
  </si>
  <si>
    <t>2018r.</t>
  </si>
  <si>
    <t>2019r.</t>
  </si>
  <si>
    <t>Eksport</t>
  </si>
  <si>
    <t>Import</t>
  </si>
  <si>
    <t>Saldo</t>
  </si>
  <si>
    <t>Źródło: MF/CIHZ</t>
  </si>
  <si>
    <t>Zmiana [%] w stosunku do roku poprzedniego</t>
  </si>
  <si>
    <t>-</t>
  </si>
  <si>
    <t>--</t>
  </si>
  <si>
    <t xml:space="preserve"> </t>
  </si>
  <si>
    <t>GUS - Polski handel OGÓŁEM [mld EUR]</t>
  </si>
  <si>
    <t>Udział handlu rolno-spożywczego w handlu OGÓŁEM [%]</t>
  </si>
  <si>
    <t>2003r.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</si>
  <si>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</si>
  <si>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</si>
  <si>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</si>
  <si>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</si>
  <si>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</si>
  <si>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</si>
  <si>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</si>
  <si>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0101</t>
  </si>
  <si>
    <t>Konie żywe</t>
  </si>
  <si>
    <t>0102</t>
  </si>
  <si>
    <t>Bydło żywe</t>
  </si>
  <si>
    <t>0103</t>
  </si>
  <si>
    <t>Trzoda chlewna żywa</t>
  </si>
  <si>
    <t>0104</t>
  </si>
  <si>
    <t>Owce i kozy żywe</t>
  </si>
  <si>
    <t>0105</t>
  </si>
  <si>
    <t>Drób domowy żywy</t>
  </si>
  <si>
    <t>0106</t>
  </si>
  <si>
    <t>Pozostałe zwierzęta żywe</t>
  </si>
  <si>
    <t>0201</t>
  </si>
  <si>
    <t>Mięso wołowe świeże lub chłodzone</t>
  </si>
  <si>
    <t>0202</t>
  </si>
  <si>
    <t>Mięso wołowe mrożone</t>
  </si>
  <si>
    <t>0203</t>
  </si>
  <si>
    <t>Mięso wieprzowe świeże, chłodzone lub mrożone</t>
  </si>
  <si>
    <t>0204</t>
  </si>
  <si>
    <t>Mięso baranie i kozie - świeże, chłodzone l. mrożone</t>
  </si>
  <si>
    <t>0205</t>
  </si>
  <si>
    <t>Mięso końskie</t>
  </si>
  <si>
    <t>0206</t>
  </si>
  <si>
    <t>Jadalne podroby wołowe, wieprzowe, baranie, kozie,</t>
  </si>
  <si>
    <t>0207</t>
  </si>
  <si>
    <t>Mięso i jadalne podroby z drobiu z pozycji nr 0105,</t>
  </si>
  <si>
    <t>0208</t>
  </si>
  <si>
    <t>Pozostałe mięso i podroby jadalne, świeże, chłodzone</t>
  </si>
  <si>
    <t>0209</t>
  </si>
  <si>
    <t>Tłuszcz wieprzowy, drobiowy</t>
  </si>
  <si>
    <t>0210</t>
  </si>
  <si>
    <t>Mięso i podroby jadalne, solone, w solance, suszone</t>
  </si>
  <si>
    <t>0301</t>
  </si>
  <si>
    <t>Ryby żywe</t>
  </si>
  <si>
    <t>0302</t>
  </si>
  <si>
    <t>Ryby świeże lub chłodzone, z wyjątkiem filetów</t>
  </si>
  <si>
    <t>0303</t>
  </si>
  <si>
    <t>Ryby mrożone, z wyłączeniem filetów rybnych</t>
  </si>
  <si>
    <t>0304</t>
  </si>
  <si>
    <t>Filety rybne i inne mięso rybie (rozdrobnione)</t>
  </si>
  <si>
    <t>0305</t>
  </si>
  <si>
    <t>Ryby suszone, solone lub w solance; ryby wędzone</t>
  </si>
  <si>
    <t>0306</t>
  </si>
  <si>
    <t>Skorupiaki w skorupach lub bez, żywe, świeże,</t>
  </si>
  <si>
    <t>0307</t>
  </si>
  <si>
    <t>Mięczaki w skorupach lub bez, żywe, świeże,</t>
  </si>
  <si>
    <t>0308</t>
  </si>
  <si>
    <t>Bezkręgowce wodne, inne niż skorupiaki i mięczaki,</t>
  </si>
  <si>
    <t>0401</t>
  </si>
  <si>
    <t xml:space="preserve">Mleko i śmietana, nie zagęszczone 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</si>
  <si>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</si>
  <si>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</si>
  <si>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</si>
  <si>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</si>
  <si>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</si>
  <si>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</si>
  <si>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</si>
  <si>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</si>
  <si>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</si>
  <si>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</si>
  <si>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0407</t>
  </si>
  <si>
    <t>Jaja ptasie w skorupkach</t>
  </si>
  <si>
    <t>0408</t>
  </si>
  <si>
    <t>Jaja ptasie bez skorupek i żółtka jaj, świeże,</t>
  </si>
  <si>
    <t>0409</t>
  </si>
  <si>
    <t>Miód naturalny</t>
  </si>
  <si>
    <t>0410</t>
  </si>
  <si>
    <t>Jadalne prod. poch. zwierzęcego gdzie indziej nie wym.</t>
  </si>
  <si>
    <t>0501</t>
  </si>
  <si>
    <t>Włosy ludzkie nieobrob. odtłusz.; odpadki ludz. włosów</t>
  </si>
  <si>
    <t>0502</t>
  </si>
  <si>
    <t xml:space="preserve">Szczecina i sierść świń lub dzików; sierść borsuka </t>
  </si>
  <si>
    <t>0504</t>
  </si>
  <si>
    <t>Jelita, pęcherze i żołądki zwierzęce (oprócz rybich),</t>
  </si>
  <si>
    <t>0505</t>
  </si>
  <si>
    <t>Skóry i inne części ptaków z ich piórami lub puchem,</t>
  </si>
  <si>
    <t>0506</t>
  </si>
  <si>
    <t>Kości i rdzenie rogów, nie obrobione, odtłuszczone,</t>
  </si>
  <si>
    <t>0507</t>
  </si>
  <si>
    <t>Kość słoniowa, skorupy żółwiowe, fiszbiny i frędzle,</t>
  </si>
  <si>
    <t>0508</t>
  </si>
  <si>
    <t>Koral i podobne materiały</t>
  </si>
  <si>
    <t>0510</t>
  </si>
  <si>
    <t>Ambra sz.,str.bobr.,cib.i piżmo;musz.hiszp.,żółć;grucz.</t>
  </si>
  <si>
    <t>0511</t>
  </si>
  <si>
    <t>Produkty pochodzenia zwierzęcego, gdzie indziej nie wym.</t>
  </si>
  <si>
    <t>0601</t>
  </si>
  <si>
    <t>Bulwy, korzenie bulwiaste, cebulki, łodygi podziemne</t>
  </si>
  <si>
    <t>0602</t>
  </si>
  <si>
    <t>Pozostałe rośliny żywe (łącznie z ich korzeniami),</t>
  </si>
  <si>
    <t>0603</t>
  </si>
  <si>
    <t xml:space="preserve">Kwiaty cięte i pąki kwiatowe </t>
  </si>
  <si>
    <t>0604</t>
  </si>
  <si>
    <t>Liście, gałęzie i inne części roślin, bez kwiatów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</si>
  <si>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</si>
  <si>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</si>
  <si>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</si>
  <si>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</si>
  <si>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</si>
  <si>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</si>
  <si>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</si>
  <si>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</si>
  <si>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</si>
  <si>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</si>
  <si>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</si>
  <si>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</si>
  <si>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</si>
  <si>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</si>
  <si>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</si>
  <si>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</si>
  <si>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</si>
  <si>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</si>
  <si>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</si>
  <si>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</si>
  <si>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</si>
  <si>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</si>
  <si>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</si>
  <si>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</si>
  <si>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</si>
  <si>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</si>
  <si>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</si>
  <si>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</si>
  <si>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</si>
  <si>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</si>
  <si>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</si>
  <si>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</si>
  <si>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0803</t>
  </si>
  <si>
    <t>Banany</t>
  </si>
  <si>
    <t>0804</t>
  </si>
  <si>
    <t xml:space="preserve">Daktyle, figi, ananasy, avokado, guawa, mango 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</si>
  <si>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</si>
  <si>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</si>
  <si>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</si>
  <si>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</si>
  <si>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</si>
  <si>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</si>
  <si>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</si>
  <si>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</si>
  <si>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</si>
  <si>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</si>
  <si>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0810</t>
  </si>
  <si>
    <t>Pozostałe owoce, świeże</t>
  </si>
  <si>
    <t>0811</t>
  </si>
  <si>
    <t>Owoce i orzechy, niegotowane lub gotowane na parze, zamrożone</t>
  </si>
  <si>
    <t>0812</t>
  </si>
  <si>
    <t xml:space="preserve">Owoce i orzechy zakonserwowane tymczasowo </t>
  </si>
  <si>
    <t>0813</t>
  </si>
  <si>
    <t>Owoce suszone, inne niż z pozycji od nr 0801 do 0812</t>
  </si>
  <si>
    <t>0814</t>
  </si>
  <si>
    <t xml:space="preserve">Skórki owoców cytrusowych i melonów </t>
  </si>
  <si>
    <t>0901</t>
  </si>
  <si>
    <t>Kawa, nawet palona lub bezkofeinowa; łupinki i łuski</t>
  </si>
  <si>
    <t>0902</t>
  </si>
  <si>
    <t>Herbata, nawet aromatyzowana</t>
  </si>
  <si>
    <t>0903</t>
  </si>
  <si>
    <t>Herbata paragwajska</t>
  </si>
  <si>
    <t>0904</t>
  </si>
  <si>
    <t xml:space="preserve">Pieprz z rodzaju Piper; suszone lub rozgniatane </t>
  </si>
  <si>
    <t>0905</t>
  </si>
  <si>
    <t>Wanilia</t>
  </si>
  <si>
    <t>0906</t>
  </si>
  <si>
    <t>Cynamon i kwiaty cynamonowca</t>
  </si>
  <si>
    <t>0907</t>
  </si>
  <si>
    <t>Goździki (całe owoce, kwiaty i szypułki)</t>
  </si>
  <si>
    <t>0908</t>
  </si>
  <si>
    <t>Gałka muszkatołowa, kwiat muszkatołowy i kardamony</t>
  </si>
  <si>
    <t>0909</t>
  </si>
  <si>
    <t xml:space="preserve">Nasiona anyżku, badianu, kopru, kolendry, kminu </t>
  </si>
  <si>
    <t>0910</t>
  </si>
  <si>
    <t>Imbir, szafran, kurkuma, tymianek, liście laurowe,</t>
  </si>
  <si>
    <t>1001</t>
  </si>
  <si>
    <t>Pszenica i meslin</t>
  </si>
  <si>
    <t>1002</t>
  </si>
  <si>
    <t>Żyto</t>
  </si>
  <si>
    <t>1003</t>
  </si>
  <si>
    <t>Jęczmień</t>
  </si>
  <si>
    <t>1004</t>
  </si>
  <si>
    <t>Owies</t>
  </si>
  <si>
    <t>1005</t>
  </si>
  <si>
    <t>Kukurydza (ziarna)</t>
  </si>
  <si>
    <t>1006</t>
  </si>
  <si>
    <t>Ryż</t>
  </si>
  <si>
    <t>1007</t>
  </si>
  <si>
    <t>Sorgo</t>
  </si>
  <si>
    <t>1008</t>
  </si>
  <si>
    <t>Nasiona gryki, prosa i mozgi kanaryjskiej; pozostałe</t>
  </si>
  <si>
    <t>1101</t>
  </si>
  <si>
    <t>Mąka pszenna i żytnio-pszenna</t>
  </si>
  <si>
    <t>1102</t>
  </si>
  <si>
    <t>Mąka ze zbóż innych niż pszenica i mieszanka żyta  z pszenicą</t>
  </si>
  <si>
    <t>1103</t>
  </si>
  <si>
    <t>Kasze, grysiki i granulki zbożowe</t>
  </si>
  <si>
    <t>1104</t>
  </si>
  <si>
    <t>Ziarna zbóż obrobione w inny sposób</t>
  </si>
  <si>
    <t>1105</t>
  </si>
  <si>
    <t>Mąka, grysik, płatki, grudki i granulki</t>
  </si>
  <si>
    <t>1106</t>
  </si>
  <si>
    <t>Mąka i grysik z suszonych roślin strączkowych</t>
  </si>
  <si>
    <t>1107</t>
  </si>
  <si>
    <t>Słód palony lub nie</t>
  </si>
  <si>
    <t>1108</t>
  </si>
  <si>
    <t>Skrobie; inulina</t>
  </si>
  <si>
    <t>1109</t>
  </si>
  <si>
    <t>Gluten pszenny, suszony lub nie</t>
  </si>
  <si>
    <t>1201</t>
  </si>
  <si>
    <t>Soja - nasiona</t>
  </si>
  <si>
    <t>1202</t>
  </si>
  <si>
    <t>Orzeszki ziemne, nie palone ani nie przygotowane</t>
  </si>
  <si>
    <t>1203</t>
  </si>
  <si>
    <t>Kopra</t>
  </si>
  <si>
    <t>1204</t>
  </si>
  <si>
    <t>Nasiona lnu</t>
  </si>
  <si>
    <t>1205</t>
  </si>
  <si>
    <t>Nasiona rzepaku lub rzepiku</t>
  </si>
  <si>
    <t>1206</t>
  </si>
  <si>
    <t>Nasiona słonecznika</t>
  </si>
  <si>
    <t>1207</t>
  </si>
  <si>
    <t>Inne nasiona i owoce oleiste, nawet łamane</t>
  </si>
  <si>
    <t>1208</t>
  </si>
  <si>
    <t>Mąka i grysiki z nasion lub owoców oleistych, inne niż z gorczycy</t>
  </si>
  <si>
    <t>1209</t>
  </si>
  <si>
    <t>Nasiona, owoce i zarodniki, siewne</t>
  </si>
  <si>
    <t>1210</t>
  </si>
  <si>
    <t>Szyszki chmielowe, świeże lub suszone</t>
  </si>
  <si>
    <t>1211</t>
  </si>
  <si>
    <t>Rośliny i ich części (łącznie z nasionami i owocami)</t>
  </si>
  <si>
    <t>1212</t>
  </si>
  <si>
    <t>Chleb świętojański, wodorosty morskie i inne algi,</t>
  </si>
  <si>
    <t>1213</t>
  </si>
  <si>
    <t>Słoma i plewy zbóż</t>
  </si>
  <si>
    <t>1214</t>
  </si>
  <si>
    <t>Brukiew, buraki pastewne, korzenie pastewne, siano,</t>
  </si>
  <si>
    <t>1301</t>
  </si>
  <si>
    <t xml:space="preserve">Szelak; gumy naturalne, żywice, gumożywice </t>
  </si>
  <si>
    <t>1302</t>
  </si>
  <si>
    <t>Soki i ekstrakty roślinne; substancje pektynowe,</t>
  </si>
  <si>
    <t>1401</t>
  </si>
  <si>
    <t xml:space="preserve">Materiały roślinne używane głównie do wyplatania </t>
  </si>
  <si>
    <t>1404</t>
  </si>
  <si>
    <t xml:space="preserve">Produkty roślinne gdzie indziej nie wymienione </t>
  </si>
  <si>
    <t>1501</t>
  </si>
  <si>
    <t>Smalec</t>
  </si>
  <si>
    <t>1502</t>
  </si>
  <si>
    <t>Tłuszcze wołowe</t>
  </si>
  <si>
    <t>1503</t>
  </si>
  <si>
    <t>Stearyna smalcowa</t>
  </si>
  <si>
    <t>1504</t>
  </si>
  <si>
    <t>Tłuszcze i oleje i ich frakcje, z ryb lub ze ssaków</t>
  </si>
  <si>
    <t>1505</t>
  </si>
  <si>
    <t xml:space="preserve">Tłuszcz z wełny oraz substancje tłuszczowe </t>
  </si>
  <si>
    <t>1506</t>
  </si>
  <si>
    <t>Pozostałe tłuszcze i oleje zwierzęce oraz ich frakcje</t>
  </si>
  <si>
    <t>1507</t>
  </si>
  <si>
    <t>Olej sojowy i jego frakcje, rafinowane lub nie</t>
  </si>
  <si>
    <t>1508</t>
  </si>
  <si>
    <t>Olej z orzeszków ziemnych i jego frakcje, rafinowane</t>
  </si>
  <si>
    <t>1509</t>
  </si>
  <si>
    <t>Oliwa i jej frakcje, rafinowane lub nie</t>
  </si>
  <si>
    <t>1510</t>
  </si>
  <si>
    <t>Pozostałe oleje i ich frakcje</t>
  </si>
  <si>
    <t>1511</t>
  </si>
  <si>
    <t>Olej palmowy i jego frakcje, rafinowany lub nie</t>
  </si>
  <si>
    <t>1512</t>
  </si>
  <si>
    <t xml:space="preserve">Olej słonecznikowy, szafranowy i bawełniany </t>
  </si>
  <si>
    <t>1513</t>
  </si>
  <si>
    <t>Olej kokosowy, olej z ziaren palmowych, olej babassu</t>
  </si>
  <si>
    <t>1514</t>
  </si>
  <si>
    <t xml:space="preserve">Olej rzepakowy, rzepikowy i gorczycowy </t>
  </si>
  <si>
    <t>1515</t>
  </si>
  <si>
    <t>Pozostałe nielotne tłuszcze i oleje roślinne</t>
  </si>
  <si>
    <t>1516</t>
  </si>
  <si>
    <t xml:space="preserve">Tłuszcze i oleje zwierzęce lub roślinne </t>
  </si>
  <si>
    <t>1517</t>
  </si>
  <si>
    <t>Margaryna; jadalne mieszaniny lub wyroby z tłuszczów</t>
  </si>
  <si>
    <t>1518</t>
  </si>
  <si>
    <t xml:space="preserve">Tłuszcze i oleje zwierzęce lub roślinne i ich frakcje gotowane, </t>
  </si>
  <si>
    <t>1520</t>
  </si>
  <si>
    <t>Gliceryna, również zanieczyszczona; wody glicerynowe</t>
  </si>
  <si>
    <t>1521</t>
  </si>
  <si>
    <t>Woski roślinne (oprócz trójglicerydów), wosk</t>
  </si>
  <si>
    <t>1522</t>
  </si>
  <si>
    <t>Degras</t>
  </si>
  <si>
    <t>1601</t>
  </si>
  <si>
    <t>Kiełbasy i podobne produkty z mięsa</t>
  </si>
  <si>
    <t>1602</t>
  </si>
  <si>
    <t>Pozostałe przetworzone lub konserwowane mięso,</t>
  </si>
  <si>
    <t>1603</t>
  </si>
  <si>
    <t>Ekstrakty i soki z mięsa, ryb lub skorupiaków</t>
  </si>
  <si>
    <t>1604</t>
  </si>
  <si>
    <t>Przetworzone i konserwowane ryby; kawior i namiastki</t>
  </si>
  <si>
    <t>1605</t>
  </si>
  <si>
    <t>Skorupiaki, mięczaki i inne bezkręgowce wodne,</t>
  </si>
  <si>
    <t>1701</t>
  </si>
  <si>
    <t>Cukier trzcinowy lub buraczany i chem. czysta sacharoza w p.stałej</t>
  </si>
  <si>
    <t>1702</t>
  </si>
  <si>
    <t>Pozostałe cukry łącznie z chem. czyst. lakt.,malt.,gluk.i frukt.</t>
  </si>
  <si>
    <t>1703</t>
  </si>
  <si>
    <t>Melasy powstałe z ekstrakcji lub rafinacji cukru</t>
  </si>
  <si>
    <t>1704</t>
  </si>
  <si>
    <t>Wyroby cukiernicze (łącznie z białą czekoladą)</t>
  </si>
  <si>
    <t>1801</t>
  </si>
  <si>
    <t>Ziarna kakaowe, całe lub łamane, surowe lub palone</t>
  </si>
  <si>
    <t>1802</t>
  </si>
  <si>
    <t>Kakaowe łuski, łupiny, osłonki i inne odpady z kakao</t>
  </si>
  <si>
    <t>1803</t>
  </si>
  <si>
    <t>Pasta kakaowa, nawet odtłuszczona</t>
  </si>
  <si>
    <t>1804</t>
  </si>
  <si>
    <t>Kakaowe masło, tłuszcz i olej</t>
  </si>
  <si>
    <t>1805</t>
  </si>
  <si>
    <t>Proszek kakaowy nie zawierający dodatku cukru</t>
  </si>
  <si>
    <t>1806</t>
  </si>
  <si>
    <t>Czekolada i inne przetwory spożywcze zawierające kakao</t>
  </si>
  <si>
    <t>1901</t>
  </si>
  <si>
    <t>Ekstrakt słodowy; przetwory spożywcze z mąki,</t>
  </si>
  <si>
    <t>1902</t>
  </si>
  <si>
    <t xml:space="preserve">Ciasto, również gotowane lub nadziewane </t>
  </si>
  <si>
    <t>1903</t>
  </si>
  <si>
    <t>Tapioka i jej namiastki przygotowane ze skrobi l.przygot. inaczej</t>
  </si>
  <si>
    <t>1904</t>
  </si>
  <si>
    <t xml:space="preserve">Przetwory spożywcze otrzymane przez spęcznianie </t>
  </si>
  <si>
    <t>1905</t>
  </si>
  <si>
    <t>Chleb, pieczywo cukiernicze, ciasta i ciastka,</t>
  </si>
  <si>
    <t>2001</t>
  </si>
  <si>
    <t>Warzywa, owoce, orzechy i inne jadal. części rośl. przetw. l.zakons.</t>
  </si>
  <si>
    <t>2002</t>
  </si>
  <si>
    <t>Pomidory przetworzone lub zakons. inaczej niż kw. octow.</t>
  </si>
  <si>
    <t>2003</t>
  </si>
  <si>
    <t>Grzyby i trufle, przetworzone lub zakonserwowane</t>
  </si>
  <si>
    <t>2004</t>
  </si>
  <si>
    <t>Pozostałe warzywa przetworzone lub zakonserwowane, mrożone</t>
  </si>
  <si>
    <t>2005</t>
  </si>
  <si>
    <t>Pozostałe warzywa przetworzone lub zakonserwowane, nie mrożone</t>
  </si>
  <si>
    <t>2006</t>
  </si>
  <si>
    <t>Owoce,orzechy,skórki owoc,części rośl,zakons.cukr.</t>
  </si>
  <si>
    <t>2007</t>
  </si>
  <si>
    <t xml:space="preserve">Dżemy, galaretki owocowe, marmolady, przeciery </t>
  </si>
  <si>
    <t>2008</t>
  </si>
  <si>
    <t>Owoce, orzechy i inne jadalne części roślin</t>
  </si>
  <si>
    <t>2009</t>
  </si>
  <si>
    <t xml:space="preserve">Soki owocowe (łącznie z moszczem winogronowym) </t>
  </si>
  <si>
    <t>2101</t>
  </si>
  <si>
    <t xml:space="preserve">Ekstrakty, esencje i koncentraty kawy, herbaty </t>
  </si>
  <si>
    <t>2102</t>
  </si>
  <si>
    <t>Drożdże (aktywne lub nieaktywne); inne</t>
  </si>
  <si>
    <t>2103</t>
  </si>
  <si>
    <t xml:space="preserve">Sosy i przetwory z nich; zmieszane przyprawy </t>
  </si>
  <si>
    <t>2104</t>
  </si>
  <si>
    <t>Zupy i buliony i przetwory z nich; złożone przetwory</t>
  </si>
  <si>
    <t>2105</t>
  </si>
  <si>
    <t>Lody śmietankowe</t>
  </si>
  <si>
    <t>2106</t>
  </si>
  <si>
    <t>Przetwory spożywcze gdzie indziej nie wymienione</t>
  </si>
  <si>
    <t>2201</t>
  </si>
  <si>
    <t xml:space="preserve">Wody, w tym naturalne lub sztuczne wody mineralne </t>
  </si>
  <si>
    <t>2202</t>
  </si>
  <si>
    <t>Wody, w tym wody mineralne i wody gazowane,</t>
  </si>
  <si>
    <t>2203</t>
  </si>
  <si>
    <t>Piwo otrzymywane ze słodu</t>
  </si>
  <si>
    <t>2204</t>
  </si>
  <si>
    <t>Wino ze świeżych winogron łącznie z winami</t>
  </si>
  <si>
    <t>2205</t>
  </si>
  <si>
    <t>Wermut i inne wina ze świeżych winogron przyprawione</t>
  </si>
  <si>
    <t>2206</t>
  </si>
  <si>
    <t>Pozostałe napoje fermentowane</t>
  </si>
  <si>
    <t>2207</t>
  </si>
  <si>
    <t xml:space="preserve">Alkohol etylowy nieskażony </t>
  </si>
  <si>
    <t>2208</t>
  </si>
  <si>
    <t>Alkohol etylowy nieskażony o objętościowej mocy alkoh.&lt;80% obj.</t>
  </si>
  <si>
    <t>2209</t>
  </si>
  <si>
    <t>Ocet i namiastki octu</t>
  </si>
  <si>
    <t>2301</t>
  </si>
  <si>
    <t>Mąki, grysiki i granulki z mięsa i podrobów, ryb</t>
  </si>
  <si>
    <t>2302</t>
  </si>
  <si>
    <t>Otręby, śruta i inne pozostałości odsiewu, przemiału</t>
  </si>
  <si>
    <t>2303</t>
  </si>
  <si>
    <t>Pozostałości z produkcji skrobi i podobne pozostałości</t>
  </si>
  <si>
    <t>2304</t>
  </si>
  <si>
    <t>Makuchy i inne pozostałości stałe,  z ekstrakcji oleju sojowego</t>
  </si>
  <si>
    <t>2305</t>
  </si>
  <si>
    <t>Makuchy  pozostałe z ekstrakcji oleju z orzeszków ziemnych</t>
  </si>
  <si>
    <t>2306</t>
  </si>
  <si>
    <t xml:space="preserve">Makuchy i inne pozostałości stałe, nawet mielone </t>
  </si>
  <si>
    <t>2308</t>
  </si>
  <si>
    <t>Roślinne materiały, odpady, pozostałości i produkty uboczne</t>
  </si>
  <si>
    <t>2309</t>
  </si>
  <si>
    <t>Produkty używane do karmienia zwierząt</t>
  </si>
  <si>
    <t>2401</t>
  </si>
  <si>
    <t>Tytoń nie przetworzony; odpady tytoniowe</t>
  </si>
  <si>
    <t>2402</t>
  </si>
  <si>
    <t>Cygara, również z obciętymi końcami, cygaretki i papierosy</t>
  </si>
  <si>
    <t>2403</t>
  </si>
  <si>
    <t>Pozostały przetworzony tytoń i przetworzone namiastki tytoniu</t>
  </si>
  <si>
    <t xml:space="preserve">Główni partnerzy </t>
  </si>
  <si>
    <t>EKSPORT</t>
  </si>
  <si>
    <t>IMPORT</t>
  </si>
  <si>
    <t>Państwo</t>
  </si>
  <si>
    <t>Zmiana [%]</t>
  </si>
  <si>
    <t>Niemcy</t>
  </si>
  <si>
    <t>Wielka Brytania</t>
  </si>
  <si>
    <t>Holandia</t>
  </si>
  <si>
    <t>Włochy</t>
  </si>
  <si>
    <t>Hiszpania</t>
  </si>
  <si>
    <t>Francja</t>
  </si>
  <si>
    <t>Norwegia</t>
  </si>
  <si>
    <t>Republika Czeska</t>
  </si>
  <si>
    <t>Belgia</t>
  </si>
  <si>
    <t>Dania</t>
  </si>
  <si>
    <t>Arabia Saudyjska</t>
  </si>
  <si>
    <t>Rumunia</t>
  </si>
  <si>
    <t>Ukraina</t>
  </si>
  <si>
    <t>Węgry</t>
  </si>
  <si>
    <t>Brazylia</t>
  </si>
  <si>
    <t>Słowacja</t>
  </si>
  <si>
    <t>Chiny</t>
  </si>
  <si>
    <t>* - dane wstępne</t>
  </si>
  <si>
    <t>UGRUPOWANIE</t>
  </si>
  <si>
    <t>Zmiana</t>
  </si>
  <si>
    <t>[%]</t>
  </si>
  <si>
    <t>Suma końcowa</t>
  </si>
  <si>
    <t>UE-27</t>
  </si>
  <si>
    <t>Austria</t>
  </si>
  <si>
    <t>Bułgaria</t>
  </si>
  <si>
    <t>Chorwacja</t>
  </si>
  <si>
    <t>Cypr</t>
  </si>
  <si>
    <t>Estonia</t>
  </si>
  <si>
    <t>Finlandia</t>
  </si>
  <si>
    <t>Grecja</t>
  </si>
  <si>
    <t>Irlandia</t>
  </si>
  <si>
    <t>Litwa</t>
  </si>
  <si>
    <t>Luksemburg</t>
  </si>
  <si>
    <t>Łotwa</t>
  </si>
  <si>
    <t>Malta</t>
  </si>
  <si>
    <t>Portugalia</t>
  </si>
  <si>
    <t>Słowenia</t>
  </si>
  <si>
    <t>Szwecja</t>
  </si>
  <si>
    <t>WNP</t>
  </si>
  <si>
    <t>Armenia</t>
  </si>
  <si>
    <t>Azerbejdżan</t>
  </si>
  <si>
    <t>Białoruś</t>
  </si>
  <si>
    <t>Kazachstan</t>
  </si>
  <si>
    <t>Kirgistan</t>
  </si>
  <si>
    <t>Mołdowa</t>
  </si>
  <si>
    <t>Rosja</t>
  </si>
  <si>
    <t>Tadżykistan</t>
  </si>
  <si>
    <t>Turkmenistan</t>
  </si>
  <si>
    <t>Uzbekistan</t>
  </si>
  <si>
    <t>UKRAINA</t>
  </si>
  <si>
    <t>EFTA</t>
  </si>
  <si>
    <t>Islandia</t>
  </si>
  <si>
    <t>Liechtenstein</t>
  </si>
  <si>
    <t>Szwajcaria</t>
  </si>
  <si>
    <t>NAFTA</t>
  </si>
  <si>
    <t>Kanada</t>
  </si>
  <si>
    <t>Meksyk</t>
  </si>
  <si>
    <t>MERCOSUR</t>
  </si>
  <si>
    <t>Argentyna</t>
  </si>
  <si>
    <t>Paragwaj</t>
  </si>
  <si>
    <t>Urugwaj</t>
  </si>
  <si>
    <t>POZOSTAŁE</t>
  </si>
  <si>
    <t>Państwa BLISKIEGO WSCHODU</t>
  </si>
  <si>
    <t>RAZEM</t>
  </si>
  <si>
    <t>Izrael</t>
  </si>
  <si>
    <t>Turcja</t>
  </si>
  <si>
    <t>Zjedn.Emiraty Arabskie</t>
  </si>
  <si>
    <t>Jordania</t>
  </si>
  <si>
    <t>Irak</t>
  </si>
  <si>
    <t>Kuwejt</t>
  </si>
  <si>
    <t>Liban</t>
  </si>
  <si>
    <t>Syria</t>
  </si>
  <si>
    <t>PAŃSTWA  AZJI</t>
  </si>
  <si>
    <t>Wietnam</t>
  </si>
  <si>
    <t>Hongkong</t>
  </si>
  <si>
    <t>Japonia</t>
  </si>
  <si>
    <t>Singapur</t>
  </si>
  <si>
    <t>Republika Korei</t>
  </si>
  <si>
    <t>Filipiny</t>
  </si>
  <si>
    <t>Indonezja</t>
  </si>
  <si>
    <t>Tajwan</t>
  </si>
  <si>
    <t>Malezja</t>
  </si>
  <si>
    <t>Tajlandia</t>
  </si>
  <si>
    <t>India</t>
  </si>
  <si>
    <t>Mongolia</t>
  </si>
  <si>
    <t>Sri Lanka</t>
  </si>
  <si>
    <t>PAŃSTWA  AFRYKI</t>
  </si>
  <si>
    <t>Algieria</t>
  </si>
  <si>
    <t>Maroko</t>
  </si>
  <si>
    <t>Republika Południowej Afryki</t>
  </si>
  <si>
    <t>Egipt</t>
  </si>
  <si>
    <t>Ghana</t>
  </si>
  <si>
    <t>Senegal</t>
  </si>
  <si>
    <t>Mozambik</t>
  </si>
  <si>
    <t>Kongo (d.Zair)</t>
  </si>
  <si>
    <t>Libia</t>
  </si>
  <si>
    <t>Wybrzeże Kości Słoniowej</t>
  </si>
  <si>
    <t>Gwinea</t>
  </si>
  <si>
    <t>Gabon</t>
  </si>
  <si>
    <t>Liberia</t>
  </si>
  <si>
    <t>Mauretania</t>
  </si>
  <si>
    <t>Sierra Leone</t>
  </si>
  <si>
    <t>Benin</t>
  </si>
  <si>
    <t>Gambia</t>
  </si>
  <si>
    <t>Burkina Faso</t>
  </si>
  <si>
    <t>Angola</t>
  </si>
  <si>
    <t>Gwinea Równikowa</t>
  </si>
  <si>
    <t>Czad</t>
  </si>
  <si>
    <t>Mali</t>
  </si>
  <si>
    <t>Togo</t>
  </si>
  <si>
    <t>Tunezja</t>
  </si>
  <si>
    <t>Komory</t>
  </si>
  <si>
    <t>Nigeria</t>
  </si>
  <si>
    <t>Niger</t>
  </si>
  <si>
    <t>Kamerun</t>
  </si>
  <si>
    <t>Tanzania</t>
  </si>
  <si>
    <t>Wydział Informacji Rynkowej</t>
  </si>
  <si>
    <t>Zakres danych: CN 01-24</t>
  </si>
  <si>
    <t>Źródło danych: Ministerstwo Finansów.</t>
  </si>
  <si>
    <t>Udział [%]</t>
  </si>
  <si>
    <t>RAZEM  (poz. HS - 0101 do 2403)</t>
  </si>
  <si>
    <t>01</t>
  </si>
  <si>
    <t>Zwierzęta żywe</t>
  </si>
  <si>
    <t>02</t>
  </si>
  <si>
    <t>Mięso i podroby jadalne</t>
  </si>
  <si>
    <t>03</t>
  </si>
  <si>
    <t>Ryby i "owoce morza"</t>
  </si>
  <si>
    <t>04</t>
  </si>
  <si>
    <t>Produkty mleczarskie, jaja, miód</t>
  </si>
  <si>
    <t>05</t>
  </si>
  <si>
    <t>Pozostałe produkty pochodzenia zwierzęcego</t>
  </si>
  <si>
    <t>06</t>
  </si>
  <si>
    <t>Żywe rośliny, kwiaty cięte, liście ozdobne</t>
  </si>
  <si>
    <t>07</t>
  </si>
  <si>
    <t>Warzywa</t>
  </si>
  <si>
    <t>08</t>
  </si>
  <si>
    <t>Owoce i orzechy jadalne</t>
  </si>
  <si>
    <t>09</t>
  </si>
  <si>
    <t>Kawa, herbata, przyprawy</t>
  </si>
  <si>
    <t>10</t>
  </si>
  <si>
    <t>Zboża</t>
  </si>
  <si>
    <t>11</t>
  </si>
  <si>
    <t>Prod. przem. młyn., słód, skrobie, inulina, gluten pszenny</t>
  </si>
  <si>
    <t>12</t>
  </si>
  <si>
    <t>Nasiona i owoce oleiste, rośl. przemysłowe</t>
  </si>
  <si>
    <t>13</t>
  </si>
  <si>
    <t>Szelak, gumy, żywice, soki i ekstrakty roślinne</t>
  </si>
  <si>
    <t>14</t>
  </si>
  <si>
    <t>Materiały roślinne do wyplatania</t>
  </si>
  <si>
    <t>15</t>
  </si>
  <si>
    <t>Tł. rośl. i zwierz., prod. ich rozkładu, woski</t>
  </si>
  <si>
    <t>16</t>
  </si>
  <si>
    <t>Przetwory z mięsa, ryb i "owoców morza"</t>
  </si>
  <si>
    <t>17</t>
  </si>
  <si>
    <t>Cukry i wyroby cukiernicze</t>
  </si>
  <si>
    <t>18</t>
  </si>
  <si>
    <t>Kakao i przetwory z kakao</t>
  </si>
  <si>
    <t>19</t>
  </si>
  <si>
    <t>Przetw. ze zbóż, mąki, skrobii lub mleka, piecz. cukiern.</t>
  </si>
  <si>
    <t>20</t>
  </si>
  <si>
    <t>Przetw. z warzyw, owoców lub orzechów</t>
  </si>
  <si>
    <t>21</t>
  </si>
  <si>
    <t>Różne przetwory spożywcze</t>
  </si>
  <si>
    <t>22</t>
  </si>
  <si>
    <t>Napoje bezalkoholowe, alkoholowe i ocet</t>
  </si>
  <si>
    <t>23</t>
  </si>
  <si>
    <t>Pozostałości przem. spożywczego, pasze</t>
  </si>
  <si>
    <t>24</t>
  </si>
  <si>
    <t>Tytoń i namiastki tytoniu</t>
  </si>
  <si>
    <t>Wartość [mln EUR]</t>
  </si>
  <si>
    <t>Wolumen [tys. ton]</t>
  </si>
  <si>
    <t xml:space="preserve">Mięso i podroby jadalne z drobiu </t>
  </si>
  <si>
    <t>świeże, schłodzone lub zamrożone (CN 0207)</t>
  </si>
  <si>
    <t>Mięso ze świń, świeże, schłodzone lub zamrożone (CN 0203)</t>
  </si>
  <si>
    <t>ważniejsze kraje</t>
  </si>
  <si>
    <t>Kraj</t>
  </si>
  <si>
    <t>Wolumen   [tony]</t>
  </si>
  <si>
    <t>OGÓŁEM</t>
  </si>
  <si>
    <t>Mięso wołowe świeże, chłodzone lub zamrożone (CN 0201, 0202)</t>
  </si>
  <si>
    <t>Jabłka (CN 080810)</t>
  </si>
  <si>
    <t>Pszenica (CN 1001)</t>
  </si>
  <si>
    <t>Eksport z Polski</t>
  </si>
  <si>
    <t>MIESIĄC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</si>
  <si>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</si>
  <si>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</si>
  <si>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</si>
  <si>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</si>
  <si>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</si>
  <si>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</si>
  <si>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</si>
  <si>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</si>
  <si>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</si>
  <si>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</si>
  <si>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</si>
  <si>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</si>
  <si>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Import do Polski</t>
  </si>
  <si>
    <t>2020r.</t>
  </si>
  <si>
    <t>* - dane wstępne!</t>
  </si>
  <si>
    <t>Pozost.teryt.UE</t>
  </si>
  <si>
    <t>USA</t>
  </si>
  <si>
    <t>2404</t>
  </si>
  <si>
    <t>Produkty zaw. tytoń, nikotynę, przezn. do wdychania bez spalania;</t>
  </si>
  <si>
    <t>(SAD + INTRASTAT)</t>
  </si>
  <si>
    <t xml:space="preserve">Handel zagraniczny towarami rolno-spożywczymi </t>
  </si>
  <si>
    <t>0309</t>
  </si>
  <si>
    <t>2021r.</t>
  </si>
  <si>
    <t>Wartość jednost. [EUR/kg]</t>
  </si>
  <si>
    <t>Mąki, mączki i granulki z ryb, skorup., mięcz. i pozost., do spoż. przez ludzi:</t>
  </si>
  <si>
    <t>Kenia</t>
  </si>
  <si>
    <t xml:space="preserve">  i Transformacji Energetycznej Obszarów Wiejskich</t>
  </si>
  <si>
    <t>Departament Rynków Rolnych  i Transformacji Energetycznej Obszarów Wiejskich</t>
  </si>
  <si>
    <t>Stany Zjednoczone Ameryki</t>
  </si>
  <si>
    <t>2307</t>
  </si>
  <si>
    <t>Szlam i kamień winny</t>
  </si>
  <si>
    <t>Iran</t>
  </si>
  <si>
    <t>Jemen</t>
  </si>
  <si>
    <t>Oman</t>
  </si>
  <si>
    <t>Katar</t>
  </si>
  <si>
    <t>Bahrajn</t>
  </si>
  <si>
    <t>Afganistan</t>
  </si>
  <si>
    <t>Pakistan</t>
  </si>
  <si>
    <t>Bangladesz</t>
  </si>
  <si>
    <t>Gruzja</t>
  </si>
  <si>
    <t>(ważniejsze państwa - bez państw przypisanych do "Bliskiego Wschodu")</t>
  </si>
  <si>
    <t>(ważniejsze państwa)</t>
  </si>
  <si>
    <t>OGÓŁEM, w tym:</t>
  </si>
  <si>
    <t>2022r.</t>
  </si>
  <si>
    <t>Madagaskar</t>
  </si>
  <si>
    <t>Produkty mleczne (CN 0401 - 0406)</t>
  </si>
  <si>
    <t>w 2023 roku  - DANE OSTATECZNE!</t>
  </si>
  <si>
    <t>2023r.</t>
  </si>
  <si>
    <t>0503</t>
  </si>
  <si>
    <t>Włosie końskie i odpadki z niego</t>
  </si>
  <si>
    <t>0509</t>
  </si>
  <si>
    <t>Gąbki naturalne pochodzenia zwierzęcego</t>
  </si>
  <si>
    <t>1402</t>
  </si>
  <si>
    <t>Materiały roślinne używane głównie do wyściełania i wypychania</t>
  </si>
  <si>
    <t>1403</t>
  </si>
  <si>
    <t>Materiały roślinne używane głównie do produkcji szczotek i mioteł</t>
  </si>
  <si>
    <t>1519</t>
  </si>
  <si>
    <t>Przemysłowe jednokarboksylowe kwasy tłuszczowe;</t>
  </si>
  <si>
    <t xml:space="preserve"> w latach 2004 - 2023 [mld EUR]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</si>
</sst>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"/>
    <numFmt numFmtId="165" formatCode="#,###,##0"/>
    <numFmt numFmtId="166" formatCode="#,###,##0.0"/>
    <numFmt numFmtId="167" formatCode="0.0"/>
    <numFmt numFmtId="168" formatCode="#,##0.00;[Red]#,##0.00"/>
    <numFmt numFmtId="169" formatCode="#,###,##0.00"/>
    <numFmt numFmtId="170" formatCode="0.000"/>
  </numFmts>
  <fonts count="70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sz val="14"/>
      <name val="Times New Roman CE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 CE"/>
      <family val="1"/>
      <charset val="238"/>
    </font>
    <font>
      <b/>
      <sz val="16"/>
      <name val="Times New Roman CE"/>
      <family val="1"/>
      <charset val="238"/>
    </font>
    <font>
      <b/>
      <i/>
      <sz val="12"/>
      <name val="Times New Roman CE"/>
      <charset val="238"/>
    </font>
    <font>
      <sz val="10"/>
      <name val="Arial CE"/>
    </font>
    <font>
      <b/>
      <sz val="12"/>
      <name val="Times New Roman CE"/>
      <family val="1"/>
      <charset val="238"/>
    </font>
    <font>
      <sz val="12"/>
      <name val="Arial CE"/>
    </font>
    <font>
      <sz val="10"/>
      <name val="Arial CE"/>
      <charset val="238"/>
    </font>
    <font>
      <i/>
      <u/>
      <sz val="12"/>
      <name val="Times New Roman"/>
      <family val="1"/>
      <charset val="238"/>
    </font>
    <font>
      <sz val="16"/>
      <name val="Arial CE"/>
    </font>
    <font>
      <sz val="16"/>
      <name val="Arial CE"/>
      <charset val="238"/>
    </font>
    <font>
      <sz val="16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4"/>
      <name val="Arial CE"/>
    </font>
    <font>
      <sz val="12"/>
      <name val="Arial CE"/>
      <charset val="238"/>
    </font>
    <font>
      <sz val="12"/>
      <color indexed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u/>
      <sz val="10"/>
      <color indexed="12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sz val="10"/>
      <color indexed="8"/>
      <name val="MS Sans Serif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i/>
      <sz val="10"/>
      <color indexed="1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b/>
      <sz val="18"/>
      <color indexed="12"/>
      <name val="Calibri"/>
      <family val="2"/>
      <charset val="238"/>
      <scheme val="minor"/>
    </font>
    <font>
      <b/>
      <sz val="14"/>
      <color indexed="12"/>
      <name val="Calibri"/>
      <family val="2"/>
      <charset val="238"/>
      <scheme val="minor"/>
    </font>
    <font>
      <b/>
      <sz val="10"/>
      <color indexed="12"/>
      <name val="Calibri"/>
      <family val="2"/>
      <charset val="238"/>
      <scheme val="minor"/>
    </font>
    <font>
      <b/>
      <i/>
      <sz val="12"/>
      <color indexed="1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color rgb="FF0000FF"/>
      <name val="Calibri"/>
      <family val="2"/>
      <charset val="238"/>
      <scheme val="minor"/>
    </font>
    <font>
      <sz val="10"/>
      <color rgb="FF0000FF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2" fillId="0" borderId="0"/>
    <xf numFmtId="0" fontId="9" fillId="0" borderId="0"/>
    <xf numFmtId="0" fontId="18" fillId="0" borderId="0"/>
    <xf numFmtId="0" fontId="1" fillId="0" borderId="0"/>
    <xf numFmtId="0" fontId="12" fillId="0" borderId="0"/>
    <xf numFmtId="0" fontId="12" fillId="0" borderId="0"/>
    <xf numFmtId="0" fontId="40" fillId="0" borderId="0" applyNumberFormat="0" applyFill="0" applyBorder="0" applyAlignment="0" applyProtection="0">
      <alignment vertical="top"/>
      <protection locked="0"/>
    </xf>
    <xf numFmtId="0" fontId="43" fillId="0" borderId="0"/>
  </cellStyleXfs>
  <cellXfs count="413">
    <xf numFmtId="0" fontId="0" fillId="0" borderId="0" xfId="0"/>
    <xf numFmtId="0" fontId="5" fillId="0" borderId="0" xfId="1" applyFont="1"/>
    <xf numFmtId="0" fontId="13" fillId="0" borderId="0" xfId="1" applyFont="1" applyAlignment="1">
      <alignment vertical="center"/>
    </xf>
    <xf numFmtId="0" fontId="7" fillId="0" borderId="39" xfId="1" applyFont="1" applyBorder="1" applyAlignment="1">
      <alignment horizontal="centerContinuous"/>
    </xf>
    <xf numFmtId="0" fontId="7" fillId="0" borderId="69" xfId="1" applyFont="1" applyBorder="1" applyAlignment="1">
      <alignment horizontal="centerContinuous"/>
    </xf>
    <xf numFmtId="0" fontId="7" fillId="0" borderId="17" xfId="1" applyFont="1" applyBorder="1" applyAlignment="1">
      <alignment horizontal="centerContinuous"/>
    </xf>
    <xf numFmtId="0" fontId="14" fillId="0" borderId="0" xfId="2" applyFont="1"/>
    <xf numFmtId="0" fontId="15" fillId="0" borderId="0" xfId="1" applyFont="1"/>
    <xf numFmtId="0" fontId="3" fillId="0" borderId="70" xfId="1" applyFont="1" applyBorder="1" applyAlignment="1">
      <alignment horizontal="centerContinuous"/>
    </xf>
    <xf numFmtId="0" fontId="3" fillId="0" borderId="71" xfId="1" applyFont="1" applyBorder="1" applyAlignment="1">
      <alignment horizontal="centerContinuous"/>
    </xf>
    <xf numFmtId="0" fontId="3" fillId="0" borderId="72" xfId="1" applyFont="1" applyBorder="1" applyAlignment="1">
      <alignment horizontal="centerContinuous"/>
    </xf>
    <xf numFmtId="0" fontId="4" fillId="0" borderId="73" xfId="1" applyFont="1" applyBorder="1"/>
    <xf numFmtId="0" fontId="6" fillId="0" borderId="74" xfId="1" applyFont="1" applyBorder="1" applyAlignment="1">
      <alignment horizontal="center" vertical="center"/>
    </xf>
    <xf numFmtId="0" fontId="6" fillId="3" borderId="75" xfId="1" applyFont="1" applyFill="1" applyBorder="1" applyAlignment="1">
      <alignment horizontal="center" vertical="center" wrapText="1"/>
    </xf>
    <xf numFmtId="0" fontId="6" fillId="0" borderId="76" xfId="1" applyFont="1" applyBorder="1" applyAlignment="1">
      <alignment horizontal="center" vertical="center" wrapText="1"/>
    </xf>
    <xf numFmtId="0" fontId="17" fillId="0" borderId="73" xfId="1" applyFont="1" applyBorder="1"/>
    <xf numFmtId="0" fontId="11" fillId="0" borderId="0" xfId="2" applyFont="1"/>
    <xf numFmtId="0" fontId="6" fillId="0" borderId="77" xfId="1" applyFont="1" applyBorder="1" applyAlignment="1">
      <alignment vertical="center"/>
    </xf>
    <xf numFmtId="3" fontId="10" fillId="3" borderId="78" xfId="1" applyNumberFormat="1" applyFont="1" applyFill="1" applyBorder="1" applyAlignment="1">
      <alignment vertical="center"/>
    </xf>
    <xf numFmtId="3" fontId="10" fillId="0" borderId="79" xfId="1" applyNumberFormat="1" applyFont="1" applyBorder="1" applyAlignment="1">
      <alignment vertical="center"/>
    </xf>
    <xf numFmtId="3" fontId="11" fillId="0" borderId="0" xfId="2" applyNumberFormat="1" applyFont="1"/>
    <xf numFmtId="3" fontId="2" fillId="3" borderId="81" xfId="1" applyNumberFormat="1" applyFont="1" applyFill="1" applyBorder="1"/>
    <xf numFmtId="3" fontId="2" fillId="0" borderId="82" xfId="1" applyNumberFormat="1" applyFont="1" applyBorder="1"/>
    <xf numFmtId="3" fontId="2" fillId="3" borderId="84" xfId="1" applyNumberFormat="1" applyFont="1" applyFill="1" applyBorder="1"/>
    <xf numFmtId="3" fontId="2" fillId="0" borderId="86" xfId="1" applyNumberFormat="1" applyFont="1" applyBorder="1"/>
    <xf numFmtId="164" fontId="19" fillId="0" borderId="0" xfId="3" applyNumberFormat="1" applyFont="1"/>
    <xf numFmtId="164" fontId="11" fillId="0" borderId="0" xfId="2" applyNumberFormat="1" applyFont="1"/>
    <xf numFmtId="0" fontId="19" fillId="0" borderId="0" xfId="3" applyFont="1"/>
    <xf numFmtId="164" fontId="5" fillId="0" borderId="0" xfId="1" applyNumberFormat="1" applyFont="1"/>
    <xf numFmtId="164" fontId="13" fillId="0" borderId="0" xfId="1" applyNumberFormat="1" applyFont="1" applyAlignment="1">
      <alignment vertical="center"/>
    </xf>
    <xf numFmtId="0" fontId="20" fillId="0" borderId="0" xfId="2" applyFont="1"/>
    <xf numFmtId="164" fontId="9" fillId="0" borderId="0" xfId="0" applyNumberFormat="1" applyFont="1"/>
    <xf numFmtId="0" fontId="10" fillId="0" borderId="72" xfId="1" applyFont="1" applyBorder="1" applyAlignment="1">
      <alignment horizontal="centerContinuous"/>
    </xf>
    <xf numFmtId="0" fontId="9" fillId="0" borderId="0" xfId="0" applyFont="1"/>
    <xf numFmtId="0" fontId="9" fillId="0" borderId="0" xfId="2"/>
    <xf numFmtId="0" fontId="12" fillId="0" borderId="0" xfId="1"/>
    <xf numFmtId="0" fontId="16" fillId="0" borderId="0" xfId="1" applyFont="1"/>
    <xf numFmtId="0" fontId="2" fillId="0" borderId="0" xfId="1" applyFont="1"/>
    <xf numFmtId="0" fontId="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3" fontId="9" fillId="0" borderId="0" xfId="2" applyNumberFormat="1"/>
    <xf numFmtId="3" fontId="2" fillId="0" borderId="0" xfId="1" applyNumberFormat="1" applyFont="1"/>
    <xf numFmtId="3" fontId="2" fillId="0" borderId="85" xfId="1" applyNumberFormat="1" applyFont="1" applyBorder="1"/>
    <xf numFmtId="49" fontId="8" fillId="0" borderId="0" xfId="0" applyNumberFormat="1" applyFont="1"/>
    <xf numFmtId="164" fontId="9" fillId="0" borderId="0" xfId="2" applyNumberFormat="1"/>
    <xf numFmtId="164" fontId="12" fillId="0" borderId="0" xfId="1" applyNumberFormat="1"/>
    <xf numFmtId="164" fontId="18" fillId="0" borderId="0" xfId="3" applyNumberFormat="1"/>
    <xf numFmtId="0" fontId="4" fillId="0" borderId="0" xfId="1" applyFont="1"/>
    <xf numFmtId="0" fontId="2" fillId="0" borderId="80" xfId="1" applyFont="1" applyBorder="1"/>
    <xf numFmtId="164" fontId="21" fillId="0" borderId="0" xfId="0" applyNumberFormat="1" applyFont="1"/>
    <xf numFmtId="3" fontId="2" fillId="0" borderId="83" xfId="1" applyNumberFormat="1" applyFont="1" applyBorder="1"/>
    <xf numFmtId="164" fontId="21" fillId="0" borderId="0" xfId="1" applyNumberFormat="1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6" fillId="0" borderId="23" xfId="0" applyFont="1" applyBorder="1" applyAlignment="1">
      <alignment horizontal="centerContinuous" vertical="center"/>
    </xf>
    <xf numFmtId="0" fontId="25" fillId="0" borderId="23" xfId="0" applyFont="1" applyBorder="1" applyAlignment="1">
      <alignment horizontal="centerContinuous" vertical="center"/>
    </xf>
    <xf numFmtId="0" fontId="25" fillId="0" borderId="24" xfId="0" applyFont="1" applyBorder="1" applyAlignment="1">
      <alignment horizontal="centerContinuous" vertical="center"/>
    </xf>
    <xf numFmtId="0" fontId="25" fillId="0" borderId="25" xfId="0" applyFont="1" applyBorder="1" applyAlignment="1">
      <alignment horizontal="centerContinuous" vertical="center"/>
    </xf>
    <xf numFmtId="49" fontId="24" fillId="0" borderId="48" xfId="0" applyNumberFormat="1" applyFont="1" applyBorder="1" applyAlignment="1">
      <alignment horizontal="centerContinuous"/>
    </xf>
    <xf numFmtId="164" fontId="23" fillId="0" borderId="0" xfId="0" applyNumberFormat="1" applyFont="1"/>
    <xf numFmtId="167" fontId="23" fillId="0" borderId="0" xfId="0" applyNumberFormat="1" applyFont="1"/>
    <xf numFmtId="0" fontId="30" fillId="0" borderId="0" xfId="0" applyFont="1"/>
    <xf numFmtId="0" fontId="31" fillId="0" borderId="0" xfId="0" applyFont="1"/>
    <xf numFmtId="0" fontId="24" fillId="0" borderId="43" xfId="0" applyFont="1" applyBorder="1"/>
    <xf numFmtId="0" fontId="24" fillId="0" borderId="23" xfId="0" applyFont="1" applyBorder="1" applyAlignment="1">
      <alignment horizontal="centerContinuous" vertical="center"/>
    </xf>
    <xf numFmtId="0" fontId="24" fillId="0" borderId="24" xfId="0" applyFont="1" applyBorder="1" applyAlignment="1">
      <alignment horizontal="centerContinuous" vertical="center"/>
    </xf>
    <xf numFmtId="0" fontId="24" fillId="0" borderId="25" xfId="0" applyFont="1" applyBorder="1" applyAlignment="1">
      <alignment horizontal="centerContinuous" vertical="center"/>
    </xf>
    <xf numFmtId="0" fontId="24" fillId="0" borderId="44" xfId="0" applyFont="1" applyBorder="1" applyAlignment="1">
      <alignment horizontal="center"/>
    </xf>
    <xf numFmtId="0" fontId="24" fillId="0" borderId="10" xfId="0" applyFont="1" applyBorder="1" applyAlignment="1">
      <alignment horizontal="centerContinuous" vertical="center"/>
    </xf>
    <xf numFmtId="0" fontId="32" fillId="0" borderId="45" xfId="0" applyFont="1" applyBorder="1" applyAlignment="1">
      <alignment horizontal="centerContinuous" vertical="center"/>
    </xf>
    <xf numFmtId="0" fontId="24" fillId="0" borderId="12" xfId="0" applyFont="1" applyBorder="1" applyAlignment="1">
      <alignment horizontal="centerContinuous" vertical="center"/>
    </xf>
    <xf numFmtId="0" fontId="31" fillId="0" borderId="46" xfId="0" applyFont="1" applyBorder="1"/>
    <xf numFmtId="0" fontId="32" fillId="0" borderId="14" xfId="0" applyFont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2" fillId="0" borderId="30" xfId="0" applyFont="1" applyBorder="1" applyAlignment="1">
      <alignment horizontal="center" vertical="center"/>
    </xf>
    <xf numFmtId="0" fontId="32" fillId="0" borderId="47" xfId="0" applyFont="1" applyBorder="1" applyAlignment="1">
      <alignment horizontal="center" vertical="center"/>
    </xf>
    <xf numFmtId="0" fontId="32" fillId="3" borderId="16" xfId="0" applyFont="1" applyFill="1" applyBorder="1" applyAlignment="1">
      <alignment horizontal="center" vertical="center"/>
    </xf>
    <xf numFmtId="164" fontId="24" fillId="0" borderId="49" xfId="0" applyNumberFormat="1" applyFont="1" applyBorder="1" applyAlignment="1">
      <alignment vertical="center"/>
    </xf>
    <xf numFmtId="164" fontId="24" fillId="3" borderId="23" xfId="0" applyNumberFormat="1" applyFont="1" applyFill="1" applyBorder="1" applyAlignment="1">
      <alignment vertical="center"/>
    </xf>
    <xf numFmtId="164" fontId="32" fillId="0" borderId="24" xfId="0" applyNumberFormat="1" applyFont="1" applyBorder="1" applyAlignment="1">
      <alignment vertical="center"/>
    </xf>
    <xf numFmtId="164" fontId="24" fillId="0" borderId="50" xfId="0" applyNumberFormat="1" applyFont="1" applyBorder="1" applyAlignment="1">
      <alignment vertical="center"/>
    </xf>
    <xf numFmtId="164" fontId="24" fillId="0" borderId="50" xfId="0" applyNumberFormat="1" applyFont="1" applyBorder="1"/>
    <xf numFmtId="164" fontId="24" fillId="3" borderId="25" xfId="0" applyNumberFormat="1" applyFont="1" applyFill="1" applyBorder="1"/>
    <xf numFmtId="0" fontId="24" fillId="0" borderId="51" xfId="0" applyFont="1" applyBorder="1"/>
    <xf numFmtId="164" fontId="24" fillId="0" borderId="41" xfId="0" applyNumberFormat="1" applyFont="1" applyBorder="1"/>
    <xf numFmtId="164" fontId="24" fillId="3" borderId="41" xfId="0" applyNumberFormat="1" applyFont="1" applyFill="1" applyBorder="1"/>
    <xf numFmtId="164" fontId="32" fillId="0" borderId="52" xfId="0" applyNumberFormat="1" applyFont="1" applyBorder="1"/>
    <xf numFmtId="164" fontId="24" fillId="3" borderId="42" xfId="0" applyNumberFormat="1" applyFont="1" applyFill="1" applyBorder="1"/>
    <xf numFmtId="164" fontId="31" fillId="0" borderId="0" xfId="0" applyNumberFormat="1" applyFont="1"/>
    <xf numFmtId="0" fontId="31" fillId="0" borderId="53" xfId="0" applyFont="1" applyBorder="1"/>
    <xf numFmtId="164" fontId="31" fillId="0" borderId="31" xfId="0" applyNumberFormat="1" applyFont="1" applyBorder="1"/>
    <xf numFmtId="164" fontId="31" fillId="3" borderId="31" xfId="0" applyNumberFormat="1" applyFont="1" applyFill="1" applyBorder="1"/>
    <xf numFmtId="164" fontId="32" fillId="0" borderId="32" xfId="0" applyNumberFormat="1" applyFont="1" applyBorder="1"/>
    <xf numFmtId="164" fontId="31" fillId="0" borderId="41" xfId="0" applyNumberFormat="1" applyFont="1" applyBorder="1"/>
    <xf numFmtId="164" fontId="31" fillId="3" borderId="42" xfId="0" applyNumberFormat="1" applyFont="1" applyFill="1" applyBorder="1"/>
    <xf numFmtId="167" fontId="31" fillId="0" borderId="0" xfId="0" applyNumberFormat="1" applyFont="1"/>
    <xf numFmtId="3" fontId="31" fillId="3" borderId="42" xfId="0" applyNumberFormat="1" applyFont="1" applyFill="1" applyBorder="1"/>
    <xf numFmtId="0" fontId="31" fillId="0" borderId="97" xfId="0" applyFont="1" applyBorder="1"/>
    <xf numFmtId="164" fontId="31" fillId="0" borderId="54" xfId="0" applyNumberFormat="1" applyFont="1" applyBorder="1"/>
    <xf numFmtId="164" fontId="31" fillId="3" borderId="54" xfId="0" quotePrefix="1" applyNumberFormat="1" applyFont="1" applyFill="1" applyBorder="1"/>
    <xf numFmtId="164" fontId="32" fillId="0" borderId="98" xfId="0" quotePrefix="1" applyNumberFormat="1" applyFont="1" applyBorder="1"/>
    <xf numFmtId="164" fontId="31" fillId="3" borderId="54" xfId="0" applyNumberFormat="1" applyFont="1" applyFill="1" applyBorder="1"/>
    <xf numFmtId="164" fontId="32" fillId="0" borderId="98" xfId="0" applyNumberFormat="1" applyFont="1" applyBorder="1"/>
    <xf numFmtId="164" fontId="31" fillId="0" borderId="99" xfId="0" applyNumberFormat="1" applyFont="1" applyBorder="1"/>
    <xf numFmtId="164" fontId="31" fillId="3" borderId="100" xfId="0" applyNumberFormat="1" applyFont="1" applyFill="1" applyBorder="1"/>
    <xf numFmtId="0" fontId="24" fillId="0" borderId="55" xfId="0" applyFont="1" applyBorder="1"/>
    <xf numFmtId="164" fontId="24" fillId="0" borderId="2" xfId="0" applyNumberFormat="1" applyFont="1" applyBorder="1"/>
    <xf numFmtId="164" fontId="24" fillId="3" borderId="2" xfId="0" applyNumberFormat="1" applyFont="1" applyFill="1" applyBorder="1"/>
    <xf numFmtId="164" fontId="32" fillId="0" borderId="56" xfId="0" applyNumberFormat="1" applyFont="1" applyBorder="1"/>
    <xf numFmtId="164" fontId="24" fillId="0" borderId="57" xfId="0" applyNumberFormat="1" applyFont="1" applyBorder="1"/>
    <xf numFmtId="164" fontId="24" fillId="3" borderId="4" xfId="0" applyNumberFormat="1" applyFont="1" applyFill="1" applyBorder="1"/>
    <xf numFmtId="164" fontId="31" fillId="3" borderId="42" xfId="0" quotePrefix="1" applyNumberFormat="1" applyFont="1" applyFill="1" applyBorder="1"/>
    <xf numFmtId="0" fontId="31" fillId="0" borderId="58" xfId="0" applyFont="1" applyBorder="1"/>
    <xf numFmtId="164" fontId="31" fillId="0" borderId="37" xfId="0" applyNumberFormat="1" applyFont="1" applyBorder="1"/>
    <xf numFmtId="164" fontId="31" fillId="3" borderId="37" xfId="0" applyNumberFormat="1" applyFont="1" applyFill="1" applyBorder="1"/>
    <xf numFmtId="164" fontId="32" fillId="0" borderId="36" xfId="0" applyNumberFormat="1" applyFont="1" applyBorder="1"/>
    <xf numFmtId="164" fontId="31" fillId="3" borderId="38" xfId="0" applyNumberFormat="1" applyFont="1" applyFill="1" applyBorder="1"/>
    <xf numFmtId="0" fontId="24" fillId="0" borderId="46" xfId="0" applyFont="1" applyBorder="1"/>
    <xf numFmtId="164" fontId="24" fillId="0" borderId="59" xfId="0" applyNumberFormat="1" applyFont="1" applyBorder="1"/>
    <xf numFmtId="164" fontId="24" fillId="3" borderId="59" xfId="0" applyNumberFormat="1" applyFont="1" applyFill="1" applyBorder="1"/>
    <xf numFmtId="164" fontId="32" fillId="0" borderId="30" xfId="0" applyNumberFormat="1" applyFont="1" applyBorder="1"/>
    <xf numFmtId="164" fontId="24" fillId="0" borderId="60" xfId="0" applyNumberFormat="1" applyFont="1" applyBorder="1"/>
    <xf numFmtId="164" fontId="24" fillId="3" borderId="61" xfId="0" applyNumberFormat="1" applyFont="1" applyFill="1" applyBorder="1"/>
    <xf numFmtId="164" fontId="31" fillId="0" borderId="62" xfId="0" applyNumberFormat="1" applyFont="1" applyBorder="1"/>
    <xf numFmtId="164" fontId="32" fillId="0" borderId="32" xfId="0" quotePrefix="1" applyNumberFormat="1" applyFont="1" applyBorder="1"/>
    <xf numFmtId="164" fontId="31" fillId="0" borderId="63" xfId="0" applyNumberFormat="1" applyFont="1" applyBorder="1"/>
    <xf numFmtId="164" fontId="31" fillId="0" borderId="60" xfId="0" applyNumberFormat="1" applyFont="1" applyBorder="1"/>
    <xf numFmtId="164" fontId="32" fillId="0" borderId="32" xfId="0" applyNumberFormat="1" applyFont="1" applyBorder="1" applyAlignment="1">
      <alignment horizontal="right"/>
    </xf>
    <xf numFmtId="164" fontId="32" fillId="0" borderId="36" xfId="0" quotePrefix="1" applyNumberFormat="1" applyFont="1" applyBorder="1"/>
    <xf numFmtId="168" fontId="31" fillId="0" borderId="0" xfId="0" applyNumberFormat="1" applyFont="1"/>
    <xf numFmtId="49" fontId="23" fillId="0" borderId="34" xfId="0" applyNumberFormat="1" applyFont="1" applyBorder="1"/>
    <xf numFmtId="0" fontId="25" fillId="0" borderId="13" xfId="0" applyFont="1" applyBorder="1"/>
    <xf numFmtId="0" fontId="12" fillId="4" borderId="0" xfId="5" applyFill="1"/>
    <xf numFmtId="0" fontId="23" fillId="4" borderId="0" xfId="5" applyFont="1" applyFill="1"/>
    <xf numFmtId="0" fontId="12" fillId="0" borderId="0" xfId="5"/>
    <xf numFmtId="0" fontId="23" fillId="0" borderId="0" xfId="5" applyFont="1"/>
    <xf numFmtId="0" fontId="34" fillId="0" borderId="0" xfId="5" applyFont="1"/>
    <xf numFmtId="0" fontId="31" fillId="0" borderId="0" xfId="5" applyFont="1" applyAlignment="1">
      <alignment vertical="center"/>
    </xf>
    <xf numFmtId="0" fontId="24" fillId="0" borderId="0" xfId="5" applyFont="1"/>
    <xf numFmtId="0" fontId="36" fillId="7" borderId="0" xfId="6" applyFont="1" applyFill="1"/>
    <xf numFmtId="0" fontId="38" fillId="0" borderId="0" xfId="6" applyFont="1"/>
    <xf numFmtId="0" fontId="39" fillId="0" borderId="0" xfId="5" applyFont="1"/>
    <xf numFmtId="0" fontId="37" fillId="4" borderId="0" xfId="6" applyFont="1" applyFill="1" applyAlignment="1">
      <alignment horizontal="left"/>
    </xf>
    <xf numFmtId="0" fontId="38" fillId="4" borderId="0" xfId="6" applyFont="1" applyFill="1"/>
    <xf numFmtId="0" fontId="29" fillId="0" borderId="0" xfId="5" applyFont="1"/>
    <xf numFmtId="0" fontId="26" fillId="0" borderId="0" xfId="5" applyFont="1"/>
    <xf numFmtId="0" fontId="25" fillId="0" borderId="0" xfId="5" applyFont="1"/>
    <xf numFmtId="0" fontId="41" fillId="0" borderId="0" xfId="7" applyFont="1" applyAlignment="1" applyProtection="1"/>
    <xf numFmtId="0" fontId="42" fillId="0" borderId="0" xfId="7" applyFont="1" applyAlignment="1" applyProtection="1"/>
    <xf numFmtId="0" fontId="44" fillId="0" borderId="0" xfId="8" applyFont="1" applyAlignment="1">
      <alignment vertical="center"/>
    </xf>
    <xf numFmtId="0" fontId="45" fillId="0" borderId="0" xfId="5" applyFont="1"/>
    <xf numFmtId="0" fontId="46" fillId="0" borderId="0" xfId="5" applyFont="1"/>
    <xf numFmtId="0" fontId="47" fillId="0" borderId="0" xfId="8" applyFont="1" applyAlignment="1">
      <alignment horizontal="left" vertical="center" indent="3"/>
    </xf>
    <xf numFmtId="0" fontId="31" fillId="0" borderId="0" xfId="5" applyFont="1" applyAlignment="1">
      <alignment horizontal="justify" vertical="center"/>
    </xf>
    <xf numFmtId="0" fontId="48" fillId="0" borderId="0" xfId="5" applyFont="1"/>
    <xf numFmtId="0" fontId="49" fillId="0" borderId="0" xfId="5" applyFont="1" applyAlignment="1">
      <alignment horizontal="justify" vertical="center"/>
    </xf>
    <xf numFmtId="0" fontId="50" fillId="0" borderId="0" xfId="5" applyFont="1"/>
    <xf numFmtId="0" fontId="36" fillId="0" borderId="0" xfId="6" applyFont="1"/>
    <xf numFmtId="0" fontId="51" fillId="4" borderId="0" xfId="6" applyFont="1" applyFill="1" applyAlignment="1">
      <alignment horizontal="left"/>
    </xf>
    <xf numFmtId="0" fontId="52" fillId="0" borderId="0" xfId="0" applyFont="1"/>
    <xf numFmtId="49" fontId="25" fillId="0" borderId="21" xfId="0" applyNumberFormat="1" applyFont="1" applyBorder="1"/>
    <xf numFmtId="0" fontId="25" fillId="0" borderId="22" xfId="0" applyFont="1" applyBorder="1"/>
    <xf numFmtId="49" fontId="26" fillId="0" borderId="26" xfId="0" applyNumberFormat="1" applyFont="1" applyBorder="1" applyAlignment="1">
      <alignment horizontal="center"/>
    </xf>
    <xf numFmtId="0" fontId="26" fillId="0" borderId="27" xfId="0" applyFont="1" applyBorder="1" applyAlignment="1">
      <alignment horizontal="center"/>
    </xf>
    <xf numFmtId="49" fontId="23" fillId="0" borderId="29" xfId="0" applyNumberFormat="1" applyFont="1" applyBorder="1"/>
    <xf numFmtId="0" fontId="23" fillId="0" borderId="30" xfId="0" applyFont="1" applyBorder="1"/>
    <xf numFmtId="49" fontId="25" fillId="0" borderId="26" xfId="0" applyNumberFormat="1" applyFont="1" applyBorder="1" applyAlignment="1">
      <alignment horizontal="centerContinuous"/>
    </xf>
    <xf numFmtId="0" fontId="25" fillId="0" borderId="27" xfId="0" applyFont="1" applyBorder="1" applyAlignment="1">
      <alignment horizontal="centerContinuous"/>
    </xf>
    <xf numFmtId="165" fontId="25" fillId="0" borderId="31" xfId="0" applyNumberFormat="1" applyFont="1" applyBorder="1"/>
    <xf numFmtId="165" fontId="25" fillId="3" borderId="31" xfId="0" applyNumberFormat="1" applyFont="1" applyFill="1" applyBorder="1"/>
    <xf numFmtId="0" fontId="23" fillId="0" borderId="32" xfId="0" applyFont="1" applyBorder="1"/>
    <xf numFmtId="49" fontId="23" fillId="0" borderId="64" xfId="0" applyNumberFormat="1" applyFont="1" applyBorder="1"/>
    <xf numFmtId="0" fontId="23" fillId="0" borderId="98" xfId="0" applyFont="1" applyBorder="1"/>
    <xf numFmtId="49" fontId="23" fillId="0" borderId="35" xfId="0" applyNumberFormat="1" applyFont="1" applyBorder="1"/>
    <xf numFmtId="0" fontId="23" fillId="0" borderId="36" xfId="0" applyFont="1" applyBorder="1"/>
    <xf numFmtId="0" fontId="29" fillId="0" borderId="0" xfId="0" applyFont="1"/>
    <xf numFmtId="49" fontId="29" fillId="0" borderId="34" xfId="0" applyNumberFormat="1" applyFont="1" applyBorder="1"/>
    <xf numFmtId="49" fontId="29" fillId="0" borderId="35" xfId="0" applyNumberFormat="1" applyFont="1" applyBorder="1"/>
    <xf numFmtId="0" fontId="54" fillId="0" borderId="23" xfId="0" applyFont="1" applyBorder="1" applyAlignment="1">
      <alignment horizontal="centerContinuous" vertical="center"/>
    </xf>
    <xf numFmtId="0" fontId="50" fillId="0" borderId="23" xfId="0" applyFont="1" applyBorder="1" applyAlignment="1">
      <alignment horizontal="centerContinuous" vertical="center"/>
    </xf>
    <xf numFmtId="0" fontId="50" fillId="0" borderId="25" xfId="0" applyFont="1" applyBorder="1" applyAlignment="1">
      <alignment horizontal="centerContinuous" vertical="center"/>
    </xf>
    <xf numFmtId="49" fontId="50" fillId="0" borderId="26" xfId="0" applyNumberFormat="1" applyFont="1" applyBorder="1" applyAlignment="1">
      <alignment horizontal="center"/>
    </xf>
    <xf numFmtId="0" fontId="50" fillId="0" borderId="10" xfId="0" applyFont="1" applyBorder="1" applyAlignment="1">
      <alignment horizontal="centerContinuous" vertical="center"/>
    </xf>
    <xf numFmtId="0" fontId="50" fillId="0" borderId="12" xfId="0" applyFont="1" applyBorder="1" applyAlignment="1">
      <alignment horizontal="centerContinuous" vertical="center"/>
    </xf>
    <xf numFmtId="0" fontId="55" fillId="0" borderId="14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49" fontId="24" fillId="0" borderId="39" xfId="0" applyNumberFormat="1" applyFont="1" applyBorder="1" applyAlignment="1">
      <alignment horizontal="centerContinuous"/>
    </xf>
    <xf numFmtId="165" fontId="50" fillId="0" borderId="2" xfId="0" applyNumberFormat="1" applyFont="1" applyBorder="1"/>
    <xf numFmtId="164" fontId="55" fillId="0" borderId="4" xfId="0" applyNumberFormat="1" applyFont="1" applyBorder="1"/>
    <xf numFmtId="165" fontId="53" fillId="0" borderId="41" xfId="0" applyNumberFormat="1" applyFont="1" applyBorder="1"/>
    <xf numFmtId="164" fontId="55" fillId="0" borderId="42" xfId="0" applyNumberFormat="1" applyFont="1" applyBorder="1"/>
    <xf numFmtId="49" fontId="53" fillId="0" borderId="34" xfId="0" applyNumberFormat="1" applyFont="1" applyBorder="1"/>
    <xf numFmtId="165" fontId="53" fillId="0" borderId="31" xfId="0" applyNumberFormat="1" applyFont="1" applyBorder="1"/>
    <xf numFmtId="164" fontId="55" fillId="0" borderId="33" xfId="0" applyNumberFormat="1" applyFont="1" applyBorder="1"/>
    <xf numFmtId="49" fontId="53" fillId="0" borderId="35" xfId="0" applyNumberFormat="1" applyFont="1" applyBorder="1"/>
    <xf numFmtId="165" fontId="53" fillId="0" borderId="37" xfId="0" quotePrefix="1" applyNumberFormat="1" applyFont="1" applyBorder="1"/>
    <xf numFmtId="165" fontId="23" fillId="0" borderId="0" xfId="0" applyNumberFormat="1" applyFont="1"/>
    <xf numFmtId="165" fontId="54" fillId="0" borderId="23" xfId="0" applyNumberFormat="1" applyFont="1" applyBorder="1" applyAlignment="1">
      <alignment horizontal="centerContinuous" vertical="center"/>
    </xf>
    <xf numFmtId="165" fontId="50" fillId="0" borderId="23" xfId="0" applyNumberFormat="1" applyFont="1" applyBorder="1" applyAlignment="1">
      <alignment horizontal="centerContinuous" vertical="center"/>
    </xf>
    <xf numFmtId="165" fontId="50" fillId="0" borderId="10" xfId="0" applyNumberFormat="1" applyFont="1" applyBorder="1" applyAlignment="1">
      <alignment horizontal="centerContinuous" vertical="center"/>
    </xf>
    <xf numFmtId="165" fontId="55" fillId="0" borderId="14" xfId="0" applyNumberFormat="1" applyFont="1" applyBorder="1" applyAlignment="1">
      <alignment horizontal="center"/>
    </xf>
    <xf numFmtId="49" fontId="53" fillId="0" borderId="40" xfId="0" applyNumberFormat="1" applyFont="1" applyBorder="1"/>
    <xf numFmtId="49" fontId="53" fillId="0" borderId="64" xfId="0" applyNumberFormat="1" applyFont="1" applyBorder="1"/>
    <xf numFmtId="165" fontId="53" fillId="0" borderId="54" xfId="0" applyNumberFormat="1" applyFont="1" applyBorder="1"/>
    <xf numFmtId="165" fontId="53" fillId="0" borderId="37" xfId="0" applyNumberFormat="1" applyFont="1" applyBorder="1"/>
    <xf numFmtId="164" fontId="55" fillId="0" borderId="38" xfId="0" applyNumberFormat="1" applyFont="1" applyBorder="1"/>
    <xf numFmtId="164" fontId="56" fillId="0" borderId="42" xfId="0" applyNumberFormat="1" applyFont="1" applyBorder="1"/>
    <xf numFmtId="164" fontId="56" fillId="0" borderId="33" xfId="0" applyNumberFormat="1" applyFont="1" applyBorder="1"/>
    <xf numFmtId="0" fontId="37" fillId="0" borderId="0" xfId="0" applyFont="1"/>
    <xf numFmtId="165" fontId="50" fillId="0" borderId="65" xfId="0" applyNumberFormat="1" applyFont="1" applyBorder="1" applyAlignment="1">
      <alignment horizontal="centerContinuous" vertical="center"/>
    </xf>
    <xf numFmtId="165" fontId="50" fillId="0" borderId="11" xfId="0" applyNumberFormat="1" applyFont="1" applyBorder="1" applyAlignment="1">
      <alignment horizontal="centerContinuous" vertical="center"/>
    </xf>
    <xf numFmtId="165" fontId="55" fillId="6" borderId="14" xfId="0" applyNumberFormat="1" applyFont="1" applyFill="1" applyBorder="1" applyAlignment="1">
      <alignment horizontal="center"/>
    </xf>
    <xf numFmtId="0" fontId="32" fillId="4" borderId="16" xfId="0" applyFont="1" applyFill="1" applyBorder="1" applyAlignment="1">
      <alignment horizontal="center"/>
    </xf>
    <xf numFmtId="164" fontId="55" fillId="0" borderId="4" xfId="0" quotePrefix="1" applyNumberFormat="1" applyFont="1" applyBorder="1" applyAlignment="1">
      <alignment horizontal="center"/>
    </xf>
    <xf numFmtId="0" fontId="57" fillId="0" borderId="0" xfId="0" applyFont="1"/>
    <xf numFmtId="49" fontId="24" fillId="0" borderId="21" xfId="0" applyNumberFormat="1" applyFont="1" applyBorder="1"/>
    <xf numFmtId="0" fontId="50" fillId="0" borderId="65" xfId="0" applyFont="1" applyBorder="1" applyAlignment="1">
      <alignment horizontal="centerContinuous" vertical="center"/>
    </xf>
    <xf numFmtId="0" fontId="50" fillId="0" borderId="49" xfId="0" applyFont="1" applyBorder="1" applyAlignment="1">
      <alignment horizontal="centerContinuous" vertical="center"/>
    </xf>
    <xf numFmtId="49" fontId="24" fillId="0" borderId="26" xfId="0" applyNumberFormat="1" applyFont="1" applyBorder="1" applyAlignment="1">
      <alignment horizontal="center"/>
    </xf>
    <xf numFmtId="0" fontId="24" fillId="0" borderId="11" xfId="0" applyFont="1" applyBorder="1" applyAlignment="1">
      <alignment horizontal="centerContinuous" vertical="center"/>
    </xf>
    <xf numFmtId="0" fontId="24" fillId="0" borderId="101" xfId="0" applyFont="1" applyBorder="1" applyAlignment="1">
      <alignment horizontal="centerContinuous" vertical="center"/>
    </xf>
    <xf numFmtId="0" fontId="32" fillId="0" borderId="14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28" fillId="5" borderId="16" xfId="0" applyFont="1" applyFill="1" applyBorder="1" applyAlignment="1">
      <alignment horizontal="center" wrapText="1"/>
    </xf>
    <xf numFmtId="1" fontId="23" fillId="0" borderId="0" xfId="0" applyNumberFormat="1" applyFont="1"/>
    <xf numFmtId="49" fontId="31" fillId="0" borderId="89" xfId="0" applyNumberFormat="1" applyFont="1" applyBorder="1"/>
    <xf numFmtId="3" fontId="31" fillId="0" borderId="90" xfId="0" applyNumberFormat="1" applyFont="1" applyBorder="1"/>
    <xf numFmtId="3" fontId="31" fillId="0" borderId="91" xfId="0" applyNumberFormat="1" applyFont="1" applyBorder="1"/>
    <xf numFmtId="165" fontId="31" fillId="5" borderId="33" xfId="0" applyNumberFormat="1" applyFont="1" applyFill="1" applyBorder="1"/>
    <xf numFmtId="165" fontId="31" fillId="3" borderId="33" xfId="0" applyNumberFormat="1" applyFont="1" applyFill="1" applyBorder="1"/>
    <xf numFmtId="1" fontId="31" fillId="0" borderId="0" xfId="0" applyNumberFormat="1" applyFont="1"/>
    <xf numFmtId="3" fontId="23" fillId="0" borderId="0" xfId="0" applyNumberFormat="1" applyFont="1"/>
    <xf numFmtId="49" fontId="31" fillId="0" borderId="34" xfId="0" applyNumberFormat="1" applyFont="1" applyBorder="1"/>
    <xf numFmtId="3" fontId="31" fillId="0" borderId="31" xfId="0" applyNumberFormat="1" applyFont="1" applyBorder="1"/>
    <xf numFmtId="3" fontId="31" fillId="0" borderId="92" xfId="0" applyNumberFormat="1" applyFont="1" applyBorder="1"/>
    <xf numFmtId="3" fontId="31" fillId="0" borderId="0" xfId="0" applyNumberFormat="1" applyFont="1"/>
    <xf numFmtId="165" fontId="31" fillId="0" borderId="0" xfId="0" applyNumberFormat="1" applyFont="1"/>
    <xf numFmtId="3" fontId="31" fillId="0" borderId="54" xfId="0" applyNumberFormat="1" applyFont="1" applyBorder="1"/>
    <xf numFmtId="3" fontId="31" fillId="0" borderId="93" xfId="0" applyNumberFormat="1" applyFont="1" applyBorder="1"/>
    <xf numFmtId="49" fontId="31" fillId="0" borderId="64" xfId="0" applyNumberFormat="1" applyFont="1" applyBorder="1"/>
    <xf numFmtId="49" fontId="31" fillId="0" borderId="35" xfId="0" applyNumberFormat="1" applyFont="1" applyBorder="1"/>
    <xf numFmtId="3" fontId="31" fillId="0" borderId="37" xfId="0" applyNumberFormat="1" applyFont="1" applyBorder="1"/>
    <xf numFmtId="3" fontId="31" fillId="0" borderId="94" xfId="0" applyNumberFormat="1" applyFont="1" applyBorder="1"/>
    <xf numFmtId="3" fontId="31" fillId="5" borderId="38" xfId="0" applyNumberFormat="1" applyFont="1" applyFill="1" applyBorder="1"/>
    <xf numFmtId="49" fontId="24" fillId="0" borderId="95" xfId="0" applyNumberFormat="1" applyFont="1" applyBorder="1"/>
    <xf numFmtId="165" fontId="24" fillId="0" borderId="59" xfId="0" applyNumberFormat="1" applyFont="1" applyBorder="1"/>
    <xf numFmtId="165" fontId="24" fillId="0" borderId="96" xfId="0" applyNumberFormat="1" applyFont="1" applyBorder="1"/>
    <xf numFmtId="165" fontId="24" fillId="5" borderId="4" xfId="0" applyNumberFormat="1" applyFont="1" applyFill="1" applyBorder="1"/>
    <xf numFmtId="49" fontId="30" fillId="0" borderId="0" xfId="0" applyNumberFormat="1" applyFont="1"/>
    <xf numFmtId="0" fontId="25" fillId="0" borderId="0" xfId="0" applyFont="1"/>
    <xf numFmtId="0" fontId="50" fillId="0" borderId="0" xfId="0" applyFont="1"/>
    <xf numFmtId="0" fontId="28" fillId="0" borderId="16" xfId="0" applyFont="1" applyBorder="1" applyAlignment="1">
      <alignment horizontal="center" wrapText="1"/>
    </xf>
    <xf numFmtId="165" fontId="24" fillId="0" borderId="4" xfId="0" applyNumberFormat="1" applyFont="1" applyBorder="1"/>
    <xf numFmtId="0" fontId="37" fillId="0" borderId="23" xfId="0" applyFont="1" applyBorder="1" applyAlignment="1">
      <alignment horizontal="centerContinuous" vertical="center"/>
    </xf>
    <xf numFmtId="0" fontId="25" fillId="0" borderId="67" xfId="0" applyFont="1" applyBorder="1" applyAlignment="1">
      <alignment horizontal="centerContinuous" vertical="center"/>
    </xf>
    <xf numFmtId="0" fontId="24" fillId="0" borderId="27" xfId="0" applyFont="1" applyBorder="1" applyAlignment="1">
      <alignment horizontal="center"/>
    </xf>
    <xf numFmtId="3" fontId="58" fillId="0" borderId="12" xfId="0" applyNumberFormat="1" applyFont="1" applyBorder="1" applyAlignment="1">
      <alignment horizontal="centerContinuous" vertical="center" wrapText="1"/>
    </xf>
    <xf numFmtId="0" fontId="50" fillId="0" borderId="28" xfId="0" applyFont="1" applyBorder="1" applyAlignment="1">
      <alignment horizontal="centerContinuous" vertical="center"/>
    </xf>
    <xf numFmtId="3" fontId="59" fillId="0" borderId="12" xfId="0" applyNumberFormat="1" applyFont="1" applyBorder="1" applyAlignment="1">
      <alignment horizontal="centerContinuous" vertical="center" wrapText="1"/>
    </xf>
    <xf numFmtId="49" fontId="31" fillId="0" borderId="29" xfId="0" applyNumberFormat="1" applyFont="1" applyBorder="1"/>
    <xf numFmtId="0" fontId="31" fillId="0" borderId="30" xfId="0" applyFont="1" applyBorder="1"/>
    <xf numFmtId="0" fontId="32" fillId="0" borderId="14" xfId="0" applyFont="1" applyBorder="1" applyAlignment="1">
      <alignment horizontal="center" vertical="center" wrapText="1"/>
    </xf>
    <xf numFmtId="0" fontId="32" fillId="3" borderId="14" xfId="0" applyFont="1" applyFill="1" applyBorder="1" applyAlignment="1">
      <alignment horizontal="center" vertical="center" wrapText="1"/>
    </xf>
    <xf numFmtId="3" fontId="60" fillId="0" borderId="16" xfId="0" applyNumberFormat="1" applyFont="1" applyBorder="1" applyAlignment="1">
      <alignment horizontal="center" vertical="center" wrapText="1"/>
    </xf>
    <xf numFmtId="0" fontId="32" fillId="3" borderId="66" xfId="0" applyFont="1" applyFill="1" applyBorder="1" applyAlignment="1">
      <alignment horizontal="center" vertical="center" wrapText="1"/>
    </xf>
    <xf numFmtId="3" fontId="60" fillId="0" borderId="19" xfId="0" applyNumberFormat="1" applyFont="1" applyBorder="1" applyAlignment="1">
      <alignment horizontal="center" vertical="center" wrapText="1"/>
    </xf>
    <xf numFmtId="164" fontId="60" fillId="0" borderId="33" xfId="0" applyNumberFormat="1" applyFont="1" applyBorder="1"/>
    <xf numFmtId="165" fontId="24" fillId="0" borderId="31" xfId="0" quotePrefix="1" applyNumberFormat="1" applyFont="1" applyBorder="1" applyAlignment="1">
      <alignment horizontal="center" wrapText="1"/>
    </xf>
    <xf numFmtId="164" fontId="24" fillId="3" borderId="88" xfId="0" quotePrefix="1" applyNumberFormat="1" applyFont="1" applyFill="1" applyBorder="1" applyAlignment="1">
      <alignment horizontal="center"/>
    </xf>
    <xf numFmtId="165" fontId="25" fillId="0" borderId="31" xfId="0" applyNumberFormat="1" applyFont="1" applyBorder="1" applyAlignment="1">
      <alignment horizontal="center"/>
    </xf>
    <xf numFmtId="165" fontId="25" fillId="3" borderId="31" xfId="0" applyNumberFormat="1" applyFont="1" applyFill="1" applyBorder="1" applyAlignment="1">
      <alignment horizontal="center"/>
    </xf>
    <xf numFmtId="169" fontId="31" fillId="0" borderId="31" xfId="0" applyNumberFormat="1" applyFont="1" applyBorder="1"/>
    <xf numFmtId="169" fontId="31" fillId="3" borderId="31" xfId="0" applyNumberFormat="1" applyFont="1" applyFill="1" applyBorder="1"/>
    <xf numFmtId="166" fontId="23" fillId="0" borderId="0" xfId="0" applyNumberFormat="1" applyFont="1"/>
    <xf numFmtId="164" fontId="60" fillId="0" borderId="38" xfId="0" applyNumberFormat="1" applyFont="1" applyBorder="1"/>
    <xf numFmtId="169" fontId="31" fillId="0" borderId="37" xfId="0" applyNumberFormat="1" applyFont="1" applyBorder="1"/>
    <xf numFmtId="169" fontId="31" fillId="3" borderId="37" xfId="0" applyNumberFormat="1" applyFont="1" applyFill="1" applyBorder="1"/>
    <xf numFmtId="164" fontId="60" fillId="0" borderId="68" xfId="0" quotePrefix="1" applyNumberFormat="1" applyFont="1" applyBorder="1"/>
    <xf numFmtId="164" fontId="24" fillId="3" borderId="88" xfId="0" quotePrefix="1" applyNumberFormat="1" applyFont="1" applyFill="1" applyBorder="1"/>
    <xf numFmtId="164" fontId="60" fillId="0" borderId="87" xfId="0" applyNumberFormat="1" applyFont="1" applyBorder="1"/>
    <xf numFmtId="0" fontId="6" fillId="0" borderId="104" xfId="1" applyFont="1" applyBorder="1" applyAlignment="1">
      <alignment horizontal="center" vertical="center"/>
    </xf>
    <xf numFmtId="0" fontId="6" fillId="0" borderId="105" xfId="1" applyFont="1" applyBorder="1" applyAlignment="1">
      <alignment horizontal="center" vertical="center" wrapText="1"/>
    </xf>
    <xf numFmtId="3" fontId="10" fillId="0" borderId="107" xfId="1" applyNumberFormat="1" applyFont="1" applyBorder="1" applyAlignment="1">
      <alignment vertical="center"/>
    </xf>
    <xf numFmtId="0" fontId="2" fillId="0" borderId="108" xfId="1" applyFont="1" applyBorder="1"/>
    <xf numFmtId="3" fontId="2" fillId="0" borderId="109" xfId="1" applyNumberFormat="1" applyFont="1" applyBorder="1"/>
    <xf numFmtId="0" fontId="17" fillId="0" borderId="0" xfId="1" applyFont="1"/>
    <xf numFmtId="0" fontId="6" fillId="0" borderId="106" xfId="1" applyFont="1" applyBorder="1" applyAlignment="1">
      <alignment vertical="center"/>
    </xf>
    <xf numFmtId="0" fontId="31" fillId="0" borderId="1" xfId="0" applyFont="1" applyBorder="1"/>
    <xf numFmtId="0" fontId="50" fillId="0" borderId="2" xfId="0" applyFont="1" applyBorder="1" applyAlignment="1">
      <alignment horizontal="center"/>
    </xf>
    <xf numFmtId="0" fontId="50" fillId="0" borderId="3" xfId="0" applyFont="1" applyBorder="1" applyAlignment="1">
      <alignment horizontal="center"/>
    </xf>
    <xf numFmtId="0" fontId="50" fillId="0" borderId="4" xfId="0" applyFont="1" applyBorder="1" applyAlignment="1">
      <alignment horizontal="center"/>
    </xf>
    <xf numFmtId="0" fontId="61" fillId="0" borderId="4" xfId="0" applyFont="1" applyBorder="1" applyAlignment="1">
      <alignment horizontal="center"/>
    </xf>
    <xf numFmtId="164" fontId="62" fillId="2" borderId="4" xfId="0" applyNumberFormat="1" applyFont="1" applyFill="1" applyBorder="1" applyAlignment="1">
      <alignment horizontal="center" vertical="center"/>
    </xf>
    <xf numFmtId="0" fontId="50" fillId="0" borderId="5" xfId="0" applyFont="1" applyBorder="1" applyAlignment="1">
      <alignment wrapText="1"/>
    </xf>
    <xf numFmtId="164" fontId="53" fillId="0" borderId="6" xfId="0" applyNumberFormat="1" applyFont="1" applyBorder="1"/>
    <xf numFmtId="164" fontId="53" fillId="0" borderId="7" xfId="0" applyNumberFormat="1" applyFont="1" applyBorder="1"/>
    <xf numFmtId="164" fontId="53" fillId="0" borderId="8" xfId="0" applyNumberFormat="1" applyFont="1" applyBorder="1"/>
    <xf numFmtId="164" fontId="63" fillId="0" borderId="8" xfId="0" applyNumberFormat="1" applyFont="1" applyBorder="1"/>
    <xf numFmtId="164" fontId="64" fillId="2" borderId="8" xfId="0" applyNumberFormat="1" applyFont="1" applyFill="1" applyBorder="1"/>
    <xf numFmtId="0" fontId="50" fillId="3" borderId="9" xfId="0" applyFont="1" applyFill="1" applyBorder="1" applyAlignment="1">
      <alignment wrapText="1"/>
    </xf>
    <xf numFmtId="164" fontId="53" fillId="3" borderId="10" xfId="0" applyNumberFormat="1" applyFont="1" applyFill="1" applyBorder="1"/>
    <xf numFmtId="164" fontId="53" fillId="3" borderId="11" xfId="0" applyNumberFormat="1" applyFont="1" applyFill="1" applyBorder="1"/>
    <xf numFmtId="164" fontId="53" fillId="3" borderId="12" xfId="0" applyNumberFormat="1" applyFont="1" applyFill="1" applyBorder="1"/>
    <xf numFmtId="164" fontId="63" fillId="3" borderId="12" xfId="0" applyNumberFormat="1" applyFont="1" applyFill="1" applyBorder="1"/>
    <xf numFmtId="164" fontId="64" fillId="2" borderId="12" xfId="0" applyNumberFormat="1" applyFont="1" applyFill="1" applyBorder="1"/>
    <xf numFmtId="164" fontId="53" fillId="0" borderId="14" xfId="0" applyNumberFormat="1" applyFont="1" applyBorder="1"/>
    <xf numFmtId="164" fontId="53" fillId="0" borderId="15" xfId="0" applyNumberFormat="1" applyFont="1" applyBorder="1"/>
    <xf numFmtId="164" fontId="53" fillId="0" borderId="16" xfId="0" applyNumberFormat="1" applyFont="1" applyBorder="1"/>
    <xf numFmtId="164" fontId="63" fillId="0" borderId="16" xfId="0" applyNumberFormat="1" applyFont="1" applyBorder="1"/>
    <xf numFmtId="164" fontId="64" fillId="2" borderId="16" xfId="0" applyNumberFormat="1" applyFont="1" applyFill="1" applyBorder="1"/>
    <xf numFmtId="0" fontId="28" fillId="0" borderId="0" xfId="0" applyFont="1"/>
    <xf numFmtId="0" fontId="65" fillId="0" borderId="0" xfId="0" applyFont="1"/>
    <xf numFmtId="0" fontId="66" fillId="0" borderId="0" xfId="0" applyFont="1"/>
    <xf numFmtId="0" fontId="50" fillId="0" borderId="17" xfId="0" applyFont="1" applyBorder="1" applyAlignment="1">
      <alignment horizontal="center"/>
    </xf>
    <xf numFmtId="0" fontId="61" fillId="0" borderId="17" xfId="0" applyFont="1" applyBorder="1" applyAlignment="1">
      <alignment horizontal="center"/>
    </xf>
    <xf numFmtId="3" fontId="53" fillId="0" borderId="6" xfId="0" applyNumberFormat="1" applyFont="1" applyBorder="1"/>
    <xf numFmtId="164" fontId="53" fillId="0" borderId="18" xfId="0" applyNumberFormat="1" applyFont="1" applyBorder="1"/>
    <xf numFmtId="164" fontId="63" fillId="0" borderId="18" xfId="0" applyNumberFormat="1" applyFont="1" applyBorder="1"/>
    <xf numFmtId="164" fontId="64" fillId="2" borderId="18" xfId="0" applyNumberFormat="1" applyFont="1" applyFill="1" applyBorder="1"/>
    <xf numFmtId="0" fontId="50" fillId="3" borderId="13" xfId="0" applyFont="1" applyFill="1" applyBorder="1" applyAlignment="1">
      <alignment wrapText="1"/>
    </xf>
    <xf numFmtId="3" fontId="53" fillId="3" borderId="14" xfId="0" applyNumberFormat="1" applyFont="1" applyFill="1" applyBorder="1"/>
    <xf numFmtId="164" fontId="53" fillId="3" borderId="14" xfId="0" applyNumberFormat="1" applyFont="1" applyFill="1" applyBorder="1"/>
    <xf numFmtId="164" fontId="53" fillId="3" borderId="15" xfId="0" applyNumberFormat="1" applyFont="1" applyFill="1" applyBorder="1"/>
    <xf numFmtId="164" fontId="53" fillId="3" borderId="19" xfId="0" applyNumberFormat="1" applyFont="1" applyFill="1" applyBorder="1"/>
    <xf numFmtId="164" fontId="63" fillId="3" borderId="19" xfId="0" applyNumberFormat="1" applyFont="1" applyFill="1" applyBorder="1"/>
    <xf numFmtId="164" fontId="64" fillId="2" borderId="19" xfId="0" applyNumberFormat="1" applyFont="1" applyFill="1" applyBorder="1"/>
    <xf numFmtId="0" fontId="67" fillId="0" borderId="0" xfId="0" applyFont="1"/>
    <xf numFmtId="4" fontId="23" fillId="0" borderId="0" xfId="0" applyNumberFormat="1" applyFont="1"/>
    <xf numFmtId="0" fontId="54" fillId="0" borderId="0" xfId="0" applyFont="1"/>
    <xf numFmtId="164" fontId="53" fillId="3" borderId="20" xfId="0" applyNumberFormat="1" applyFont="1" applyFill="1" applyBorder="1"/>
    <xf numFmtId="164" fontId="63" fillId="3" borderId="20" xfId="0" applyNumberFormat="1" applyFont="1" applyFill="1" applyBorder="1"/>
    <xf numFmtId="0" fontId="50" fillId="0" borderId="13" xfId="0" applyFont="1" applyBorder="1"/>
    <xf numFmtId="164" fontId="53" fillId="0" borderId="19" xfId="0" applyNumberFormat="1" applyFont="1" applyBorder="1"/>
    <xf numFmtId="164" fontId="63" fillId="0" borderId="19" xfId="0" applyNumberFormat="1" applyFont="1" applyBorder="1"/>
    <xf numFmtId="0" fontId="68" fillId="0" borderId="0" xfId="0" applyFont="1"/>
    <xf numFmtId="166" fontId="31" fillId="0" borderId="0" xfId="0" applyNumberFormat="1" applyFont="1"/>
    <xf numFmtId="3" fontId="31" fillId="0" borderId="33" xfId="0" applyNumberFormat="1" applyFont="1" applyBorder="1"/>
    <xf numFmtId="3" fontId="31" fillId="0" borderId="38" xfId="0" applyNumberFormat="1" applyFont="1" applyBorder="1"/>
    <xf numFmtId="165" fontId="53" fillId="6" borderId="41" xfId="0" applyNumberFormat="1" applyFont="1" applyFill="1" applyBorder="1"/>
    <xf numFmtId="165" fontId="53" fillId="6" borderId="31" xfId="0" applyNumberFormat="1" applyFont="1" applyFill="1" applyBorder="1"/>
    <xf numFmtId="165" fontId="53" fillId="6" borderId="37" xfId="0" applyNumberFormat="1" applyFont="1" applyFill="1" applyBorder="1"/>
    <xf numFmtId="165" fontId="50" fillId="6" borderId="2" xfId="0" applyNumberFormat="1" applyFont="1" applyFill="1" applyBorder="1"/>
    <xf numFmtId="165" fontId="53" fillId="6" borderId="54" xfId="0" applyNumberFormat="1" applyFont="1" applyFill="1" applyBorder="1"/>
    <xf numFmtId="170" fontId="23" fillId="0" borderId="0" xfId="0" applyNumberFormat="1" applyFont="1"/>
    <xf numFmtId="0" fontId="24" fillId="0" borderId="106" xfId="1" applyFont="1" applyBorder="1" applyAlignment="1">
      <alignment vertical="center"/>
    </xf>
    <xf numFmtId="0" fontId="27" fillId="0" borderId="14" xfId="0" applyFont="1" applyBorder="1" applyAlignment="1">
      <alignment horizontal="center"/>
    </xf>
    <xf numFmtId="0" fontId="27" fillId="3" borderId="14" xfId="0" applyFont="1" applyFill="1" applyBorder="1" applyAlignment="1">
      <alignment horizontal="center"/>
    </xf>
    <xf numFmtId="0" fontId="27" fillId="3" borderId="66" xfId="0" applyFont="1" applyFill="1" applyBorder="1" applyAlignment="1">
      <alignment horizontal="center"/>
    </xf>
    <xf numFmtId="0" fontId="27" fillId="0" borderId="110" xfId="0" applyFont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165" fontId="25" fillId="3" borderId="32" xfId="0" applyNumberFormat="1" applyFont="1" applyFill="1" applyBorder="1"/>
    <xf numFmtId="165" fontId="25" fillId="3" borderId="33" xfId="0" applyNumberFormat="1" applyFont="1" applyFill="1" applyBorder="1"/>
    <xf numFmtId="165" fontId="23" fillId="0" borderId="31" xfId="0" applyNumberFormat="1" applyFont="1" applyBorder="1"/>
    <xf numFmtId="165" fontId="23" fillId="3" borderId="31" xfId="0" applyNumberFormat="1" applyFont="1" applyFill="1" applyBorder="1"/>
    <xf numFmtId="165" fontId="23" fillId="3" borderId="32" xfId="0" applyNumberFormat="1" applyFont="1" applyFill="1" applyBorder="1"/>
    <xf numFmtId="165" fontId="23" fillId="3" borderId="33" xfId="0" applyNumberFormat="1" applyFont="1" applyFill="1" applyBorder="1"/>
    <xf numFmtId="165" fontId="23" fillId="0" borderId="54" xfId="0" applyNumberFormat="1" applyFont="1" applyBorder="1"/>
    <xf numFmtId="165" fontId="23" fillId="3" borderId="54" xfId="0" applyNumberFormat="1" applyFont="1" applyFill="1" applyBorder="1"/>
    <xf numFmtId="165" fontId="23" fillId="3" borderId="98" xfId="0" applyNumberFormat="1" applyFont="1" applyFill="1" applyBorder="1"/>
    <xf numFmtId="165" fontId="23" fillId="3" borderId="103" xfId="0" applyNumberFormat="1" applyFont="1" applyFill="1" applyBorder="1"/>
    <xf numFmtId="165" fontId="23" fillId="0" borderId="37" xfId="0" applyNumberFormat="1" applyFont="1" applyBorder="1"/>
    <xf numFmtId="165" fontId="23" fillId="3" borderId="37" xfId="0" applyNumberFormat="1" applyFont="1" applyFill="1" applyBorder="1"/>
    <xf numFmtId="165" fontId="23" fillId="3" borderId="36" xfId="0" applyNumberFormat="1" applyFont="1" applyFill="1" applyBorder="1"/>
    <xf numFmtId="165" fontId="23" fillId="3" borderId="38" xfId="0" applyNumberFormat="1" applyFont="1" applyFill="1" applyBorder="1"/>
    <xf numFmtId="49" fontId="50" fillId="0" borderId="39" xfId="0" applyNumberFormat="1" applyFont="1" applyBorder="1" applyAlignment="1">
      <alignment horizontal="centerContinuous"/>
    </xf>
    <xf numFmtId="49" fontId="50" fillId="0" borderId="39" xfId="0" applyNumberFormat="1" applyFont="1" applyBorder="1" applyAlignment="1">
      <alignment horizontal="centerContinuous" vertical="center"/>
    </xf>
    <xf numFmtId="164" fontId="31" fillId="0" borderId="54" xfId="0" quotePrefix="1" applyNumberFormat="1" applyFont="1" applyBorder="1"/>
    <xf numFmtId="164" fontId="64" fillId="2" borderId="18" xfId="0" quotePrefix="1" applyNumberFormat="1" applyFont="1" applyFill="1" applyBorder="1"/>
    <xf numFmtId="164" fontId="64" fillId="2" borderId="19" xfId="0" quotePrefix="1" applyNumberFormat="1" applyFont="1" applyFill="1" applyBorder="1"/>
    <xf numFmtId="0" fontId="25" fillId="0" borderId="10" xfId="0" applyFont="1" applyBorder="1" applyAlignment="1">
      <alignment horizontal="centerContinuous" vertical="center"/>
    </xf>
    <xf numFmtId="0" fontId="25" fillId="0" borderId="28" xfId="0" applyFont="1" applyBorder="1" applyAlignment="1">
      <alignment horizontal="centerContinuous" vertical="center"/>
    </xf>
    <xf numFmtId="0" fontId="25" fillId="0" borderId="12" xfId="0" applyFont="1" applyBorder="1" applyAlignment="1">
      <alignment horizontal="centerContinuous" vertical="center"/>
    </xf>
    <xf numFmtId="49" fontId="32" fillId="0" borderId="0" xfId="0" applyNumberFormat="1" applyFont="1"/>
    <xf numFmtId="164" fontId="60" fillId="0" borderId="33" xfId="0" applyNumberFormat="1" applyFont="1" applyBorder="1" applyAlignment="1">
      <alignment horizontal="center"/>
    </xf>
    <xf numFmtId="165" fontId="53" fillId="0" borderId="59" xfId="0" applyNumberFormat="1" applyFont="1" applyBorder="1"/>
    <xf numFmtId="3" fontId="53" fillId="0" borderId="37" xfId="0" applyNumberFormat="1" applyFont="1" applyBorder="1"/>
    <xf numFmtId="3" fontId="53" fillId="6" borderId="37" xfId="0" applyNumberFormat="1" applyFont="1" applyFill="1" applyBorder="1"/>
    <xf numFmtId="164" fontId="0" fillId="0" borderId="0" xfId="0" applyNumberFormat="1"/>
    <xf numFmtId="3" fontId="32" fillId="0" borderId="30" xfId="0" applyNumberFormat="1" applyFont="1" applyBorder="1"/>
    <xf numFmtId="165" fontId="24" fillId="0" borderId="31" xfId="0" applyNumberFormat="1" applyFont="1" applyBorder="1"/>
    <xf numFmtId="165" fontId="24" fillId="3" borderId="31" xfId="0" applyNumberFormat="1" applyFont="1" applyFill="1" applyBorder="1"/>
    <xf numFmtId="165" fontId="31" fillId="0" borderId="31" xfId="0" applyNumberFormat="1" applyFont="1" applyBorder="1"/>
    <xf numFmtId="165" fontId="31" fillId="3" borderId="31" xfId="0" applyNumberFormat="1" applyFont="1" applyFill="1" applyBorder="1"/>
    <xf numFmtId="165" fontId="31" fillId="0" borderId="37" xfId="0" applyNumberFormat="1" applyFont="1" applyBorder="1"/>
    <xf numFmtId="165" fontId="31" fillId="3" borderId="37" xfId="0" applyNumberFormat="1" applyFont="1" applyFill="1" applyBorder="1"/>
    <xf numFmtId="165" fontId="31" fillId="3" borderId="32" xfId="0" applyNumberFormat="1" applyFont="1" applyFill="1" applyBorder="1"/>
    <xf numFmtId="165" fontId="31" fillId="3" borderId="36" xfId="0" applyNumberFormat="1" applyFont="1" applyFill="1" applyBorder="1"/>
    <xf numFmtId="165" fontId="31" fillId="0" borderId="31" xfId="0" quotePrefix="1" applyNumberFormat="1" applyFont="1" applyBorder="1"/>
    <xf numFmtId="165" fontId="31" fillId="0" borderId="35" xfId="0" applyNumberFormat="1" applyFont="1" applyBorder="1"/>
    <xf numFmtId="165" fontId="31" fillId="6" borderId="102" xfId="0" applyNumberFormat="1" applyFont="1" applyFill="1" applyBorder="1"/>
    <xf numFmtId="0" fontId="28" fillId="6" borderId="16" xfId="0" applyFont="1" applyFill="1" applyBorder="1" applyAlignment="1">
      <alignment horizontal="center" wrapText="1"/>
    </xf>
    <xf numFmtId="165" fontId="31" fillId="6" borderId="33" xfId="0" applyNumberFormat="1" applyFont="1" applyFill="1" applyBorder="1"/>
    <xf numFmtId="165" fontId="24" fillId="6" borderId="4" xfId="0" applyNumberFormat="1" applyFont="1" applyFill="1" applyBorder="1"/>
    <xf numFmtId="3" fontId="31" fillId="6" borderId="33" xfId="0" applyNumberFormat="1" applyFont="1" applyFill="1" applyBorder="1"/>
    <xf numFmtId="3" fontId="31" fillId="6" borderId="102" xfId="0" applyNumberFormat="1" applyFont="1" applyFill="1" applyBorder="1"/>
    <xf numFmtId="0" fontId="32" fillId="3" borderId="14" xfId="0" applyFont="1" applyFill="1" applyBorder="1" applyAlignment="1">
      <alignment horizontal="center"/>
    </xf>
    <xf numFmtId="0" fontId="32" fillId="3" borderId="66" xfId="0" applyFont="1" applyFill="1" applyBorder="1" applyAlignment="1">
      <alignment horizontal="center"/>
    </xf>
    <xf numFmtId="0" fontId="32" fillId="3" borderId="16" xfId="0" applyFont="1" applyFill="1" applyBorder="1" applyAlignment="1">
      <alignment horizontal="center"/>
    </xf>
    <xf numFmtId="165" fontId="24" fillId="3" borderId="32" xfId="0" applyNumberFormat="1" applyFont="1" applyFill="1" applyBorder="1"/>
    <xf numFmtId="165" fontId="24" fillId="3" borderId="33" xfId="0" applyNumberFormat="1" applyFont="1" applyFill="1" applyBorder="1"/>
    <xf numFmtId="165" fontId="31" fillId="3" borderId="38" xfId="0" applyNumberFormat="1" applyFont="1" applyFill="1" applyBorder="1"/>
    <xf numFmtId="0" fontId="24" fillId="0" borderId="22" xfId="0" applyFont="1" applyBorder="1"/>
    <xf numFmtId="0" fontId="24" fillId="0" borderId="28" xfId="0" applyFont="1" applyBorder="1" applyAlignment="1">
      <alignment horizontal="centerContinuous" vertical="center"/>
    </xf>
    <xf numFmtId="49" fontId="24" fillId="0" borderId="26" xfId="0" applyNumberFormat="1" applyFont="1" applyBorder="1" applyAlignment="1">
      <alignment horizontal="centerContinuous"/>
    </xf>
    <xf numFmtId="0" fontId="24" fillId="0" borderId="27" xfId="0" applyFont="1" applyBorder="1" applyAlignment="1">
      <alignment horizontal="centerContinuous"/>
    </xf>
    <xf numFmtId="0" fontId="31" fillId="0" borderId="32" xfId="0" applyFont="1" applyBorder="1"/>
    <xf numFmtId="0" fontId="31" fillId="0" borderId="36" xfId="0" applyFont="1" applyBorder="1"/>
    <xf numFmtId="0" fontId="50" fillId="0" borderId="24" xfId="0" applyFont="1" applyBorder="1" applyAlignment="1">
      <alignment horizontal="centerContinuous" vertical="center"/>
    </xf>
    <xf numFmtId="0" fontId="69" fillId="0" borderId="0" xfId="0" applyFont="1"/>
    <xf numFmtId="14" fontId="37" fillId="0" borderId="0" xfId="6" applyNumberFormat="1" applyFont="1"/>
    <xf numFmtId="0" fontId="35" fillId="4" borderId="0" xfId="5" applyFont="1" applyFill="1" applyAlignment="1">
      <alignment horizontal="center" vertical="center"/>
    </xf>
    <xf numFmtId="0" fontId="33" fillId="4" borderId="0" xfId="5" applyFont="1" applyFill="1" applyAlignment="1">
      <alignment horizontal="center"/>
    </xf>
  </cellXfs>
  <cellStyles count="9">
    <cellStyle name="Hiperłącze 2" xfId="7" xr:uid="{00000000-0005-0000-0000-000000000000}"/>
    <cellStyle name="Normalny" xfId="0" builtinId="0"/>
    <cellStyle name="Normalny 2" xfId="4" xr:uid="{00000000-0005-0000-0000-000002000000}"/>
    <cellStyle name="Normalny 3" xfId="5" xr:uid="{00000000-0005-0000-0000-000003000000}"/>
    <cellStyle name="Normalny 4" xfId="8" xr:uid="{00000000-0005-0000-0000-000004000000}"/>
    <cellStyle name="Normalny_Bydło żywe KR06_VII08" xfId="2" xr:uid="{00000000-0005-0000-0000-000005000000}"/>
    <cellStyle name="Normalny_DROB41_0" xfId="6" xr:uid="{00000000-0005-0000-0000-000006000000}"/>
    <cellStyle name="Normalny_MatrycaKRAJ" xfId="1" xr:uid="{00000000-0005-0000-0000-000007000000}"/>
    <cellStyle name="Normalny_Wazniejsze Prod EXP 12_10wKR" xfId="3" xr:uid="{00000000-0005-0000-0000-000008000000}"/>
  </cellStyles>
  <dxfs count="41">
    <dxf>
      <font>
        <color rgb="FF9C0006"/>
      </font>
    </dxf>
    <dxf>
      <font>
        <color theme="9" tint="-0.24994659260841701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theme="9" tint="-0.24994659260841701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theme="9" tint="-0.24994659260841701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theme="9" tint="-0.24994659260841701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theme="9" tint="-0.24994659260841701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theme="9" tint="-0.24994659260841701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CEC8C"/>
      <color rgb="FF96BDDE"/>
      <color rgb="FF4B91D1"/>
      <color rgb="FF87BF61"/>
      <color rgb="FFE0A4CC"/>
      <color rgb="FFBBBDE7"/>
      <color rgb="FF886DCD"/>
      <color rgb="FF5195D3"/>
      <color rgb="FFEB3D0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Polski handel towarami rolno-spożywczymi w latach 2004 - 2023.</a:t>
            </a:r>
          </a:p>
        </c:rich>
      </c:tx>
      <c:layout>
        <c:manualLayout>
          <c:xMode val="edge"/>
          <c:yMode val="edge"/>
          <c:x val="0.19049463644839312"/>
          <c:y val="2.23398751597697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5.2994507760261989E-2"/>
          <c:y val="0.11572553239691886"/>
          <c:w val="0.91963728840135861"/>
          <c:h val="0.714668262110381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'HZ og 2004-2023'!$A$5</c:f>
              <c:strCache>
                <c:ptCount val="1"/>
                <c:pt idx="0">
                  <c:v>Eksport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Pt>
            <c:idx val="19"/>
            <c:invertIfNegative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DF3-4671-BE85-CC554C59E2A2}"/>
              </c:ext>
            </c:extLst>
          </c:dPt>
          <c:dLbls>
            <c:dLbl>
              <c:idx val="17"/>
              <c:layout>
                <c:manualLayout>
                  <c:x val="0"/>
                  <c:y val="-5.36792701648080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2C-43CA-ADA1-AC028A94F8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'HZ og 2004-2023'!$B$4:$U$4</c:f>
              <c:strCache>
                <c:ptCount val="20"/>
                <c:pt idx="0">
                  <c:v>2004r.</c:v>
                </c:pt>
                <c:pt idx="1">
                  <c:v>2005r.</c:v>
                </c:pt>
                <c:pt idx="2">
                  <c:v>2006r.</c:v>
                </c:pt>
                <c:pt idx="3">
                  <c:v>2007r.</c:v>
                </c:pt>
                <c:pt idx="4">
                  <c:v>2008r.</c:v>
                </c:pt>
                <c:pt idx="5">
                  <c:v>2009r.</c:v>
                </c:pt>
                <c:pt idx="6">
                  <c:v>2010r.</c:v>
                </c:pt>
                <c:pt idx="7">
                  <c:v>2011r.</c:v>
                </c:pt>
                <c:pt idx="8">
                  <c:v>2012r.</c:v>
                </c:pt>
                <c:pt idx="9">
                  <c:v>2013r.</c:v>
                </c:pt>
                <c:pt idx="10">
                  <c:v>2014r.</c:v>
                </c:pt>
                <c:pt idx="11">
                  <c:v>2015r.</c:v>
                </c:pt>
                <c:pt idx="12">
                  <c:v>2016r.</c:v>
                </c:pt>
                <c:pt idx="13">
                  <c:v>2017r.</c:v>
                </c:pt>
                <c:pt idx="14">
                  <c:v>2018r.</c:v>
                </c:pt>
                <c:pt idx="15">
                  <c:v>2019r.</c:v>
                </c:pt>
                <c:pt idx="16">
                  <c:v>2020r.</c:v>
                </c:pt>
                <c:pt idx="17">
                  <c:v>2021r.</c:v>
                </c:pt>
                <c:pt idx="18">
                  <c:v>2022r.</c:v>
                </c:pt>
                <c:pt idx="19">
                  <c:v>2023r.</c:v>
                </c:pt>
              </c:strCache>
            </c:strRef>
          </c:cat>
          <c:val>
            <c:numRef>
              <c:f>'HZ og 2004-2023'!$B$5:$U$5</c:f>
              <c:numCache>
                <c:formatCode>#\ ##0.0</c:formatCode>
                <c:ptCount val="20"/>
                <c:pt idx="0">
                  <c:v>5.2421848799999999</c:v>
                </c:pt>
                <c:pt idx="1">
                  <c:v>7.1524648509999986</c:v>
                </c:pt>
                <c:pt idx="2">
                  <c:v>8.5773791359999993</c:v>
                </c:pt>
                <c:pt idx="3">
                  <c:v>10.089245386999998</c:v>
                </c:pt>
                <c:pt idx="4">
                  <c:v>11.692268932999998</c:v>
                </c:pt>
                <c:pt idx="5">
                  <c:v>11.499280702</c:v>
                </c:pt>
                <c:pt idx="6">
                  <c:v>13.507171959999999</c:v>
                </c:pt>
                <c:pt idx="7">
                  <c:v>15.227631324000001</c:v>
                </c:pt>
                <c:pt idx="8">
                  <c:v>17.893289083999999</c:v>
                </c:pt>
                <c:pt idx="9">
                  <c:v>20.427184219000001</c:v>
                </c:pt>
                <c:pt idx="10">
                  <c:v>21.876484867999999</c:v>
                </c:pt>
                <c:pt idx="11">
                  <c:v>23.886533332999999</c:v>
                </c:pt>
                <c:pt idx="12">
                  <c:v>24.332446679</c:v>
                </c:pt>
                <c:pt idx="13">
                  <c:v>27.812920063</c:v>
                </c:pt>
                <c:pt idx="14">
                  <c:v>29.717377809999995</c:v>
                </c:pt>
                <c:pt idx="15">
                  <c:v>31.765595505999997</c:v>
                </c:pt>
                <c:pt idx="16">
                  <c:v>34.31</c:v>
                </c:pt>
                <c:pt idx="17">
                  <c:v>37.610504290000002</c:v>
                </c:pt>
                <c:pt idx="18">
                  <c:v>47.866567154999998</c:v>
                </c:pt>
                <c:pt idx="19">
                  <c:v>52.109642707999996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58-4164-8911-667B70958BAB}"/>
            </c:ext>
          </c:extLst>
        </c:ser>
        <c:ser>
          <c:idx val="1"/>
          <c:order val="1"/>
          <c:tx>
            <c:strRef>
              <c:f>'HZ og 2004-2023'!$A$6</c:f>
              <c:strCache>
                <c:ptCount val="1"/>
                <c:pt idx="0">
                  <c:v>Import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DF3-4671-BE85-CC554C59E2A2}"/>
              </c:ext>
            </c:extLst>
          </c:dPt>
          <c:dLbls>
            <c:dLbl>
              <c:idx val="18"/>
              <c:layout>
                <c:manualLayout>
                  <c:x val="9.9941182453296964E-4"/>
                  <c:y val="-4.920542922575675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87-412B-81B0-F1CA057431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'HZ og 2004-2023'!$B$4:$U$4</c:f>
              <c:strCache>
                <c:ptCount val="20"/>
                <c:pt idx="0">
                  <c:v>2004r.</c:v>
                </c:pt>
                <c:pt idx="1">
                  <c:v>2005r.</c:v>
                </c:pt>
                <c:pt idx="2">
                  <c:v>2006r.</c:v>
                </c:pt>
                <c:pt idx="3">
                  <c:v>2007r.</c:v>
                </c:pt>
                <c:pt idx="4">
                  <c:v>2008r.</c:v>
                </c:pt>
                <c:pt idx="5">
                  <c:v>2009r.</c:v>
                </c:pt>
                <c:pt idx="6">
                  <c:v>2010r.</c:v>
                </c:pt>
                <c:pt idx="7">
                  <c:v>2011r.</c:v>
                </c:pt>
                <c:pt idx="8">
                  <c:v>2012r.</c:v>
                </c:pt>
                <c:pt idx="9">
                  <c:v>2013r.</c:v>
                </c:pt>
                <c:pt idx="10">
                  <c:v>2014r.</c:v>
                </c:pt>
                <c:pt idx="11">
                  <c:v>2015r.</c:v>
                </c:pt>
                <c:pt idx="12">
                  <c:v>2016r.</c:v>
                </c:pt>
                <c:pt idx="13">
                  <c:v>2017r.</c:v>
                </c:pt>
                <c:pt idx="14">
                  <c:v>2018r.</c:v>
                </c:pt>
                <c:pt idx="15">
                  <c:v>2019r.</c:v>
                </c:pt>
                <c:pt idx="16">
                  <c:v>2020r.</c:v>
                </c:pt>
                <c:pt idx="17">
                  <c:v>2021r.</c:v>
                </c:pt>
                <c:pt idx="18">
                  <c:v>2022r.</c:v>
                </c:pt>
                <c:pt idx="19">
                  <c:v>2023r.</c:v>
                </c:pt>
              </c:strCache>
            </c:strRef>
          </c:cat>
          <c:val>
            <c:numRef>
              <c:f>'HZ og 2004-2023'!$B$6:$U$6</c:f>
              <c:numCache>
                <c:formatCode>#\ ##0.0</c:formatCode>
                <c:ptCount val="20"/>
                <c:pt idx="0">
                  <c:v>4.4064594859999975</c:v>
                </c:pt>
                <c:pt idx="1">
                  <c:v>5.4853223850000017</c:v>
                </c:pt>
                <c:pt idx="2">
                  <c:v>6.4862160480000002</c:v>
                </c:pt>
                <c:pt idx="3">
                  <c:v>8.0704823310000009</c:v>
                </c:pt>
                <c:pt idx="4">
                  <c:v>10.277404587999998</c:v>
                </c:pt>
                <c:pt idx="5">
                  <c:v>9.299079475000001</c:v>
                </c:pt>
                <c:pt idx="6">
                  <c:v>10.921134319</c:v>
                </c:pt>
                <c:pt idx="7">
                  <c:v>12.628449308999997</c:v>
                </c:pt>
                <c:pt idx="8">
                  <c:v>13.557379528</c:v>
                </c:pt>
                <c:pt idx="9">
                  <c:v>14.312568715999999</c:v>
                </c:pt>
                <c:pt idx="10">
                  <c:v>15.1344434</c:v>
                </c:pt>
                <c:pt idx="11">
                  <c:v>16.068419342999999</c:v>
                </c:pt>
                <c:pt idx="12">
                  <c:v>17.292394244999997</c:v>
                </c:pt>
                <c:pt idx="13">
                  <c:v>19.284966443999998</c:v>
                </c:pt>
                <c:pt idx="14">
                  <c:v>20.032748971999997</c:v>
                </c:pt>
                <c:pt idx="15">
                  <c:v>21.270479161000011</c:v>
                </c:pt>
                <c:pt idx="16">
                  <c:v>22.702999999999999</c:v>
                </c:pt>
                <c:pt idx="17">
                  <c:v>24.967187337999999</c:v>
                </c:pt>
                <c:pt idx="18">
                  <c:v>32.247374175000012</c:v>
                </c:pt>
                <c:pt idx="19">
                  <c:v>33.398176295999988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58-4164-8911-667B70958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63883600"/>
        <c:axId val="163883984"/>
      </c:barChart>
      <c:lineChart>
        <c:grouping val="standard"/>
        <c:varyColors val="0"/>
        <c:ser>
          <c:idx val="2"/>
          <c:order val="2"/>
          <c:tx>
            <c:strRef>
              <c:f>'HZ og 2004-2023'!$A$7</c:f>
              <c:strCache>
                <c:ptCount val="1"/>
                <c:pt idx="0">
                  <c:v>Saldo</c:v>
                </c:pt>
              </c:strCache>
            </c:strRef>
          </c:tx>
          <c:spPr>
            <a:ln w="31750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12700">
                <a:solidFill>
                  <a:schemeClr val="lt2"/>
                </a:solidFill>
                <a:round/>
              </a:ln>
              <a:effectLst/>
            </c:spPr>
          </c:marker>
          <c:dPt>
            <c:idx val="19"/>
            <c:marker>
              <c:symbol val="circle"/>
              <c:size val="6"/>
              <c:spPr>
                <a:solidFill>
                  <a:schemeClr val="tx1"/>
                </a:solidFill>
                <a:ln w="12700">
                  <a:solidFill>
                    <a:schemeClr val="lt2"/>
                  </a:solidFill>
                  <a:round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CDF3-4671-BE85-CC554C59E2A2}"/>
              </c:ext>
            </c:extLst>
          </c:dPt>
          <c:cat>
            <c:strRef>
              <c:f>'HZ og 2004-2023'!$B$4:$S$4</c:f>
              <c:strCache>
                <c:ptCount val="18"/>
                <c:pt idx="0">
                  <c:v>2004r.</c:v>
                </c:pt>
                <c:pt idx="1">
                  <c:v>2005r.</c:v>
                </c:pt>
                <c:pt idx="2">
                  <c:v>2006r.</c:v>
                </c:pt>
                <c:pt idx="3">
                  <c:v>2007r.</c:v>
                </c:pt>
                <c:pt idx="4">
                  <c:v>2008r.</c:v>
                </c:pt>
                <c:pt idx="5">
                  <c:v>2009r.</c:v>
                </c:pt>
                <c:pt idx="6">
                  <c:v>2010r.</c:v>
                </c:pt>
                <c:pt idx="7">
                  <c:v>2011r.</c:v>
                </c:pt>
                <c:pt idx="8">
                  <c:v>2012r.</c:v>
                </c:pt>
                <c:pt idx="9">
                  <c:v>2013r.</c:v>
                </c:pt>
                <c:pt idx="10">
                  <c:v>2014r.</c:v>
                </c:pt>
                <c:pt idx="11">
                  <c:v>2015r.</c:v>
                </c:pt>
                <c:pt idx="12">
                  <c:v>2016r.</c:v>
                </c:pt>
                <c:pt idx="13">
                  <c:v>2017r.</c:v>
                </c:pt>
                <c:pt idx="14">
                  <c:v>2018r.</c:v>
                </c:pt>
                <c:pt idx="15">
                  <c:v>2019r.</c:v>
                </c:pt>
                <c:pt idx="16">
                  <c:v>2020r.</c:v>
                </c:pt>
                <c:pt idx="17">
                  <c:v>2021r.</c:v>
                </c:pt>
              </c:strCache>
            </c:strRef>
          </c:cat>
          <c:val>
            <c:numRef>
              <c:f>'HZ og 2004-2023'!$B$7:$U$7</c:f>
              <c:numCache>
                <c:formatCode>#\ ##0.0</c:formatCode>
                <c:ptCount val="20"/>
                <c:pt idx="0">
                  <c:v>0.83572539400000023</c:v>
                </c:pt>
                <c:pt idx="1">
                  <c:v>1.6671424660000009</c:v>
                </c:pt>
                <c:pt idx="2">
                  <c:v>2.0911630879999992</c:v>
                </c:pt>
                <c:pt idx="3">
                  <c:v>2.0187630559999996</c:v>
                </c:pt>
                <c:pt idx="4">
                  <c:v>1.414864345</c:v>
                </c:pt>
                <c:pt idx="5">
                  <c:v>2.200201227</c:v>
                </c:pt>
                <c:pt idx="6">
                  <c:v>2.586037640999999</c:v>
                </c:pt>
                <c:pt idx="7">
                  <c:v>2.5991820150000007</c:v>
                </c:pt>
                <c:pt idx="8">
                  <c:v>4.3359095559999998</c:v>
                </c:pt>
                <c:pt idx="9">
                  <c:v>6.1146155029999996</c:v>
                </c:pt>
                <c:pt idx="10">
                  <c:v>6.742041468</c:v>
                </c:pt>
                <c:pt idx="11">
                  <c:v>7.8181139900000005</c:v>
                </c:pt>
                <c:pt idx="12">
                  <c:v>7.0400524340000006</c:v>
                </c:pt>
                <c:pt idx="13">
                  <c:v>8.5279536189999998</c:v>
                </c:pt>
                <c:pt idx="14">
                  <c:v>9.6846288379999983</c:v>
                </c:pt>
                <c:pt idx="15">
                  <c:v>10.495116345</c:v>
                </c:pt>
                <c:pt idx="16">
                  <c:v>11.607000000000003</c:v>
                </c:pt>
                <c:pt idx="17">
                  <c:v>12.643316952000003</c:v>
                </c:pt>
                <c:pt idx="18">
                  <c:v>15.619192980000006</c:v>
                </c:pt>
                <c:pt idx="19">
                  <c:v>18.711466412000004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58-4164-8911-667B70958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883600"/>
        <c:axId val="163883984"/>
      </c:lineChart>
      <c:catAx>
        <c:axId val="163883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6388398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63883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63883600"/>
        <c:crosses val="autoZero"/>
        <c:crossBetween val="between"/>
        <c:majorUnit val="2.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003839148773547"/>
          <c:y val="0.92618149341647016"/>
          <c:w val="0.29555211959816718"/>
          <c:h val="5.50307620258472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EKSPORT z Polski towarów rolno-spożywczych w latach 2020 - 2023.</a:t>
            </a:r>
          </a:p>
        </c:rich>
      </c:tx>
      <c:layout>
        <c:manualLayout>
          <c:xMode val="edge"/>
          <c:yMode val="edge"/>
          <c:x val="0.19602064958739032"/>
          <c:y val="2.76675978956307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7.3175571067836814E-2"/>
          <c:y val="0.15122589284229762"/>
          <c:w val="0.90734824281150162"/>
          <c:h val="0.66282401232482679"/>
        </c:manualLayout>
      </c:layout>
      <c:lineChart>
        <c:grouping val="standard"/>
        <c:varyColors val="0"/>
        <c:ser>
          <c:idx val="1"/>
          <c:order val="0"/>
          <c:tx>
            <c:strRef>
              <c:f>'EXP - wykresy'!$D$4</c:f>
              <c:strCache>
                <c:ptCount val="1"/>
                <c:pt idx="0">
                  <c:v>2020r.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'EXP - wykresy'!$A$5:$A$16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'EXP - wykresy'!$D$5:$D$16</c:f>
              <c:numCache>
                <c:formatCode>#,##0</c:formatCode>
                <c:ptCount val="12"/>
                <c:pt idx="0">
                  <c:v>2684.8812659999999</c:v>
                </c:pt>
                <c:pt idx="1">
                  <c:v>2816.651253</c:v>
                </c:pt>
                <c:pt idx="2">
                  <c:v>3214.1244660000002</c:v>
                </c:pt>
                <c:pt idx="3">
                  <c:v>2642.00891</c:v>
                </c:pt>
                <c:pt idx="4">
                  <c:v>2621.6951839999997</c:v>
                </c:pt>
                <c:pt idx="5">
                  <c:v>2720.0890129999998</c:v>
                </c:pt>
                <c:pt idx="6">
                  <c:v>2823.3794619999999</c:v>
                </c:pt>
                <c:pt idx="7">
                  <c:v>2744.182429</c:v>
                </c:pt>
                <c:pt idx="8">
                  <c:v>3103.8271070000001</c:v>
                </c:pt>
                <c:pt idx="9">
                  <c:v>3181.860158</c:v>
                </c:pt>
                <c:pt idx="10">
                  <c:v>2935.594732</c:v>
                </c:pt>
                <c:pt idx="11">
                  <c:v>2821.6102220000002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F61-4A23-9A4E-27C0906B87E0}"/>
            </c:ext>
          </c:extLst>
        </c:ser>
        <c:ser>
          <c:idx val="2"/>
          <c:order val="1"/>
          <c:tx>
            <c:strRef>
              <c:f>'EXP - wykresy'!$E$4</c:f>
              <c:strCache>
                <c:ptCount val="1"/>
                <c:pt idx="0">
                  <c:v>2021r.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solidFill>
                <a:schemeClr val="bg1">
                  <a:lumMod val="9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'EXP - wykresy'!$A$5:$A$16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'EXP - wykresy'!$E$5:$E$16</c:f>
              <c:numCache>
                <c:formatCode>#,##0</c:formatCode>
                <c:ptCount val="12"/>
                <c:pt idx="0">
                  <c:v>2619.2236640000001</c:v>
                </c:pt>
                <c:pt idx="1">
                  <c:v>2803.7162590000003</c:v>
                </c:pt>
                <c:pt idx="2">
                  <c:v>3372.1503520000001</c:v>
                </c:pt>
                <c:pt idx="3">
                  <c:v>2921.3475669999998</c:v>
                </c:pt>
                <c:pt idx="4">
                  <c:v>2964.6699759999997</c:v>
                </c:pt>
                <c:pt idx="5">
                  <c:v>3055.2508420000004</c:v>
                </c:pt>
                <c:pt idx="6">
                  <c:v>2979.0090599999999</c:v>
                </c:pt>
                <c:pt idx="7">
                  <c:v>3164.7699389999998</c:v>
                </c:pt>
                <c:pt idx="8">
                  <c:v>3429.3159679999999</c:v>
                </c:pt>
                <c:pt idx="9">
                  <c:v>3443.978838</c:v>
                </c:pt>
                <c:pt idx="10">
                  <c:v>3563.1576650000002</c:v>
                </c:pt>
                <c:pt idx="11">
                  <c:v>3293.9141600000003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F61-4A23-9A4E-27C0906B87E0}"/>
            </c:ext>
          </c:extLst>
        </c:ser>
        <c:ser>
          <c:idx val="3"/>
          <c:order val="2"/>
          <c:tx>
            <c:strRef>
              <c:f>'EXP - wykresy'!$F$4</c:f>
              <c:strCache>
                <c:ptCount val="1"/>
                <c:pt idx="0">
                  <c:v>2022r.</c:v>
                </c:pt>
              </c:strCache>
            </c:strRef>
          </c:tx>
          <c:spPr>
            <a:ln w="3492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'EXP - wykresy'!$A$5:$A$16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'EXP - wykresy'!$F$5:$F$16</c:f>
              <c:numCache>
                <c:formatCode>#\ ###\ ##0</c:formatCode>
                <c:ptCount val="12"/>
                <c:pt idx="0">
                  <c:v>3051.5041759999999</c:v>
                </c:pt>
                <c:pt idx="1">
                  <c:v>3267.0827719999997</c:v>
                </c:pt>
                <c:pt idx="2">
                  <c:v>4134.687473</c:v>
                </c:pt>
                <c:pt idx="3">
                  <c:v>3713.072936</c:v>
                </c:pt>
                <c:pt idx="4">
                  <c:v>3973.7635180000002</c:v>
                </c:pt>
                <c:pt idx="5">
                  <c:v>4035.2608769999997</c:v>
                </c:pt>
                <c:pt idx="6">
                  <c:v>4116.5625289999998</c:v>
                </c:pt>
                <c:pt idx="7">
                  <c:v>4338.5688880000007</c:v>
                </c:pt>
                <c:pt idx="8">
                  <c:v>4302.5616960000007</c:v>
                </c:pt>
                <c:pt idx="9">
                  <c:v>4554.2894069999993</c:v>
                </c:pt>
                <c:pt idx="10">
                  <c:v>4381.5019309999998</c:v>
                </c:pt>
                <c:pt idx="11" formatCode="#,##0">
                  <c:v>3997.7109519999999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F61-4A23-9A4E-27C0906B87E0}"/>
            </c:ext>
          </c:extLst>
        </c:ser>
        <c:ser>
          <c:idx val="4"/>
          <c:order val="3"/>
          <c:tx>
            <c:strRef>
              <c:f>'EXP - wykresy'!$G$4</c:f>
              <c:strCache>
                <c:ptCount val="1"/>
                <c:pt idx="0">
                  <c:v>2023r.</c:v>
                </c:pt>
              </c:strCache>
            </c:strRef>
          </c:tx>
          <c:spPr>
            <a:ln w="34925" cap="rnd">
              <a:solidFill>
                <a:srgbClr val="EB3D07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0-2586-476D-8B0D-9A3F02AAD166}"/>
              </c:ext>
            </c:extLst>
          </c:dPt>
          <c:dLbls>
            <c:dLbl>
              <c:idx val="6"/>
              <c:layout>
                <c:manualLayout>
                  <c:x val="-8.5198536581816073E-3"/>
                  <c:y val="2.80621772752285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CE-458E-AD19-84737257CCAE}"/>
                </c:ext>
              </c:extLst>
            </c:dLbl>
            <c:dLbl>
              <c:idx val="7"/>
              <c:layout>
                <c:manualLayout>
                  <c:x val="-7.0758106652694698E-3"/>
                  <c:y val="2.54870703271845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49-4C9E-9A06-DE8F6C2754CB}"/>
                </c:ext>
              </c:extLst>
            </c:dLbl>
            <c:dLbl>
              <c:idx val="9"/>
              <c:layout>
                <c:manualLayout>
                  <c:x val="-1.981647691714342E-2"/>
                  <c:y val="3.57874981193608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7D7-4988-8611-F5F1CC2F0085}"/>
                </c:ext>
              </c:extLst>
            </c:dLbl>
            <c:dLbl>
              <c:idx val="11"/>
              <c:layout>
                <c:manualLayout>
                  <c:x val="-2.7292412566039488E-2"/>
                  <c:y val="3.83626050674049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65-449A-97CB-B0E872345659}"/>
                </c:ext>
              </c:extLst>
            </c:dLbl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'EXP - wykresy'!$A$5:$A$16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'EXP - wykresy'!$G$5:$G$16</c:f>
              <c:numCache>
                <c:formatCode>#\ ###\ ##0</c:formatCode>
                <c:ptCount val="12"/>
                <c:pt idx="0">
                  <c:v>4158.7614009999998</c:v>
                </c:pt>
                <c:pt idx="1">
                  <c:v>4216.9460779999999</c:v>
                </c:pt>
                <c:pt idx="2">
                  <c:v>4767.3286349999998</c:v>
                </c:pt>
                <c:pt idx="3">
                  <c:v>4034.4959819999999</c:v>
                </c:pt>
                <c:pt idx="4">
                  <c:v>4375.1423210000003</c:v>
                </c:pt>
                <c:pt idx="5">
                  <c:v>4461.2643989999997</c:v>
                </c:pt>
                <c:pt idx="6">
                  <c:v>4169.1372080000001</c:v>
                </c:pt>
                <c:pt idx="7">
                  <c:v>4366.5173020000002</c:v>
                </c:pt>
                <c:pt idx="8">
                  <c:v>4542.0557200000003</c:v>
                </c:pt>
                <c:pt idx="9">
                  <c:v>4538.5678040000003</c:v>
                </c:pt>
                <c:pt idx="10">
                  <c:v>4477.762772</c:v>
                </c:pt>
                <c:pt idx="11">
                  <c:v>4001.663086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4F61-4A23-9A4E-27C0906B87E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48073856"/>
        <c:axId val="648075032"/>
      </c:lineChart>
      <c:catAx>
        <c:axId val="648073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48075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48075032"/>
        <c:scaling>
          <c:orientation val="minMax"/>
          <c:max val="4800"/>
          <c:min val="2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48073856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ayout>
        <c:manualLayout>
          <c:xMode val="edge"/>
          <c:yMode val="edge"/>
          <c:x val="0.2324793888030155"/>
          <c:y val="0.929610364014685"/>
          <c:w val="0.49693791538316284"/>
          <c:h val="5.90188153129241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IMPORT do Polski towarów rolno-spożywczych w latach 2020 - 2023.</a:t>
            </a:r>
          </a:p>
        </c:rich>
      </c:tx>
      <c:layout>
        <c:manualLayout>
          <c:xMode val="edge"/>
          <c:yMode val="edge"/>
          <c:x val="0.16476138413613353"/>
          <c:y val="2.2286499609018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7.3196612948133094E-2"/>
          <c:y val="0.12443542781431251"/>
          <c:w val="0.90734824281150162"/>
          <c:h val="0.67366705457667064"/>
        </c:manualLayout>
      </c:layout>
      <c:lineChart>
        <c:grouping val="standard"/>
        <c:varyColors val="0"/>
        <c:ser>
          <c:idx val="1"/>
          <c:order val="0"/>
          <c:tx>
            <c:strRef>
              <c:f>'IMP - wykresy'!$D$4</c:f>
              <c:strCache>
                <c:ptCount val="1"/>
                <c:pt idx="0">
                  <c:v>2020r.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'IMP - wykresy'!$A$5:$A$16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'IMP - wykresy'!$D$5:$D$16</c:f>
              <c:numCache>
                <c:formatCode>#,##0</c:formatCode>
                <c:ptCount val="12"/>
                <c:pt idx="0">
                  <c:v>1952.8747760000001</c:v>
                </c:pt>
                <c:pt idx="1">
                  <c:v>1939.2377490000001</c:v>
                </c:pt>
                <c:pt idx="2">
                  <c:v>2171.8591820000001</c:v>
                </c:pt>
                <c:pt idx="3">
                  <c:v>1813.504899</c:v>
                </c:pt>
                <c:pt idx="4">
                  <c:v>1760.2437299999999</c:v>
                </c:pt>
                <c:pt idx="5">
                  <c:v>1752.308237</c:v>
                </c:pt>
                <c:pt idx="6">
                  <c:v>1824.018881</c:v>
                </c:pt>
                <c:pt idx="7">
                  <c:v>1733.375963</c:v>
                </c:pt>
                <c:pt idx="8">
                  <c:v>1958.051001</c:v>
                </c:pt>
                <c:pt idx="9">
                  <c:v>1990.135994</c:v>
                </c:pt>
                <c:pt idx="10">
                  <c:v>1908.2808210000001</c:v>
                </c:pt>
                <c:pt idx="11">
                  <c:v>1898.9181899999999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579-4FC0-8E0C-D849372EB89C}"/>
            </c:ext>
          </c:extLst>
        </c:ser>
        <c:ser>
          <c:idx val="2"/>
          <c:order val="1"/>
          <c:tx>
            <c:strRef>
              <c:f>'IMP - wykresy'!$E$4</c:f>
              <c:strCache>
                <c:ptCount val="1"/>
                <c:pt idx="0">
                  <c:v>2021r.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11"/>
              <c:layout>
                <c:manualLayout>
                  <c:x val="-2.7109173702599899E-2"/>
                  <c:y val="-2.82309926746236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08-4F61-BE57-6BB9E64EAFEE}"/>
                </c:ext>
              </c:extLst>
            </c:dLbl>
            <c:spPr>
              <a:solidFill>
                <a:schemeClr val="bg1">
                  <a:lumMod val="9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'IMP - wykresy'!$A$5:$A$16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'IMP - wykresy'!$E$5:$E$16</c:f>
              <c:numCache>
                <c:formatCode>#,##0</c:formatCode>
                <c:ptCount val="12"/>
                <c:pt idx="0">
                  <c:v>1746.471681</c:v>
                </c:pt>
                <c:pt idx="1">
                  <c:v>1886.3993949999999</c:v>
                </c:pt>
                <c:pt idx="2">
                  <c:v>2282.6749460000001</c:v>
                </c:pt>
                <c:pt idx="3">
                  <c:v>1926.2661270000001</c:v>
                </c:pt>
                <c:pt idx="4">
                  <c:v>2016.590064</c:v>
                </c:pt>
                <c:pt idx="5">
                  <c:v>2019.2156359999999</c:v>
                </c:pt>
                <c:pt idx="6">
                  <c:v>1978.5080809999999</c:v>
                </c:pt>
                <c:pt idx="7">
                  <c:v>1963.8636509999999</c:v>
                </c:pt>
                <c:pt idx="8">
                  <c:v>2148.0627159999999</c:v>
                </c:pt>
                <c:pt idx="9">
                  <c:v>2211.1915240000003</c:v>
                </c:pt>
                <c:pt idx="10">
                  <c:v>2402.1317059999997</c:v>
                </c:pt>
                <c:pt idx="11">
                  <c:v>2385.811811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579-4FC0-8E0C-D849372EB89C}"/>
            </c:ext>
          </c:extLst>
        </c:ser>
        <c:ser>
          <c:idx val="3"/>
          <c:order val="2"/>
          <c:tx>
            <c:strRef>
              <c:f>'IMP - wykresy'!$F$4</c:f>
              <c:strCache>
                <c:ptCount val="1"/>
                <c:pt idx="0">
                  <c:v>2022r.</c:v>
                </c:pt>
              </c:strCache>
            </c:strRef>
          </c:tx>
          <c:spPr>
            <a:ln w="3492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2"/>
              <c:layout>
                <c:manualLayout>
                  <c:x val="-2.5847269766955502E-2"/>
                  <c:y val="-2.7181665394465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F7-4615-9AF7-070B6084FC7E}"/>
                </c:ext>
              </c:extLst>
            </c:dLbl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'IMP - wykresy'!$A$5:$A$16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'IMP - wykresy'!$F$5:$F$16</c:f>
              <c:numCache>
                <c:formatCode>#,##0</c:formatCode>
                <c:ptCount val="12"/>
                <c:pt idx="0">
                  <c:v>2137.807679</c:v>
                </c:pt>
                <c:pt idx="1">
                  <c:v>2289.0912079999998</c:v>
                </c:pt>
                <c:pt idx="2">
                  <c:v>2806.6424050000001</c:v>
                </c:pt>
                <c:pt idx="3">
                  <c:v>2514.8905300000001</c:v>
                </c:pt>
                <c:pt idx="4">
                  <c:v>2712.4227759999999</c:v>
                </c:pt>
                <c:pt idx="5">
                  <c:v>2603.3637840000001</c:v>
                </c:pt>
                <c:pt idx="6">
                  <c:v>2581.6460499999998</c:v>
                </c:pt>
                <c:pt idx="7">
                  <c:v>2700.0661530000002</c:v>
                </c:pt>
                <c:pt idx="8">
                  <c:v>2928.412323</c:v>
                </c:pt>
                <c:pt idx="9">
                  <c:v>3000.3152110000001</c:v>
                </c:pt>
                <c:pt idx="10">
                  <c:v>3027.6081669999999</c:v>
                </c:pt>
                <c:pt idx="11">
                  <c:v>2945.1078889999999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D579-4FC0-8E0C-D849372EB89C}"/>
            </c:ext>
          </c:extLst>
        </c:ser>
        <c:ser>
          <c:idx val="4"/>
          <c:order val="3"/>
          <c:tx>
            <c:strRef>
              <c:f>'IMP - wykresy'!$G$4</c:f>
              <c:strCache>
                <c:ptCount val="1"/>
                <c:pt idx="0">
                  <c:v>2023r.</c:v>
                </c:pt>
              </c:strCache>
            </c:strRef>
          </c:tx>
          <c:spPr>
            <a:ln w="34925" cap="rnd">
              <a:solidFill>
                <a:srgbClr val="EB3D07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0-4F90-4119-A5C8-098967E62FC8}"/>
              </c:ext>
            </c:extLst>
          </c:dPt>
          <c:dLbls>
            <c:dLbl>
              <c:idx val="2"/>
              <c:layout>
                <c:manualLayout>
                  <c:x val="-2.8756360342864957E-2"/>
                  <c:y val="-3.52534137033711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1F7-4615-9AF7-070B6084FC7E}"/>
                </c:ext>
              </c:extLst>
            </c:dLbl>
            <c:dLbl>
              <c:idx val="3"/>
              <c:layout>
                <c:manualLayout>
                  <c:x val="-3.4574541494683864E-2"/>
                  <c:y val="3.7392321076775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1F7-4615-9AF7-070B6084FC7E}"/>
                </c:ext>
              </c:extLst>
            </c:dLbl>
            <c:dLbl>
              <c:idx val="4"/>
              <c:layout>
                <c:manualLayout>
                  <c:x val="-2.2938179191046047E-2"/>
                  <c:y val="4.00829038464104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F7-4615-9AF7-070B6084FC7E}"/>
                </c:ext>
              </c:extLst>
            </c:dLbl>
            <c:dLbl>
              <c:idx val="6"/>
              <c:layout>
                <c:manualLayout>
                  <c:x val="-4.0290904476347009E-3"/>
                  <c:y val="1.8558241689330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35-49B6-B599-2F2514749432}"/>
                </c:ext>
              </c:extLst>
            </c:dLbl>
            <c:dLbl>
              <c:idx val="7"/>
              <c:layout>
                <c:manualLayout>
                  <c:x val="-8.3927263114987761E-3"/>
                  <c:y val="3.20111555375053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36-436D-B427-2845D61192BE}"/>
                </c:ext>
              </c:extLst>
            </c:dLbl>
            <c:dLbl>
              <c:idx val="8"/>
              <c:layout>
                <c:manualLayout>
                  <c:x val="-2.2938179191046047E-2"/>
                  <c:y val="3.47017383071404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C2-4C1C-813C-967173501B33}"/>
                </c:ext>
              </c:extLst>
            </c:dLbl>
            <c:dLbl>
              <c:idx val="9"/>
              <c:layout>
                <c:manualLayout>
                  <c:x val="-2.2938179191046154E-2"/>
                  <c:y val="3.47017383071403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C2-4C1C-813C-967173501B33}"/>
                </c:ext>
              </c:extLst>
            </c:dLbl>
            <c:dLbl>
              <c:idx val="10"/>
              <c:layout>
                <c:manualLayout>
                  <c:x val="-3.1665450918774304E-2"/>
                  <c:y val="5.62264004642208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8B-46BF-9462-57741CE4C866}"/>
                </c:ext>
              </c:extLst>
            </c:dLbl>
            <c:dLbl>
              <c:idx val="11"/>
              <c:layout>
                <c:manualLayout>
                  <c:x val="-2.1483633903091534E-2"/>
                  <c:y val="3.20111555375053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08-4F61-BE57-6BB9E64EAFEE}"/>
                </c:ext>
              </c:extLst>
            </c:dLbl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'IMP - wykresy'!$A$5:$A$16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'IMP - wykresy'!$G$5:$G$16</c:f>
              <c:numCache>
                <c:formatCode>#,##0</c:formatCode>
                <c:ptCount val="12"/>
                <c:pt idx="0">
                  <c:v>2848.8067369999999</c:v>
                </c:pt>
                <c:pt idx="1">
                  <c:v>2707.4802610000002</c:v>
                </c:pt>
                <c:pt idx="2">
                  <c:v>3112.9532610000001</c:v>
                </c:pt>
                <c:pt idx="3">
                  <c:v>2510.032745</c:v>
                </c:pt>
                <c:pt idx="4">
                  <c:v>2758.2186889999998</c:v>
                </c:pt>
                <c:pt idx="5">
                  <c:v>2700.0356750000001</c:v>
                </c:pt>
                <c:pt idx="6">
                  <c:v>2580.5023590000001</c:v>
                </c:pt>
                <c:pt idx="7">
                  <c:v>2681.096243</c:v>
                </c:pt>
                <c:pt idx="8">
                  <c:v>2782.4703359999999</c:v>
                </c:pt>
                <c:pt idx="9">
                  <c:v>2925.7045720000001</c:v>
                </c:pt>
                <c:pt idx="10">
                  <c:v>3039.1171650000001</c:v>
                </c:pt>
                <c:pt idx="11">
                  <c:v>2751.758253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D579-4FC0-8E0C-D849372EB89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581621000"/>
        <c:axId val="581621392"/>
      </c:lineChart>
      <c:catAx>
        <c:axId val="581621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81621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81621392"/>
        <c:scaling>
          <c:orientation val="minMax"/>
          <c:max val="3200"/>
          <c:min val="1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81621000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0</xdr:rowOff>
    </xdr:from>
    <xdr:to>
      <xdr:col>2</xdr:col>
      <xdr:colOff>1200150</xdr:colOff>
      <xdr:row>3</xdr:row>
      <xdr:rowOff>146107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3BDE393A-CC07-7EB9-B4E5-9710BD057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0"/>
          <a:ext cx="2524125" cy="7842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452967</xdr:colOff>
      <xdr:row>13</xdr:row>
      <xdr:rowOff>136526</xdr:rowOff>
    </xdr:from>
    <xdr:to>
      <xdr:col>19</xdr:col>
      <xdr:colOff>529166</xdr:colOff>
      <xdr:row>37</xdr:row>
      <xdr:rowOff>571501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0.01292</cdr:x>
      <cdr:y>0.03589</cdr:y>
    </cdr:from>
    <cdr:to>
      <cdr:x>0.08166</cdr:x>
      <cdr:y>0.08969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4226" y="169841"/>
          <a:ext cx="607557" cy="2545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1100" b="1" i="1" u="sng" strike="noStrike" baseline="0">
              <a:solidFill>
                <a:srgbClr val="000000"/>
              </a:solidFill>
              <a:latin typeface="+mn-lt"/>
              <a:cs typeface="Times New Roman CE"/>
            </a:rPr>
            <a:t>mld EUR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19</xdr:row>
      <xdr:rowOff>84668</xdr:rowOff>
    </xdr:from>
    <xdr:to>
      <xdr:col>12</xdr:col>
      <xdr:colOff>497419</xdr:colOff>
      <xdr:row>47</xdr:row>
      <xdr:rowOff>74085</xdr:rowOff>
    </xdr:to>
    <xdr:graphicFrame macro="">
      <xdr:nvGraphicFramePr>
        <xdr:cNvPr id="2" name="Wykres 1025">
          <a:extLst>
            <a:ext uri="{FF2B5EF4-FFF2-40B4-BE49-F238E27FC236}">
              <a16:creationId xmlns:a16="http://schemas.microsoft.com/office/drawing/2014/main" id="{02FFAE90-69FA-424D-B85B-857E4F737E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0.00785</cdr:x>
      <cdr:y>0.05757</cdr:y>
    </cdr:from>
    <cdr:to>
      <cdr:x>0.11609</cdr:x>
      <cdr:y>0.14507</cdr:y>
    </cdr:to>
    <cdr:sp macro="" textlink="">
      <cdr:nvSpPr>
        <cdr:cNvPr id="19457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401" y="233643"/>
          <a:ext cx="791798" cy="3551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1200" b="1" i="1" u="sng" strike="noStrike" baseline="0">
              <a:solidFill>
                <a:srgbClr val="000000"/>
              </a:solidFill>
              <a:latin typeface="Times New Roman CE"/>
              <a:cs typeface="Times New Roman CE"/>
            </a:rPr>
            <a:t>mln EUR</a:t>
          </a:r>
          <a:endParaRPr lang="pl-PL" sz="1050"/>
        </a:p>
      </cdr:txBody>
    </cdr:sp>
  </cdr:relSizeAnchor>
  <cdr:relSizeAnchor xmlns:cdr="http://schemas.openxmlformats.org/drawingml/2006/chartDrawing">
    <cdr:from>
      <cdr:x>0.0429</cdr:x>
      <cdr:y>0.81459</cdr:y>
    </cdr:from>
    <cdr:to>
      <cdr:x>0.15871</cdr:x>
      <cdr:y>1</cdr:y>
    </cdr:to>
    <cdr:sp macro="" textlink="">
      <cdr:nvSpPr>
        <cdr:cNvPr id="2" name="pole tekstowe 1"/>
        <cdr:cNvSpPr txBox="1"/>
      </cdr:nvSpPr>
      <cdr:spPr>
        <a:xfrm xmlns:a="http://schemas.openxmlformats.org/drawingml/2006/main">
          <a:off x="338667" y="4603751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pl-PL" sz="1100"/>
        </a:p>
      </cdr:txBody>
    </cdr:sp>
  </cdr:relSizeAnchor>
  <cdr:relSizeAnchor xmlns:cdr="http://schemas.openxmlformats.org/drawingml/2006/chartDrawing">
    <cdr:from>
      <cdr:x>0.07775</cdr:x>
      <cdr:y>0.81459</cdr:y>
    </cdr:from>
    <cdr:to>
      <cdr:x>0.19357</cdr:x>
      <cdr:y>1</cdr:y>
    </cdr:to>
    <cdr:sp macro="" textlink="">
      <cdr:nvSpPr>
        <cdr:cNvPr id="3" name="pole tekstowe 2"/>
        <cdr:cNvSpPr txBox="1"/>
      </cdr:nvSpPr>
      <cdr:spPr>
        <a:xfrm xmlns:a="http://schemas.openxmlformats.org/drawingml/2006/main">
          <a:off x="613834" y="4540251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pl-PL" sz="11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19</xdr:row>
      <xdr:rowOff>116416</xdr:rowOff>
    </xdr:from>
    <xdr:to>
      <xdr:col>12</xdr:col>
      <xdr:colOff>973668</xdr:colOff>
      <xdr:row>46</xdr:row>
      <xdr:rowOff>52916</xdr:rowOff>
    </xdr:to>
    <xdr:graphicFrame macro="">
      <xdr:nvGraphicFramePr>
        <xdr:cNvPr id="2" name="Wykres 1025">
          <a:extLst>
            <a:ext uri="{FF2B5EF4-FFF2-40B4-BE49-F238E27FC236}">
              <a16:creationId xmlns:a16="http://schemas.microsoft.com/office/drawing/2014/main" id="{AA1F1E5F-1D8D-49E4-870B-2E1C87E772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0.00664</cdr:x>
      <cdr:y>0.03739</cdr:y>
    </cdr:from>
    <cdr:to>
      <cdr:x>0.09091</cdr:x>
      <cdr:y>0.09865</cdr:y>
    </cdr:to>
    <cdr:sp macro="" textlink="">
      <cdr:nvSpPr>
        <cdr:cNvPr id="19457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957" y="176490"/>
          <a:ext cx="735795" cy="2891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1200" b="1" i="1" u="sng" strike="noStrike" baseline="0">
              <a:solidFill>
                <a:srgbClr val="000000"/>
              </a:solidFill>
              <a:latin typeface="Times New Roman CE"/>
              <a:cs typeface="Times New Roman CE"/>
            </a:rPr>
            <a:t>mln EUR</a:t>
          </a:r>
          <a:endParaRPr lang="pl-PL" sz="1050"/>
        </a:p>
      </cdr:txBody>
    </cdr:sp>
  </cdr:relSizeAnchor>
</c:userShape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B1:AJ43"/>
  <sheetViews>
    <sheetView showGridLines="0" tabSelected="1" topLeftCell="A3" workbookViewId="0">
      <selection activeCell="B13" sqref="B13"/>
    </sheetView>
  </sheetViews>
  <sheetFormatPr defaultRowHeight="12.75" x14ac:dyDescent="0.2"/>
  <cols>
    <col min="1" max="1" width="7.85546875" style="135" customWidth="1"/>
    <col min="2" max="2" width="19.28515625" style="135" customWidth="1"/>
    <col min="3" max="3" width="18.7109375" style="135" customWidth="1"/>
    <col min="4" max="4" width="21" style="135" customWidth="1"/>
    <col min="5" max="5" width="14.7109375" style="135" customWidth="1"/>
    <col min="6" max="6" width="13.42578125" style="135" customWidth="1"/>
    <col min="7" max="7" width="31.7109375" style="135" customWidth="1"/>
    <col min="8" max="10" width="9.140625" style="135"/>
    <col min="11" max="11" width="17.85546875" style="135" customWidth="1"/>
    <col min="12" max="16384" width="9.140625" style="135"/>
  </cols>
  <sheetData>
    <row r="1" spans="2:36" ht="15" customHeight="1" x14ac:dyDescent="0.2">
      <c r="B1" s="133"/>
      <c r="C1" s="133"/>
      <c r="D1" s="133"/>
      <c r="E1" s="134"/>
      <c r="F1" s="134"/>
      <c r="G1" s="133"/>
      <c r="L1" s="136"/>
      <c r="M1" s="136"/>
      <c r="N1" s="136"/>
      <c r="O1" s="136"/>
      <c r="P1" s="136"/>
      <c r="Q1" s="136"/>
      <c r="R1" s="136"/>
      <c r="S1" s="136"/>
      <c r="T1" s="136"/>
    </row>
    <row r="2" spans="2:36" ht="15.75" x14ac:dyDescent="0.25">
      <c r="B2" s="133"/>
      <c r="C2" s="133"/>
      <c r="D2" s="412" t="s">
        <v>642</v>
      </c>
      <c r="E2" s="412"/>
      <c r="F2" s="412"/>
      <c r="G2" s="412"/>
      <c r="L2" s="136"/>
      <c r="M2" s="136"/>
      <c r="N2" s="136"/>
      <c r="O2" s="136"/>
      <c r="P2" s="136"/>
      <c r="Q2" s="136"/>
      <c r="R2" s="136"/>
      <c r="S2" s="136"/>
      <c r="T2" s="136"/>
      <c r="AI2" s="137"/>
      <c r="AJ2" s="137"/>
    </row>
    <row r="3" spans="2:36" ht="19.5" customHeight="1" x14ac:dyDescent="0.25">
      <c r="B3" s="133"/>
      <c r="C3" s="133"/>
      <c r="D3" s="412" t="s">
        <v>641</v>
      </c>
      <c r="E3" s="412"/>
      <c r="F3" s="412"/>
      <c r="G3" s="412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AI3" s="137"/>
      <c r="AJ3" s="137"/>
    </row>
    <row r="4" spans="2:36" ht="25.5" customHeight="1" x14ac:dyDescent="0.2">
      <c r="B4" s="134"/>
      <c r="C4" s="134"/>
      <c r="D4" s="411" t="s">
        <v>548</v>
      </c>
      <c r="E4" s="411"/>
      <c r="F4" s="411"/>
      <c r="G4" s="411"/>
      <c r="H4" s="138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</row>
    <row r="5" spans="2:36" ht="15.75" x14ac:dyDescent="0.2">
      <c r="B5" s="136"/>
      <c r="C5" s="136"/>
      <c r="D5" s="136"/>
      <c r="E5" s="136"/>
      <c r="F5" s="136"/>
      <c r="G5" s="136"/>
      <c r="H5" s="138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</row>
    <row r="6" spans="2:36" ht="30" customHeight="1" x14ac:dyDescent="0.35">
      <c r="B6" s="410">
        <v>45537</v>
      </c>
      <c r="C6" s="136"/>
      <c r="D6" s="136"/>
      <c r="E6" s="136"/>
      <c r="F6" s="136"/>
      <c r="G6" s="136"/>
      <c r="H6" s="138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</row>
    <row r="7" spans="2:36" ht="16.5" customHeight="1" x14ac:dyDescent="0.2"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</row>
    <row r="8" spans="2:36" ht="23.25" customHeight="1" x14ac:dyDescent="0.2"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</row>
    <row r="9" spans="2:36" ht="33" customHeight="1" x14ac:dyDescent="0.5">
      <c r="B9" s="140" t="s">
        <v>635</v>
      </c>
      <c r="C9" s="140"/>
      <c r="D9" s="140"/>
      <c r="E9" s="140"/>
      <c r="F9" s="140"/>
      <c r="G9" s="140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2:36" ht="31.5" x14ac:dyDescent="0.5">
      <c r="B10" s="140" t="s">
        <v>661</v>
      </c>
      <c r="C10" s="140"/>
      <c r="D10" s="140"/>
      <c r="E10" s="140"/>
      <c r="F10" s="140"/>
      <c r="G10" s="140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</row>
    <row r="11" spans="2:36" x14ac:dyDescent="0.2"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</row>
    <row r="12" spans="2:36" ht="31.5" x14ac:dyDescent="0.5">
      <c r="B12" s="157"/>
      <c r="C12" s="141"/>
      <c r="D12" s="142"/>
      <c r="E12" s="158" t="s">
        <v>634</v>
      </c>
      <c r="F12" s="136"/>
      <c r="G12" s="136"/>
      <c r="Q12" s="136"/>
      <c r="R12" s="136"/>
      <c r="S12" s="136"/>
      <c r="T12" s="136"/>
    </row>
    <row r="13" spans="2:36" x14ac:dyDescent="0.2"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</row>
    <row r="14" spans="2:36" x14ac:dyDescent="0.2">
      <c r="B14" s="136"/>
      <c r="C14" s="136"/>
      <c r="D14" s="136"/>
      <c r="E14"/>
      <c r="F14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</row>
    <row r="15" spans="2:36" x14ac:dyDescent="0.2"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</row>
    <row r="16" spans="2:36" ht="23.25" x14ac:dyDescent="0.35">
      <c r="B16" s="159"/>
      <c r="C16" s="144"/>
      <c r="D16" s="143"/>
      <c r="E16" s="143"/>
      <c r="F16" s="143"/>
      <c r="G16" s="143"/>
      <c r="H16" s="143"/>
      <c r="I16" s="143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</row>
    <row r="17" spans="2:20" ht="15" x14ac:dyDescent="0.25">
      <c r="B17" s="145"/>
      <c r="C17" s="145"/>
      <c r="D17" s="145"/>
      <c r="E17" s="145"/>
      <c r="F17" s="145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</row>
    <row r="18" spans="2:20" ht="15" x14ac:dyDescent="0.25">
      <c r="B18" s="145"/>
      <c r="C18" s="145"/>
      <c r="D18" s="145"/>
      <c r="E18" s="145"/>
      <c r="F18" s="145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</row>
    <row r="19" spans="2:20" ht="18.75" x14ac:dyDescent="0.3">
      <c r="B19" s="157" t="s">
        <v>549</v>
      </c>
      <c r="C19" s="146"/>
      <c r="D19" s="146"/>
      <c r="E19" s="146"/>
      <c r="F19" s="146"/>
      <c r="G19" s="147"/>
      <c r="H19" s="147"/>
      <c r="I19" s="147"/>
      <c r="J19" s="147"/>
      <c r="K19" s="136"/>
      <c r="L19" s="136"/>
      <c r="M19" s="136"/>
      <c r="N19" s="136"/>
      <c r="O19" s="136"/>
      <c r="P19" s="136"/>
      <c r="Q19" s="136"/>
      <c r="R19" s="136"/>
      <c r="S19" s="136"/>
      <c r="T19" s="136"/>
    </row>
    <row r="20" spans="2:20" ht="15" x14ac:dyDescent="0.25">
      <c r="C20" s="145"/>
      <c r="D20" s="145"/>
      <c r="E20" s="145"/>
      <c r="F20" s="145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</row>
    <row r="21" spans="2:20" ht="15" x14ac:dyDescent="0.25">
      <c r="B21" s="145"/>
      <c r="C21" s="145"/>
      <c r="D21" s="145"/>
      <c r="E21" s="145"/>
      <c r="F21" s="145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</row>
    <row r="22" spans="2:20" ht="15.75" x14ac:dyDescent="0.25">
      <c r="B22" s="139" t="s">
        <v>550</v>
      </c>
      <c r="C22" s="145"/>
      <c r="D22" s="145"/>
      <c r="E22" s="145"/>
      <c r="F22" s="145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</row>
    <row r="23" spans="2:20" ht="15" x14ac:dyDescent="0.25">
      <c r="B23" s="145"/>
      <c r="C23" s="145"/>
      <c r="D23" s="145"/>
      <c r="E23" s="145"/>
      <c r="F23" s="145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</row>
    <row r="24" spans="2:20" ht="15" x14ac:dyDescent="0.25">
      <c r="B24" s="145"/>
      <c r="C24" s="148"/>
      <c r="D24" s="145"/>
      <c r="E24" s="145"/>
      <c r="F24" s="145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</row>
    <row r="25" spans="2:20" ht="15" x14ac:dyDescent="0.25">
      <c r="B25" s="145"/>
      <c r="C25" s="148"/>
      <c r="D25" s="145"/>
      <c r="E25" s="145"/>
      <c r="F25" s="145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</row>
    <row r="26" spans="2:20" ht="15" x14ac:dyDescent="0.25">
      <c r="B26" s="146"/>
      <c r="C26" s="145"/>
      <c r="D26" s="145"/>
      <c r="E26" s="145"/>
      <c r="F26" s="145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</row>
    <row r="27" spans="2:20" ht="15" x14ac:dyDescent="0.25">
      <c r="B27" s="146"/>
      <c r="C27" s="146"/>
      <c r="D27" s="146"/>
      <c r="E27" s="146"/>
      <c r="F27" s="146"/>
      <c r="G27" s="147"/>
      <c r="H27" s="147"/>
      <c r="I27" s="147"/>
      <c r="J27" s="147"/>
      <c r="K27" s="136"/>
      <c r="L27" s="136"/>
      <c r="M27" s="136"/>
      <c r="N27" s="136"/>
      <c r="O27" s="136"/>
      <c r="P27" s="136"/>
      <c r="Q27" s="136"/>
      <c r="R27" s="136"/>
      <c r="S27" s="136"/>
      <c r="T27" s="136"/>
    </row>
    <row r="28" spans="2:20" ht="15.75" x14ac:dyDescent="0.25">
      <c r="B28" s="145"/>
      <c r="C28" s="149"/>
      <c r="D28" s="145"/>
      <c r="E28" s="145"/>
      <c r="F28" s="145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</row>
    <row r="29" spans="2:20" ht="15" x14ac:dyDescent="0.25">
      <c r="B29" s="145"/>
      <c r="C29" s="145"/>
      <c r="D29" s="145"/>
      <c r="E29" s="145"/>
      <c r="F29" s="145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</row>
    <row r="30" spans="2:20" ht="15" x14ac:dyDescent="0.25">
      <c r="B30" s="145"/>
      <c r="C30" s="145"/>
      <c r="D30" s="145"/>
      <c r="E30" s="145"/>
      <c r="F30" s="145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</row>
    <row r="31" spans="2:20" ht="15" x14ac:dyDescent="0.25">
      <c r="B31" s="150"/>
      <c r="C31" s="151"/>
      <c r="D31" s="151"/>
      <c r="E31" s="151"/>
      <c r="F31" s="151"/>
      <c r="G31" s="152"/>
      <c r="H31" s="152"/>
      <c r="I31" s="152"/>
      <c r="J31" s="152"/>
      <c r="K31" s="152"/>
      <c r="L31" s="152"/>
      <c r="M31" s="152"/>
      <c r="N31" s="152"/>
      <c r="O31" s="152"/>
      <c r="P31" s="152"/>
      <c r="Q31" s="136"/>
      <c r="R31" s="136"/>
      <c r="S31" s="136"/>
      <c r="T31" s="136"/>
    </row>
    <row r="32" spans="2:20" ht="15" x14ac:dyDescent="0.25">
      <c r="B32" s="153"/>
      <c r="C32" s="151"/>
      <c r="D32" s="151"/>
      <c r="E32" s="151"/>
      <c r="F32" s="151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36"/>
      <c r="R32" s="136"/>
      <c r="S32" s="136"/>
      <c r="T32" s="136"/>
    </row>
    <row r="33" spans="2:20" ht="15.75" x14ac:dyDescent="0.25">
      <c r="B33" s="153"/>
      <c r="C33" s="145"/>
      <c r="D33" s="145"/>
      <c r="E33" s="145"/>
      <c r="F33" s="145"/>
      <c r="G33" s="136"/>
      <c r="H33" s="136"/>
      <c r="I33" s="136"/>
      <c r="J33" s="136"/>
      <c r="K33" s="136"/>
      <c r="L33" s="136"/>
      <c r="M33" s="136"/>
      <c r="N33" s="154"/>
      <c r="O33" s="136"/>
      <c r="P33" s="136"/>
      <c r="Q33" s="136"/>
      <c r="R33" s="136"/>
      <c r="S33" s="136"/>
      <c r="T33" s="136"/>
    </row>
    <row r="34" spans="2:20" ht="15.75" x14ac:dyDescent="0.25">
      <c r="B34" s="145"/>
      <c r="C34" s="145"/>
      <c r="D34" s="145"/>
      <c r="E34" s="145"/>
      <c r="F34" s="145"/>
      <c r="G34" s="136"/>
      <c r="H34" s="136"/>
      <c r="I34" s="136"/>
      <c r="J34" s="136"/>
      <c r="K34" s="136"/>
      <c r="L34" s="136"/>
      <c r="M34" s="136"/>
      <c r="N34" s="154"/>
      <c r="O34" s="136"/>
      <c r="P34" s="136"/>
      <c r="Q34" s="136"/>
      <c r="R34" s="136"/>
      <c r="S34" s="136"/>
      <c r="T34" s="136"/>
    </row>
    <row r="35" spans="2:20" ht="15.75" x14ac:dyDescent="0.2">
      <c r="B35" s="136"/>
      <c r="C35" s="136"/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54"/>
      <c r="O35" s="136"/>
      <c r="P35" s="136"/>
      <c r="Q35" s="136"/>
      <c r="R35" s="136"/>
      <c r="S35" s="136"/>
      <c r="T35" s="136"/>
    </row>
    <row r="36" spans="2:20" ht="15.75" x14ac:dyDescent="0.2">
      <c r="B36" s="136"/>
      <c r="C36" s="136"/>
      <c r="D36" s="136"/>
      <c r="E36" s="136"/>
      <c r="F36" s="136"/>
      <c r="G36" s="136"/>
      <c r="H36" s="136"/>
      <c r="I36" s="136"/>
      <c r="J36" s="136"/>
      <c r="K36" s="136"/>
      <c r="L36" s="136"/>
      <c r="M36" s="136"/>
      <c r="N36" s="154"/>
      <c r="O36" s="136"/>
      <c r="P36" s="136"/>
      <c r="Q36" s="136"/>
      <c r="R36" s="136"/>
      <c r="S36" s="136"/>
      <c r="T36" s="136"/>
    </row>
    <row r="37" spans="2:20" ht="15.75" x14ac:dyDescent="0.2"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N37" s="156"/>
    </row>
    <row r="38" spans="2:20" ht="15.75" x14ac:dyDescent="0.2"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N38" s="156"/>
    </row>
    <row r="39" spans="2:20" x14ac:dyDescent="0.2">
      <c r="B39" s="155"/>
      <c r="C39" s="155"/>
      <c r="D39" s="155"/>
      <c r="E39" s="155"/>
      <c r="F39" s="155"/>
      <c r="G39" s="155"/>
      <c r="H39" s="155"/>
      <c r="I39" s="155"/>
      <c r="J39" s="155"/>
      <c r="K39" s="155"/>
    </row>
    <row r="40" spans="2:20" x14ac:dyDescent="0.2">
      <c r="B40" s="155"/>
      <c r="C40" s="155"/>
      <c r="D40" s="155"/>
      <c r="E40" s="155"/>
      <c r="F40" s="155"/>
      <c r="G40" s="155"/>
      <c r="H40" s="155"/>
      <c r="I40" s="155"/>
      <c r="J40" s="155"/>
      <c r="K40" s="155"/>
    </row>
    <row r="41" spans="2:20" x14ac:dyDescent="0.2">
      <c r="B41" s="155"/>
      <c r="C41" s="155"/>
      <c r="D41" s="155"/>
      <c r="E41" s="155"/>
      <c r="F41" s="155"/>
      <c r="G41" s="155"/>
      <c r="H41" s="155"/>
      <c r="I41" s="155"/>
      <c r="J41" s="155"/>
      <c r="K41" s="155"/>
    </row>
    <row r="42" spans="2:20" x14ac:dyDescent="0.2">
      <c r="B42" s="155"/>
      <c r="C42" s="155"/>
      <c r="D42" s="155"/>
      <c r="E42" s="155"/>
      <c r="F42" s="155"/>
      <c r="G42" s="155"/>
      <c r="H42" s="155"/>
      <c r="I42" s="155"/>
      <c r="J42" s="155"/>
      <c r="K42" s="155"/>
    </row>
    <row r="43" spans="2:20" x14ac:dyDescent="0.2">
      <c r="B43" s="155"/>
      <c r="C43" s="155"/>
      <c r="D43" s="155"/>
      <c r="E43" s="155"/>
      <c r="F43" s="155"/>
      <c r="G43" s="155"/>
      <c r="H43" s="155"/>
      <c r="I43" s="155"/>
      <c r="J43" s="155"/>
      <c r="K43" s="155"/>
    </row>
  </sheetData>
  <mergeCells count="3">
    <mergeCell ref="D4:G4"/>
    <mergeCell ref="D2:G2"/>
    <mergeCell ref="D3:G3"/>
  </mergeCells>
  <pageMargins left="0.74803149606299213" right="0.74803149606299213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88"/>
  <sheetViews>
    <sheetView showGridLines="0" showZeros="0" zoomScale="90" zoomScaleNormal="90" workbookViewId="0">
      <selection activeCell="C11" sqref="C11"/>
    </sheetView>
  </sheetViews>
  <sheetFormatPr defaultColWidth="8.7109375" defaultRowHeight="12.75" x14ac:dyDescent="0.2"/>
  <cols>
    <col min="1" max="1" width="34.5703125" style="53" customWidth="1"/>
    <col min="2" max="2" width="16.140625" style="53" bestFit="1" customWidth="1"/>
    <col min="3" max="3" width="14.7109375" style="53" bestFit="1" customWidth="1"/>
    <col min="4" max="4" width="12.5703125" style="53" bestFit="1" customWidth="1"/>
    <col min="5" max="5" width="6.140625" style="53" customWidth="1"/>
    <col min="6" max="6" width="5" style="53" customWidth="1"/>
    <col min="7" max="7" width="8.7109375" style="53"/>
    <col min="8" max="8" width="20.28515625" style="53" customWidth="1"/>
    <col min="9" max="9" width="16.85546875" style="53" customWidth="1"/>
    <col min="10" max="16384" width="8.7109375" style="53"/>
  </cols>
  <sheetData>
    <row r="1" spans="1:4" ht="26.25" x14ac:dyDescent="0.4">
      <c r="A1" s="409" t="s">
        <v>494</v>
      </c>
    </row>
    <row r="2" spans="1:4" ht="21.75" thickBot="1" x14ac:dyDescent="0.4">
      <c r="A2" s="329" t="s">
        <v>656</v>
      </c>
    </row>
    <row r="3" spans="1:4" ht="21" x14ac:dyDescent="0.2">
      <c r="A3" s="161"/>
      <c r="B3" s="179" t="s">
        <v>428</v>
      </c>
      <c r="C3" s="180"/>
      <c r="D3" s="181"/>
    </row>
    <row r="4" spans="1:4" ht="18.75" x14ac:dyDescent="0.3">
      <c r="A4" s="182" t="s">
        <v>430</v>
      </c>
      <c r="B4" s="183" t="s">
        <v>33</v>
      </c>
      <c r="C4" s="183"/>
      <c r="D4" s="184"/>
    </row>
    <row r="5" spans="1:4" ht="19.5" thickBot="1" x14ac:dyDescent="0.35">
      <c r="A5" s="165"/>
      <c r="B5" s="185" t="s">
        <v>658</v>
      </c>
      <c r="C5" s="185" t="s">
        <v>662</v>
      </c>
      <c r="D5" s="186" t="s">
        <v>431</v>
      </c>
    </row>
    <row r="6" spans="1:4" ht="21.75" customHeight="1" thickBot="1" x14ac:dyDescent="0.35">
      <c r="A6" s="366" t="s">
        <v>495</v>
      </c>
      <c r="B6" s="188">
        <f>SUM(B7:B22)</f>
        <v>1625166.9120000002</v>
      </c>
      <c r="C6" s="188">
        <f>SUM(C7:C22)</f>
        <v>1766394.2399999995</v>
      </c>
      <c r="D6" s="189">
        <f t="shared" ref="D6" si="0">((C6-B6)/B6)*100</f>
        <v>8.6900198962455413</v>
      </c>
    </row>
    <row r="7" spans="1:4" ht="18.75" x14ac:dyDescent="0.3">
      <c r="A7" s="192" t="s">
        <v>442</v>
      </c>
      <c r="B7" s="190">
        <v>520758.74900000001</v>
      </c>
      <c r="C7" s="190">
        <v>440960.66399999999</v>
      </c>
      <c r="D7" s="191">
        <f t="shared" ref="D7:D22" si="1">((C7-B7)/B7)*100</f>
        <v>-15.323426664119285</v>
      </c>
    </row>
    <row r="8" spans="1:4" ht="18.75" x14ac:dyDescent="0.3">
      <c r="A8" s="192" t="s">
        <v>497</v>
      </c>
      <c r="B8" s="193">
        <v>175148.41099999999</v>
      </c>
      <c r="C8" s="193">
        <v>388587.04</v>
      </c>
      <c r="D8" s="191">
        <f t="shared" si="1"/>
        <v>121.86158457355344</v>
      </c>
    </row>
    <row r="9" spans="1:4" ht="18.75" x14ac:dyDescent="0.3">
      <c r="A9" s="192" t="s">
        <v>496</v>
      </c>
      <c r="B9" s="193">
        <v>439330.92800000001</v>
      </c>
      <c r="C9" s="193">
        <v>337158.147</v>
      </c>
      <c r="D9" s="191">
        <f t="shared" si="1"/>
        <v>-23.256450772798772</v>
      </c>
    </row>
    <row r="10" spans="1:4" ht="18.75" x14ac:dyDescent="0.3">
      <c r="A10" s="192" t="s">
        <v>498</v>
      </c>
      <c r="B10" s="193">
        <v>125633.749</v>
      </c>
      <c r="C10" s="193">
        <v>183675.94</v>
      </c>
      <c r="D10" s="191">
        <f t="shared" si="1"/>
        <v>46.199521595108976</v>
      </c>
    </row>
    <row r="11" spans="1:4" ht="18.75" x14ac:dyDescent="0.3">
      <c r="A11" s="192" t="s">
        <v>522</v>
      </c>
      <c r="B11" s="193">
        <v>105850.133</v>
      </c>
      <c r="C11" s="193">
        <v>87343.468999999997</v>
      </c>
      <c r="D11" s="191">
        <f t="shared" si="1"/>
        <v>-17.483836321679451</v>
      </c>
    </row>
    <row r="12" spans="1:4" ht="18.75" x14ac:dyDescent="0.3">
      <c r="A12" s="192" t="s">
        <v>500</v>
      </c>
      <c r="B12" s="193">
        <v>56970.305999999997</v>
      </c>
      <c r="C12" s="193">
        <v>79212.538</v>
      </c>
      <c r="D12" s="191">
        <f t="shared" si="1"/>
        <v>39.041798371242741</v>
      </c>
    </row>
    <row r="13" spans="1:4" ht="18.75" x14ac:dyDescent="0.3">
      <c r="A13" s="192" t="s">
        <v>499</v>
      </c>
      <c r="B13" s="193">
        <v>30631.350999999999</v>
      </c>
      <c r="C13" s="193">
        <v>40966.392</v>
      </c>
      <c r="D13" s="191">
        <f t="shared" si="1"/>
        <v>33.740075649944401</v>
      </c>
    </row>
    <row r="14" spans="1:4" ht="18.75" x14ac:dyDescent="0.3">
      <c r="A14" s="192" t="s">
        <v>458</v>
      </c>
      <c r="B14" s="193">
        <v>33746.85</v>
      </c>
      <c r="C14" s="193">
        <v>40834.389000000003</v>
      </c>
      <c r="D14" s="191">
        <f t="shared" si="1"/>
        <v>21.002075749292171</v>
      </c>
    </row>
    <row r="15" spans="1:4" ht="18.75" x14ac:dyDescent="0.3">
      <c r="A15" s="192" t="s">
        <v>649</v>
      </c>
      <c r="B15" s="193">
        <v>29561.522000000001</v>
      </c>
      <c r="C15" s="193">
        <v>32979.910000000003</v>
      </c>
      <c r="D15" s="191">
        <f t="shared" si="1"/>
        <v>11.563640058857601</v>
      </c>
    </row>
    <row r="16" spans="1:4" ht="18.75" x14ac:dyDescent="0.3">
      <c r="A16" s="192" t="s">
        <v>501</v>
      </c>
      <c r="B16" s="193">
        <v>37296.906000000003</v>
      </c>
      <c r="C16" s="193">
        <v>31915.802</v>
      </c>
      <c r="D16" s="191">
        <f t="shared" si="1"/>
        <v>-14.427749047065735</v>
      </c>
    </row>
    <row r="17" spans="1:4" ht="18.75" x14ac:dyDescent="0.3">
      <c r="A17" s="192" t="s">
        <v>650</v>
      </c>
      <c r="B17" s="193">
        <v>11946.319</v>
      </c>
      <c r="C17" s="193">
        <v>30507.882000000001</v>
      </c>
      <c r="D17" s="191">
        <f t="shared" si="1"/>
        <v>155.37474765239403</v>
      </c>
    </row>
    <row r="18" spans="1:4" ht="18.75" x14ac:dyDescent="0.3">
      <c r="A18" s="192" t="s">
        <v>502</v>
      </c>
      <c r="B18" s="193">
        <v>20705.897000000001</v>
      </c>
      <c r="C18" s="193">
        <v>24677.137999999999</v>
      </c>
      <c r="D18" s="191">
        <f t="shared" si="1"/>
        <v>19.179275353296688</v>
      </c>
    </row>
    <row r="19" spans="1:4" ht="18.75" x14ac:dyDescent="0.3">
      <c r="A19" s="192" t="s">
        <v>648</v>
      </c>
      <c r="B19" s="193">
        <v>12835.027</v>
      </c>
      <c r="C19" s="193">
        <v>17023.686000000002</v>
      </c>
      <c r="D19" s="191">
        <f t="shared" si="1"/>
        <v>32.634594379894963</v>
      </c>
    </row>
    <row r="20" spans="1:4" ht="18.75" x14ac:dyDescent="0.3">
      <c r="A20" s="192" t="s">
        <v>646</v>
      </c>
      <c r="B20" s="193">
        <v>10306.511</v>
      </c>
      <c r="C20" s="193">
        <v>13033.550999999999</v>
      </c>
      <c r="D20" s="191">
        <f t="shared" si="1"/>
        <v>26.459390573589829</v>
      </c>
    </row>
    <row r="21" spans="1:4" ht="18.75" x14ac:dyDescent="0.3">
      <c r="A21" s="192" t="s">
        <v>647</v>
      </c>
      <c r="B21" s="193">
        <v>12572.833000000001</v>
      </c>
      <c r="C21" s="193">
        <v>12370.23</v>
      </c>
      <c r="D21" s="191">
        <f t="shared" si="1"/>
        <v>-1.6114347498292627</v>
      </c>
    </row>
    <row r="22" spans="1:4" ht="19.5" thickBot="1" x14ac:dyDescent="0.35">
      <c r="A22" s="195" t="s">
        <v>503</v>
      </c>
      <c r="B22" s="196">
        <v>1871.42</v>
      </c>
      <c r="C22" s="196">
        <v>5147.4620000000004</v>
      </c>
      <c r="D22" s="206">
        <f t="shared" si="1"/>
        <v>175.05648117472293</v>
      </c>
    </row>
    <row r="23" spans="1:4" ht="15.75" x14ac:dyDescent="0.25">
      <c r="A23" s="62"/>
      <c r="B23" s="197"/>
      <c r="C23" s="197"/>
    </row>
    <row r="24" spans="1:4" ht="8.25" customHeight="1" x14ac:dyDescent="0.2">
      <c r="B24" s="197"/>
      <c r="C24" s="197"/>
    </row>
    <row r="25" spans="1:4" ht="26.25" x14ac:dyDescent="0.4">
      <c r="A25" s="409" t="s">
        <v>504</v>
      </c>
      <c r="B25" s="197"/>
      <c r="C25" s="197"/>
    </row>
    <row r="26" spans="1:4" ht="19.5" thickBot="1" x14ac:dyDescent="0.35">
      <c r="A26" s="251" t="s">
        <v>655</v>
      </c>
      <c r="B26" s="197"/>
      <c r="C26" s="197"/>
    </row>
    <row r="27" spans="1:4" ht="21" x14ac:dyDescent="0.2">
      <c r="A27" s="161"/>
      <c r="B27" s="198" t="s">
        <v>428</v>
      </c>
      <c r="C27" s="199"/>
      <c r="D27" s="181"/>
    </row>
    <row r="28" spans="1:4" ht="18.75" x14ac:dyDescent="0.3">
      <c r="A28" s="182" t="s">
        <v>430</v>
      </c>
      <c r="B28" s="200" t="s">
        <v>33</v>
      </c>
      <c r="C28" s="200"/>
      <c r="D28" s="184"/>
    </row>
    <row r="29" spans="1:4" ht="19.5" thickBot="1" x14ac:dyDescent="0.35">
      <c r="A29" s="165"/>
      <c r="B29" s="185" t="s">
        <v>658</v>
      </c>
      <c r="C29" s="185" t="s">
        <v>662</v>
      </c>
      <c r="D29" s="186" t="s">
        <v>431</v>
      </c>
    </row>
    <row r="30" spans="1:4" ht="19.5" thickBot="1" x14ac:dyDescent="0.35">
      <c r="A30" s="365" t="s">
        <v>495</v>
      </c>
      <c r="B30" s="188">
        <f>SUM(B31:B50)</f>
        <v>1099140.8380000002</v>
      </c>
      <c r="C30" s="188">
        <f>SUM(C31:C50)</f>
        <v>1028864.1660000002</v>
      </c>
      <c r="D30" s="189">
        <f t="shared" ref="D30:D50" si="2">((C30-B30)/B30)*100</f>
        <v>-6.3937822679644638</v>
      </c>
    </row>
    <row r="31" spans="1:4" ht="18.75" x14ac:dyDescent="0.3">
      <c r="A31" s="202" t="s">
        <v>505</v>
      </c>
      <c r="B31" s="190">
        <v>154354.43799999999</v>
      </c>
      <c r="C31" s="190">
        <v>175713.09400000001</v>
      </c>
      <c r="D31" s="191">
        <f t="shared" si="2"/>
        <v>13.837409715423938</v>
      </c>
    </row>
    <row r="32" spans="1:4" ht="18.75" x14ac:dyDescent="0.3">
      <c r="A32" s="192" t="s">
        <v>448</v>
      </c>
      <c r="B32" s="193">
        <v>188501.85399999999</v>
      </c>
      <c r="C32" s="193">
        <v>147920.152</v>
      </c>
      <c r="D32" s="194">
        <f t="shared" si="2"/>
        <v>-21.528542631734535</v>
      </c>
    </row>
    <row r="33" spans="1:4" ht="18.75" x14ac:dyDescent="0.3">
      <c r="A33" s="192" t="s">
        <v>474</v>
      </c>
      <c r="B33" s="193">
        <v>84094.491999999998</v>
      </c>
      <c r="C33" s="193">
        <v>103354.18700000001</v>
      </c>
      <c r="D33" s="194">
        <f t="shared" si="2"/>
        <v>22.902445263597059</v>
      </c>
    </row>
    <row r="34" spans="1:4" ht="18.75" x14ac:dyDescent="0.3">
      <c r="A34" s="192" t="s">
        <v>507</v>
      </c>
      <c r="B34" s="193">
        <v>107965.05</v>
      </c>
      <c r="C34" s="193">
        <v>87539.498000000007</v>
      </c>
      <c r="D34" s="194">
        <f t="shared" si="2"/>
        <v>-18.918670440110013</v>
      </c>
    </row>
    <row r="35" spans="1:4" ht="18.75" x14ac:dyDescent="0.3">
      <c r="A35" s="192" t="s">
        <v>509</v>
      </c>
      <c r="B35" s="193">
        <v>75357.517999999996</v>
      </c>
      <c r="C35" s="193">
        <v>82580.987999999998</v>
      </c>
      <c r="D35" s="194">
        <f t="shared" si="2"/>
        <v>9.5855996743417169</v>
      </c>
    </row>
    <row r="36" spans="1:4" ht="18.75" x14ac:dyDescent="0.3">
      <c r="A36" s="192" t="s">
        <v>506</v>
      </c>
      <c r="B36" s="193">
        <v>93804.831999999995</v>
      </c>
      <c r="C36" s="193">
        <v>78685.712</v>
      </c>
      <c r="D36" s="194">
        <f t="shared" si="2"/>
        <v>-16.117634537205927</v>
      </c>
    </row>
    <row r="37" spans="1:4" ht="18.75" x14ac:dyDescent="0.3">
      <c r="A37" s="192" t="s">
        <v>654</v>
      </c>
      <c r="B37" s="193">
        <v>45694.767</v>
      </c>
      <c r="C37" s="193">
        <v>54937.154000000002</v>
      </c>
      <c r="D37" s="194">
        <f t="shared" si="2"/>
        <v>20.226357648349541</v>
      </c>
    </row>
    <row r="38" spans="1:4" ht="18.75" x14ac:dyDescent="0.3">
      <c r="A38" s="192" t="s">
        <v>510</v>
      </c>
      <c r="B38" s="193">
        <v>54390.739000000001</v>
      </c>
      <c r="C38" s="193">
        <v>41052.773000000001</v>
      </c>
      <c r="D38" s="194">
        <f t="shared" si="2"/>
        <v>-24.522494537167439</v>
      </c>
    </row>
    <row r="39" spans="1:4" ht="18.75" x14ac:dyDescent="0.3">
      <c r="A39" s="192" t="s">
        <v>515</v>
      </c>
      <c r="B39" s="193">
        <v>35620.894999999997</v>
      </c>
      <c r="C39" s="193">
        <v>38720.981</v>
      </c>
      <c r="D39" s="194">
        <f t="shared" si="2"/>
        <v>8.7029986192093247</v>
      </c>
    </row>
    <row r="40" spans="1:4" ht="18.75" x14ac:dyDescent="0.3">
      <c r="A40" s="192" t="s">
        <v>516</v>
      </c>
      <c r="B40" s="193">
        <v>45058.101999999999</v>
      </c>
      <c r="C40" s="193">
        <v>36869.858</v>
      </c>
      <c r="D40" s="194">
        <f t="shared" si="2"/>
        <v>-18.172634080325885</v>
      </c>
    </row>
    <row r="41" spans="1:4" ht="18.75" x14ac:dyDescent="0.3">
      <c r="A41" s="192" t="s">
        <v>513</v>
      </c>
      <c r="B41" s="193">
        <v>39070.080000000002</v>
      </c>
      <c r="C41" s="193">
        <v>36434.559000000001</v>
      </c>
      <c r="D41" s="194">
        <f t="shared" si="2"/>
        <v>-6.7456247850017208</v>
      </c>
    </row>
    <row r="42" spans="1:4" ht="18.75" x14ac:dyDescent="0.3">
      <c r="A42" s="192" t="s">
        <v>508</v>
      </c>
      <c r="B42" s="193">
        <v>60090.506000000001</v>
      </c>
      <c r="C42" s="193">
        <v>36186.252999999997</v>
      </c>
      <c r="D42" s="194">
        <f t="shared" si="2"/>
        <v>-39.780415561819368</v>
      </c>
    </row>
    <row r="43" spans="1:4" ht="18.75" x14ac:dyDescent="0.3">
      <c r="A43" s="192" t="s">
        <v>511</v>
      </c>
      <c r="B43" s="193">
        <v>28890.735000000001</v>
      </c>
      <c r="C43" s="193">
        <v>28241.706999999999</v>
      </c>
      <c r="D43" s="194">
        <f t="shared" si="2"/>
        <v>-2.2464918251474115</v>
      </c>
    </row>
    <row r="44" spans="1:4" ht="18.75" x14ac:dyDescent="0.3">
      <c r="A44" s="192" t="s">
        <v>472</v>
      </c>
      <c r="B44" s="193">
        <v>17188.43</v>
      </c>
      <c r="C44" s="193">
        <v>24647.159</v>
      </c>
      <c r="D44" s="194">
        <f t="shared" si="2"/>
        <v>43.393893450419839</v>
      </c>
    </row>
    <row r="45" spans="1:4" ht="18.75" x14ac:dyDescent="0.3">
      <c r="A45" s="192" t="s">
        <v>514</v>
      </c>
      <c r="B45" s="193">
        <v>27263.214</v>
      </c>
      <c r="C45" s="193">
        <v>19621.52</v>
      </c>
      <c r="D45" s="194">
        <f t="shared" si="2"/>
        <v>-28.029321854716027</v>
      </c>
    </row>
    <row r="46" spans="1:4" ht="18.75" x14ac:dyDescent="0.3">
      <c r="A46" s="192" t="s">
        <v>512</v>
      </c>
      <c r="B46" s="193">
        <v>21789.138999999999</v>
      </c>
      <c r="C46" s="193">
        <v>18396.507000000001</v>
      </c>
      <c r="D46" s="194">
        <f t="shared" si="2"/>
        <v>-15.570289399686688</v>
      </c>
    </row>
    <row r="47" spans="1:4" ht="18.75" x14ac:dyDescent="0.3">
      <c r="A47" s="192" t="s">
        <v>653</v>
      </c>
      <c r="B47" s="193">
        <v>11510.564</v>
      </c>
      <c r="C47" s="193">
        <v>7110.3410000000003</v>
      </c>
      <c r="D47" s="194">
        <f t="shared" si="2"/>
        <v>-38.227692404994229</v>
      </c>
    </row>
    <row r="48" spans="1:4" ht="18.75" x14ac:dyDescent="0.3">
      <c r="A48" s="192" t="s">
        <v>517</v>
      </c>
      <c r="B48" s="193">
        <v>4022.6849999999999</v>
      </c>
      <c r="C48" s="193">
        <v>5103.51</v>
      </c>
      <c r="D48" s="194">
        <f t="shared" si="2"/>
        <v>26.868248446000624</v>
      </c>
    </row>
    <row r="49" spans="1:4" ht="18.75" x14ac:dyDescent="0.3">
      <c r="A49" s="203" t="s">
        <v>652</v>
      </c>
      <c r="B49" s="204">
        <v>3874.7849999999999</v>
      </c>
      <c r="C49" s="204">
        <v>4158.37</v>
      </c>
      <c r="D49" s="194">
        <f t="shared" si="2"/>
        <v>7.3187286520413402</v>
      </c>
    </row>
    <row r="50" spans="1:4" ht="19.5" thickBot="1" x14ac:dyDescent="0.35">
      <c r="A50" s="195" t="s">
        <v>651</v>
      </c>
      <c r="B50" s="205">
        <v>598.01300000000003</v>
      </c>
      <c r="C50" s="205">
        <v>1589.8430000000001</v>
      </c>
      <c r="D50" s="206">
        <f t="shared" si="2"/>
        <v>165.8542540045116</v>
      </c>
    </row>
    <row r="51" spans="1:4" ht="15.75" x14ac:dyDescent="0.25">
      <c r="A51" s="62"/>
      <c r="B51" s="197"/>
      <c r="C51" s="197"/>
    </row>
    <row r="52" spans="1:4" ht="31.5" customHeight="1" x14ac:dyDescent="0.4">
      <c r="A52" s="409" t="s">
        <v>518</v>
      </c>
      <c r="B52" s="197"/>
      <c r="C52" s="197"/>
    </row>
    <row r="53" spans="1:4" ht="21.75" thickBot="1" x14ac:dyDescent="0.4">
      <c r="A53" s="329" t="s">
        <v>656</v>
      </c>
      <c r="B53" s="197"/>
      <c r="C53" s="197"/>
    </row>
    <row r="54" spans="1:4" ht="21" x14ac:dyDescent="0.2">
      <c r="A54" s="161"/>
      <c r="B54" s="198" t="s">
        <v>428</v>
      </c>
      <c r="C54" s="199"/>
      <c r="D54" s="181"/>
    </row>
    <row r="55" spans="1:4" ht="18.75" x14ac:dyDescent="0.3">
      <c r="A55" s="182" t="s">
        <v>430</v>
      </c>
      <c r="B55" s="200" t="s">
        <v>33</v>
      </c>
      <c r="C55" s="200"/>
      <c r="D55" s="184"/>
    </row>
    <row r="56" spans="1:4" ht="19.5" thickBot="1" x14ac:dyDescent="0.35">
      <c r="A56" s="165"/>
      <c r="B56" s="185" t="s">
        <v>658</v>
      </c>
      <c r="C56" s="185" t="s">
        <v>662</v>
      </c>
      <c r="D56" s="186" t="s">
        <v>431</v>
      </c>
    </row>
    <row r="57" spans="1:4" ht="19.5" thickBot="1" x14ac:dyDescent="0.35">
      <c r="A57" s="365" t="s">
        <v>495</v>
      </c>
      <c r="B57" s="188">
        <f>SUM(B58:B87)</f>
        <v>1663580.189</v>
      </c>
      <c r="C57" s="188">
        <f>SUM(C58:C87)</f>
        <v>2061372.3689999997</v>
      </c>
      <c r="D57" s="189">
        <f t="shared" ref="D57:D87" si="3">((C57-B57)/B57)*100</f>
        <v>23.911812765642384</v>
      </c>
    </row>
    <row r="58" spans="1:4" ht="18.75" x14ac:dyDescent="0.3">
      <c r="A58" s="202" t="s">
        <v>544</v>
      </c>
      <c r="B58" s="190">
        <v>176460.88399999999</v>
      </c>
      <c r="C58" s="190">
        <v>402353.9</v>
      </c>
      <c r="D58" s="207">
        <f t="shared" si="3"/>
        <v>128.01308192471711</v>
      </c>
    </row>
    <row r="59" spans="1:4" ht="18.75" x14ac:dyDescent="0.3">
      <c r="A59" s="192" t="s">
        <v>521</v>
      </c>
      <c r="B59" s="190">
        <v>151756.011</v>
      </c>
      <c r="C59" s="190">
        <v>266410.53999999998</v>
      </c>
      <c r="D59" s="208">
        <f t="shared" si="3"/>
        <v>75.551886376349202</v>
      </c>
    </row>
    <row r="60" spans="1:4" ht="18.75" x14ac:dyDescent="0.3">
      <c r="A60" s="192" t="s">
        <v>519</v>
      </c>
      <c r="B60" s="190">
        <v>242179.37599999999</v>
      </c>
      <c r="C60" s="190">
        <v>251160.049</v>
      </c>
      <c r="D60" s="208">
        <f t="shared" si="3"/>
        <v>3.7082732428875409</v>
      </c>
    </row>
    <row r="61" spans="1:4" ht="18.75" x14ac:dyDescent="0.3">
      <c r="A61" s="192" t="s">
        <v>524</v>
      </c>
      <c r="B61" s="190">
        <v>130083.586</v>
      </c>
      <c r="C61" s="190">
        <v>143960.45699999999</v>
      </c>
      <c r="D61" s="208">
        <f t="shared" si="3"/>
        <v>10.667657178515972</v>
      </c>
    </row>
    <row r="62" spans="1:4" ht="18.75" x14ac:dyDescent="0.3">
      <c r="A62" s="192" t="s">
        <v>520</v>
      </c>
      <c r="B62" s="190">
        <v>110907.19100000001</v>
      </c>
      <c r="C62" s="190">
        <v>134955.16899999999</v>
      </c>
      <c r="D62" s="208">
        <f t="shared" si="3"/>
        <v>21.68297455121732</v>
      </c>
    </row>
    <row r="63" spans="1:4" ht="18.75" x14ac:dyDescent="0.3">
      <c r="A63" s="192" t="s">
        <v>526</v>
      </c>
      <c r="B63" s="190">
        <v>94318.372000000003</v>
      </c>
      <c r="C63" s="190">
        <v>112658.45</v>
      </c>
      <c r="D63" s="194">
        <f t="shared" si="3"/>
        <v>19.444862767563453</v>
      </c>
    </row>
    <row r="64" spans="1:4" ht="18.75" x14ac:dyDescent="0.3">
      <c r="A64" s="192" t="s">
        <v>522</v>
      </c>
      <c r="B64" s="190">
        <v>105850.133</v>
      </c>
      <c r="C64" s="190">
        <v>87343.468999999997</v>
      </c>
      <c r="D64" s="208">
        <f t="shared" si="3"/>
        <v>-17.483836321679451</v>
      </c>
    </row>
    <row r="65" spans="1:4" ht="18.75" x14ac:dyDescent="0.3">
      <c r="A65" s="192" t="s">
        <v>523</v>
      </c>
      <c r="B65" s="190">
        <v>74136.785000000003</v>
      </c>
      <c r="C65" s="190">
        <v>79908.014999999999</v>
      </c>
      <c r="D65" s="194">
        <f t="shared" si="3"/>
        <v>7.7845701024127161</v>
      </c>
    </row>
    <row r="66" spans="1:4" ht="18.75" x14ac:dyDescent="0.3">
      <c r="A66" s="192" t="s">
        <v>537</v>
      </c>
      <c r="B66" s="190">
        <v>62367.680999999997</v>
      </c>
      <c r="C66" s="190">
        <v>77650.702000000005</v>
      </c>
      <c r="D66" s="194">
        <f t="shared" si="3"/>
        <v>24.504712625117499</v>
      </c>
    </row>
    <row r="67" spans="1:4" ht="18.75" x14ac:dyDescent="0.3">
      <c r="A67" s="192" t="s">
        <v>528</v>
      </c>
      <c r="B67" s="190">
        <v>68092.823999999993</v>
      </c>
      <c r="C67" s="190">
        <v>59454.805</v>
      </c>
      <c r="D67" s="194">
        <f t="shared" si="3"/>
        <v>-12.68565245582999</v>
      </c>
    </row>
    <row r="68" spans="1:4" ht="18.75" x14ac:dyDescent="0.3">
      <c r="A68" s="192" t="s">
        <v>527</v>
      </c>
      <c r="B68" s="190">
        <v>50344.514999999999</v>
      </c>
      <c r="C68" s="190">
        <v>58547.362999999998</v>
      </c>
      <c r="D68" s="194">
        <f t="shared" si="3"/>
        <v>16.293429383518738</v>
      </c>
    </row>
    <row r="69" spans="1:4" ht="18.75" x14ac:dyDescent="0.3">
      <c r="A69" s="192" t="s">
        <v>546</v>
      </c>
      <c r="B69" s="190">
        <v>49674.932000000001</v>
      </c>
      <c r="C69" s="190">
        <v>58238.315999999999</v>
      </c>
      <c r="D69" s="194">
        <f t="shared" si="3"/>
        <v>17.238843930375182</v>
      </c>
    </row>
    <row r="70" spans="1:4" ht="18.75" x14ac:dyDescent="0.3">
      <c r="A70" s="192" t="s">
        <v>534</v>
      </c>
      <c r="B70" s="190">
        <v>30869.303</v>
      </c>
      <c r="C70" s="190">
        <v>46676.298000000003</v>
      </c>
      <c r="D70" s="194">
        <f t="shared" si="3"/>
        <v>51.206193414862668</v>
      </c>
    </row>
    <row r="71" spans="1:4" ht="18.75" x14ac:dyDescent="0.3">
      <c r="A71" s="192" t="s">
        <v>529</v>
      </c>
      <c r="B71" s="190">
        <v>39486.485999999997</v>
      </c>
      <c r="C71" s="190">
        <v>42231.855000000003</v>
      </c>
      <c r="D71" s="194">
        <f t="shared" si="3"/>
        <v>6.952679962456032</v>
      </c>
    </row>
    <row r="72" spans="1:4" ht="18.75" x14ac:dyDescent="0.3">
      <c r="A72" s="192" t="s">
        <v>532</v>
      </c>
      <c r="B72" s="190">
        <v>33605.383000000002</v>
      </c>
      <c r="C72" s="190">
        <v>39289.5</v>
      </c>
      <c r="D72" s="194">
        <f t="shared" si="3"/>
        <v>16.914305068327888</v>
      </c>
    </row>
    <row r="73" spans="1:4" ht="18.75" x14ac:dyDescent="0.3">
      <c r="A73" s="192" t="s">
        <v>547</v>
      </c>
      <c r="B73" s="190">
        <v>32973.587</v>
      </c>
      <c r="C73" s="190">
        <v>34452.355000000003</v>
      </c>
      <c r="D73" s="194">
        <f t="shared" si="3"/>
        <v>4.4847046819625769</v>
      </c>
    </row>
    <row r="74" spans="1:4" ht="18.75" x14ac:dyDescent="0.3">
      <c r="A74" s="192" t="s">
        <v>525</v>
      </c>
      <c r="B74" s="190">
        <v>13180.944</v>
      </c>
      <c r="C74" s="190">
        <v>31032.136999999999</v>
      </c>
      <c r="D74" s="194">
        <f t="shared" si="3"/>
        <v>135.43182491329907</v>
      </c>
    </row>
    <row r="75" spans="1:4" ht="18.75" x14ac:dyDescent="0.3">
      <c r="A75" s="192" t="s">
        <v>531</v>
      </c>
      <c r="B75" s="190">
        <v>30016.07</v>
      </c>
      <c r="C75" s="190">
        <v>28613.517</v>
      </c>
      <c r="D75" s="194">
        <f t="shared" si="3"/>
        <v>-4.6726736711368275</v>
      </c>
    </row>
    <row r="76" spans="1:4" ht="18.75" x14ac:dyDescent="0.3">
      <c r="A76" s="192" t="s">
        <v>540</v>
      </c>
      <c r="B76" s="190">
        <v>22443.828000000001</v>
      </c>
      <c r="C76" s="190">
        <v>17281.076000000001</v>
      </c>
      <c r="D76" s="194">
        <f t="shared" si="3"/>
        <v>-23.002992181191196</v>
      </c>
    </row>
    <row r="77" spans="1:4" ht="18.75" x14ac:dyDescent="0.3">
      <c r="A77" s="192" t="s">
        <v>541</v>
      </c>
      <c r="B77" s="190">
        <v>18947.585999999999</v>
      </c>
      <c r="C77" s="190">
        <v>14524.847</v>
      </c>
      <c r="D77" s="194">
        <f t="shared" si="3"/>
        <v>-23.341965567539845</v>
      </c>
    </row>
    <row r="78" spans="1:4" ht="18.75" x14ac:dyDescent="0.3">
      <c r="A78" s="192" t="s">
        <v>530</v>
      </c>
      <c r="B78" s="190">
        <v>14716.791999999999</v>
      </c>
      <c r="C78" s="190">
        <v>13525.635</v>
      </c>
      <c r="D78" s="194">
        <f t="shared" si="3"/>
        <v>-8.0938631190819255</v>
      </c>
    </row>
    <row r="79" spans="1:4" ht="18.75" x14ac:dyDescent="0.3">
      <c r="A79" s="192" t="s">
        <v>543</v>
      </c>
      <c r="B79" s="190">
        <v>8827.9920000000002</v>
      </c>
      <c r="C79" s="190">
        <v>11195.352000000001</v>
      </c>
      <c r="D79" s="194">
        <f t="shared" si="3"/>
        <v>26.816517278221376</v>
      </c>
    </row>
    <row r="80" spans="1:4" ht="18.75" x14ac:dyDescent="0.3">
      <c r="A80" s="192" t="s">
        <v>539</v>
      </c>
      <c r="B80" s="190">
        <v>11291.436</v>
      </c>
      <c r="C80" s="190">
        <v>10638.673000000001</v>
      </c>
      <c r="D80" s="194">
        <f t="shared" si="3"/>
        <v>-5.781045032713279</v>
      </c>
    </row>
    <row r="81" spans="1:4" ht="18.75" x14ac:dyDescent="0.3">
      <c r="A81" s="192" t="s">
        <v>535</v>
      </c>
      <c r="B81" s="190">
        <v>12656.857</v>
      </c>
      <c r="C81" s="190">
        <v>9217.2009999999991</v>
      </c>
      <c r="D81" s="194">
        <f t="shared" si="3"/>
        <v>-27.176225503693381</v>
      </c>
    </row>
    <row r="82" spans="1:4" ht="18.75" x14ac:dyDescent="0.3">
      <c r="A82" s="192" t="s">
        <v>533</v>
      </c>
      <c r="B82" s="190">
        <v>9756.9210000000003</v>
      </c>
      <c r="C82" s="190">
        <v>8815.9240000000009</v>
      </c>
      <c r="D82" s="194">
        <f t="shared" si="3"/>
        <v>-9.6444052380868861</v>
      </c>
    </row>
    <row r="83" spans="1:4" ht="18.75" x14ac:dyDescent="0.3">
      <c r="A83" s="192" t="s">
        <v>538</v>
      </c>
      <c r="B83" s="190">
        <v>10214.191000000001</v>
      </c>
      <c r="C83" s="190">
        <v>6661.9129999999996</v>
      </c>
      <c r="D83" s="194">
        <f t="shared" si="3"/>
        <v>-34.777869338844368</v>
      </c>
    </row>
    <row r="84" spans="1:4" ht="18.75" x14ac:dyDescent="0.3">
      <c r="A84" s="192" t="s">
        <v>542</v>
      </c>
      <c r="B84" s="190">
        <v>4325.8280000000004</v>
      </c>
      <c r="C84" s="190">
        <v>5395.5</v>
      </c>
      <c r="D84" s="194">
        <f t="shared" si="3"/>
        <v>24.7275666069016</v>
      </c>
    </row>
    <row r="85" spans="1:4" ht="18.75" x14ac:dyDescent="0.3">
      <c r="A85" s="192" t="s">
        <v>536</v>
      </c>
      <c r="B85" s="190">
        <v>6862.2709999999997</v>
      </c>
      <c r="C85" s="190">
        <v>4978.8029999999999</v>
      </c>
      <c r="D85" s="194">
        <f t="shared" si="3"/>
        <v>-27.446715526099158</v>
      </c>
    </row>
    <row r="86" spans="1:4" ht="18.75" x14ac:dyDescent="0.3">
      <c r="A86" s="192" t="s">
        <v>640</v>
      </c>
      <c r="B86" s="190">
        <v>40680.811999999998</v>
      </c>
      <c r="C86" s="190">
        <v>2230.7570000000001</v>
      </c>
      <c r="D86" s="194">
        <f t="shared" si="3"/>
        <v>-94.516439347375865</v>
      </c>
    </row>
    <row r="87" spans="1:4" ht="19.5" thickBot="1" x14ac:dyDescent="0.35">
      <c r="A87" s="195" t="s">
        <v>545</v>
      </c>
      <c r="B87" s="375">
        <v>6551.6120000000001</v>
      </c>
      <c r="C87" s="375">
        <v>1969.7909999999999</v>
      </c>
      <c r="D87" s="206">
        <f t="shared" si="3"/>
        <v>-69.93425434839547</v>
      </c>
    </row>
    <row r="88" spans="1:4" ht="15.75" x14ac:dyDescent="0.25">
      <c r="A88" s="62"/>
      <c r="B88" s="197"/>
      <c r="C88" s="197"/>
    </row>
  </sheetData>
  <sortState xmlns:xlrd2="http://schemas.microsoft.com/office/spreadsheetml/2017/richdata2" ref="A7:C22">
    <sortCondition descending="1" ref="C7:C22"/>
  </sortState>
  <conditionalFormatting sqref="D6:D22">
    <cfRule type="cellIs" dxfId="31" priority="3" stopIfTrue="1" operator="lessThan">
      <formula>0</formula>
    </cfRule>
    <cfRule type="cellIs" dxfId="30" priority="4" stopIfTrue="1" operator="greaterThan">
      <formula>0</formula>
    </cfRule>
  </conditionalFormatting>
  <conditionalFormatting sqref="D30:D50">
    <cfRule type="cellIs" dxfId="29" priority="5" stopIfTrue="1" operator="lessThan">
      <formula>0</formula>
    </cfRule>
    <cfRule type="cellIs" dxfId="28" priority="6" stopIfTrue="1" operator="greaterThan">
      <formula>0</formula>
    </cfRule>
  </conditionalFormatting>
  <conditionalFormatting sqref="D57:D87">
    <cfRule type="cellIs" dxfId="27" priority="1" stopIfTrue="1" operator="lessThan">
      <formula>0</formula>
    </cfRule>
    <cfRule type="cellIs" dxfId="26" priority="2" stopIfTrue="1" operator="greaterThan">
      <formula>0</formula>
    </cfRule>
  </conditionalFormatting>
  <printOptions horizontalCentered="1"/>
  <pageMargins left="0.19685039370078741" right="0.19685039370078741" top="0.9055118110236221" bottom="0.31496062992125984" header="0.19685039370078741" footer="0.15748031496062992"/>
  <pageSetup paperSize="9" scale="80" orientation="portrait" r:id="rId1"/>
  <headerFooter alignWithMargins="0">
    <oddHeader xml:space="preserve">&amp;L&amp;"Times New Roman CE,Pogrubiona kursywa"&amp;12Departament Rynków Rolnych&amp;C&amp;8
&amp;"Times New Roman CE,Pogrubiony"&amp;16Polski handel zagraniczny towarami rolno-spożywczymi z  państwami Bliskiego Wschodu, Azji i Afryki w 2023r. (dane ostateczne) </oddHeader>
    <oddFooter>&amp;L&amp;"Times New Roman CE,Pogrubiona kursywa"&amp;12Źródło: Min. Finansów&amp;CStrona &amp;P</oddFooter>
  </headerFooter>
  <rowBreaks count="1" manualBreakCount="1">
    <brk id="51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71"/>
  <sheetViews>
    <sheetView showGridLines="0" showZeros="0" zoomScale="90" zoomScaleNormal="90" workbookViewId="0">
      <selection activeCell="A44" sqref="A44"/>
    </sheetView>
  </sheetViews>
  <sheetFormatPr defaultColWidth="8.7109375" defaultRowHeight="12.75" x14ac:dyDescent="0.2"/>
  <cols>
    <col min="1" max="1" width="34" style="53" customWidth="1"/>
    <col min="2" max="2" width="14.5703125" style="53" customWidth="1"/>
    <col min="3" max="3" width="14.7109375" style="53" bestFit="1" customWidth="1"/>
    <col min="4" max="4" width="12.5703125" style="53" bestFit="1" customWidth="1"/>
    <col min="5" max="5" width="6.140625" style="53" customWidth="1"/>
    <col min="6" max="6" width="5" style="53" customWidth="1"/>
    <col min="7" max="7" width="19.5703125" style="53" customWidth="1"/>
    <col min="8" max="8" width="20.42578125" style="53" customWidth="1"/>
    <col min="9" max="9" width="8.7109375" style="53"/>
    <col min="10" max="10" width="20.28515625" style="53" customWidth="1"/>
    <col min="11" max="11" width="16.85546875" style="53" customWidth="1"/>
    <col min="12" max="16384" width="8.7109375" style="53"/>
  </cols>
  <sheetData>
    <row r="1" spans="1:4" ht="26.25" x14ac:dyDescent="0.4">
      <c r="A1" s="409" t="s">
        <v>494</v>
      </c>
    </row>
    <row r="2" spans="1:4" ht="21.75" thickBot="1" x14ac:dyDescent="0.4">
      <c r="A2" s="329" t="s">
        <v>656</v>
      </c>
    </row>
    <row r="3" spans="1:4" ht="21" x14ac:dyDescent="0.2">
      <c r="A3" s="161"/>
      <c r="B3" s="179" t="s">
        <v>429</v>
      </c>
      <c r="C3" s="180"/>
      <c r="D3" s="181"/>
    </row>
    <row r="4" spans="1:4" ht="18.75" x14ac:dyDescent="0.3">
      <c r="A4" s="182" t="s">
        <v>430</v>
      </c>
      <c r="B4" s="183" t="s">
        <v>33</v>
      </c>
      <c r="C4" s="183"/>
      <c r="D4" s="184"/>
    </row>
    <row r="5" spans="1:4" ht="19.5" thickBot="1" x14ac:dyDescent="0.35">
      <c r="A5" s="165"/>
      <c r="B5" s="185" t="s">
        <v>658</v>
      </c>
      <c r="C5" s="185" t="s">
        <v>662</v>
      </c>
      <c r="D5" s="186" t="s">
        <v>431</v>
      </c>
    </row>
    <row r="6" spans="1:4" ht="21.75" customHeight="1" thickBot="1" x14ac:dyDescent="0.35">
      <c r="A6" s="366" t="s">
        <v>495</v>
      </c>
      <c r="B6" s="188">
        <f>SUM(B7:B15)</f>
        <v>491451.87400000001</v>
      </c>
      <c r="C6" s="188">
        <f>SUM(C7:C15)</f>
        <v>631187.89199999999</v>
      </c>
      <c r="D6" s="189">
        <f t="shared" ref="D6:D15" si="0">((C6-B6)/B6)*100</f>
        <v>28.433306574389007</v>
      </c>
    </row>
    <row r="7" spans="1:4" ht="18.75" x14ac:dyDescent="0.3">
      <c r="A7" s="192" t="s">
        <v>497</v>
      </c>
      <c r="B7" s="190">
        <v>317500.54200000002</v>
      </c>
      <c r="C7" s="190">
        <v>425625.15899999999</v>
      </c>
      <c r="D7" s="191">
        <f t="shared" si="0"/>
        <v>34.054939345583847</v>
      </c>
    </row>
    <row r="8" spans="1:4" ht="18.75" x14ac:dyDescent="0.3">
      <c r="A8" s="192" t="s">
        <v>522</v>
      </c>
      <c r="B8" s="190">
        <v>96293.453999999998</v>
      </c>
      <c r="C8" s="190">
        <v>117088.382</v>
      </c>
      <c r="D8" s="194">
        <f t="shared" si="0"/>
        <v>21.595370335350104</v>
      </c>
    </row>
    <row r="9" spans="1:4" ht="18.75" x14ac:dyDescent="0.3">
      <c r="A9" s="192" t="s">
        <v>496</v>
      </c>
      <c r="B9" s="190">
        <v>38880.800999999999</v>
      </c>
      <c r="C9" s="190">
        <v>60230.413999999997</v>
      </c>
      <c r="D9" s="194">
        <f t="shared" si="0"/>
        <v>54.910424813521708</v>
      </c>
    </row>
    <row r="10" spans="1:4" ht="18.75" x14ac:dyDescent="0.3">
      <c r="A10" s="192" t="s">
        <v>646</v>
      </c>
      <c r="B10" s="190">
        <v>20474.14</v>
      </c>
      <c r="C10" s="190">
        <v>15825.196</v>
      </c>
      <c r="D10" s="194">
        <f t="shared" si="0"/>
        <v>-22.706418926509244</v>
      </c>
    </row>
    <row r="11" spans="1:4" ht="18.75" x14ac:dyDescent="0.3">
      <c r="A11" s="192" t="s">
        <v>498</v>
      </c>
      <c r="B11" s="190">
        <v>9369.902</v>
      </c>
      <c r="C11" s="190">
        <v>5240.0339999999997</v>
      </c>
      <c r="D11" s="194">
        <f t="shared" si="0"/>
        <v>-44.075893216385829</v>
      </c>
    </row>
    <row r="12" spans="1:4" ht="18.75" x14ac:dyDescent="0.3">
      <c r="A12" s="192" t="s">
        <v>502</v>
      </c>
      <c r="B12" s="190">
        <v>7499.2610000000004</v>
      </c>
      <c r="C12" s="190">
        <v>4667.6000000000004</v>
      </c>
      <c r="D12" s="194">
        <f t="shared" si="0"/>
        <v>-37.759200539893193</v>
      </c>
    </row>
    <row r="13" spans="1:4" ht="18.75" x14ac:dyDescent="0.3">
      <c r="A13" s="192" t="s">
        <v>503</v>
      </c>
      <c r="B13" s="190">
        <v>947.255</v>
      </c>
      <c r="C13" s="190">
        <v>1646.912</v>
      </c>
      <c r="D13" s="194">
        <f t="shared" si="0"/>
        <v>73.861526199386645</v>
      </c>
    </row>
    <row r="14" spans="1:4" ht="18.75" x14ac:dyDescent="0.3">
      <c r="A14" s="192" t="s">
        <v>499</v>
      </c>
      <c r="B14" s="190">
        <v>170.70699999999999</v>
      </c>
      <c r="C14" s="190">
        <v>641.05499999999995</v>
      </c>
      <c r="D14" s="194">
        <f t="shared" si="0"/>
        <v>275.52941589975808</v>
      </c>
    </row>
    <row r="15" spans="1:4" ht="19.5" thickBot="1" x14ac:dyDescent="0.35">
      <c r="A15" s="195" t="s">
        <v>442</v>
      </c>
      <c r="B15" s="375">
        <v>315.81200000000001</v>
      </c>
      <c r="C15" s="375">
        <v>223.14</v>
      </c>
      <c r="D15" s="206">
        <f t="shared" si="0"/>
        <v>-29.344040125137749</v>
      </c>
    </row>
    <row r="16" spans="1:4" ht="15.75" x14ac:dyDescent="0.25">
      <c r="A16" s="62"/>
      <c r="B16" s="197"/>
      <c r="C16" s="197"/>
    </row>
    <row r="17" spans="1:4" ht="8.25" customHeight="1" x14ac:dyDescent="0.2">
      <c r="B17" s="197"/>
      <c r="C17" s="197"/>
    </row>
    <row r="18" spans="1:4" ht="26.25" x14ac:dyDescent="0.4">
      <c r="A18" s="409" t="s">
        <v>504</v>
      </c>
      <c r="B18" s="197"/>
      <c r="C18" s="197"/>
    </row>
    <row r="19" spans="1:4" ht="19.5" thickBot="1" x14ac:dyDescent="0.35">
      <c r="A19" s="251" t="s">
        <v>655</v>
      </c>
      <c r="B19" s="197"/>
      <c r="C19" s="197"/>
    </row>
    <row r="20" spans="1:4" ht="21" x14ac:dyDescent="0.2">
      <c r="A20" s="161"/>
      <c r="B20" s="179" t="s">
        <v>429</v>
      </c>
      <c r="C20" s="199"/>
      <c r="D20" s="181"/>
    </row>
    <row r="21" spans="1:4" ht="18.75" x14ac:dyDescent="0.3">
      <c r="A21" s="182" t="s">
        <v>430</v>
      </c>
      <c r="B21" s="200" t="s">
        <v>33</v>
      </c>
      <c r="C21" s="200"/>
      <c r="D21" s="184"/>
    </row>
    <row r="22" spans="1:4" ht="19.5" thickBot="1" x14ac:dyDescent="0.35">
      <c r="A22" s="165"/>
      <c r="B22" s="185" t="s">
        <v>658</v>
      </c>
      <c r="C22" s="185" t="s">
        <v>662</v>
      </c>
      <c r="D22" s="186" t="s">
        <v>431</v>
      </c>
    </row>
    <row r="23" spans="1:4" ht="19.5" thickBot="1" x14ac:dyDescent="0.35">
      <c r="A23" s="365" t="s">
        <v>495</v>
      </c>
      <c r="B23" s="188">
        <f>SUM(B24:B43)</f>
        <v>1549399.3109999998</v>
      </c>
      <c r="C23" s="188">
        <f>SUM(C24:C43)</f>
        <v>1660408.9010000003</v>
      </c>
      <c r="D23" s="189">
        <f t="shared" ref="D23:D43" si="1">((C23-B23)/B23)*100</f>
        <v>7.164685643777247</v>
      </c>
    </row>
    <row r="24" spans="1:4" ht="18.75" x14ac:dyDescent="0.3">
      <c r="A24" s="202" t="s">
        <v>448</v>
      </c>
      <c r="B24" s="190">
        <v>554457.59699999995</v>
      </c>
      <c r="C24" s="190">
        <v>692900.53899999999</v>
      </c>
      <c r="D24" s="191">
        <f t="shared" si="1"/>
        <v>24.969076580260122</v>
      </c>
    </row>
    <row r="25" spans="1:4" ht="18.75" x14ac:dyDescent="0.3">
      <c r="A25" s="192" t="s">
        <v>505</v>
      </c>
      <c r="B25" s="190">
        <v>305039.13299999997</v>
      </c>
      <c r="C25" s="190">
        <v>298907.46000000002</v>
      </c>
      <c r="D25" s="194">
        <f t="shared" si="1"/>
        <v>-2.0101266810248744</v>
      </c>
    </row>
    <row r="26" spans="1:4" ht="18.75" x14ac:dyDescent="0.3">
      <c r="A26" s="192" t="s">
        <v>515</v>
      </c>
      <c r="B26" s="190">
        <v>205342.29800000001</v>
      </c>
      <c r="C26" s="190">
        <v>228929.59099999999</v>
      </c>
      <c r="D26" s="194">
        <f t="shared" si="1"/>
        <v>11.486816515514001</v>
      </c>
    </row>
    <row r="27" spans="1:4" ht="18.75" x14ac:dyDescent="0.3">
      <c r="A27" s="192" t="s">
        <v>514</v>
      </c>
      <c r="B27" s="190">
        <v>131940.55900000001</v>
      </c>
      <c r="C27" s="190">
        <v>124515.86</v>
      </c>
      <c r="D27" s="194">
        <f t="shared" si="1"/>
        <v>-5.6273060052746988</v>
      </c>
    </row>
    <row r="28" spans="1:4" ht="18.75" x14ac:dyDescent="0.3">
      <c r="A28" s="192" t="s">
        <v>511</v>
      </c>
      <c r="B28" s="190">
        <v>50803.237000000001</v>
      </c>
      <c r="C28" s="190">
        <v>53232.502</v>
      </c>
      <c r="D28" s="194">
        <f t="shared" si="1"/>
        <v>4.7817130235224958</v>
      </c>
    </row>
    <row r="29" spans="1:4" ht="18.75" x14ac:dyDescent="0.3">
      <c r="A29" s="192" t="s">
        <v>474</v>
      </c>
      <c r="B29" s="190">
        <v>87764.876000000004</v>
      </c>
      <c r="C29" s="190">
        <v>52471.790999999997</v>
      </c>
      <c r="D29" s="194">
        <f t="shared" si="1"/>
        <v>-40.213222656407567</v>
      </c>
    </row>
    <row r="30" spans="1:4" ht="18.75" x14ac:dyDescent="0.3">
      <c r="A30" s="192" t="s">
        <v>517</v>
      </c>
      <c r="B30" s="190">
        <v>51254.898000000001</v>
      </c>
      <c r="C30" s="190">
        <v>40236.817000000003</v>
      </c>
      <c r="D30" s="194">
        <f t="shared" si="1"/>
        <v>-21.496640184514654</v>
      </c>
    </row>
    <row r="31" spans="1:4" ht="18.75" x14ac:dyDescent="0.3">
      <c r="A31" s="192" t="s">
        <v>652</v>
      </c>
      <c r="B31" s="190">
        <v>29544.936000000002</v>
      </c>
      <c r="C31" s="190">
        <v>33839.082999999999</v>
      </c>
      <c r="D31" s="194">
        <f t="shared" si="1"/>
        <v>14.534291087988807</v>
      </c>
    </row>
    <row r="32" spans="1:4" ht="18.75" x14ac:dyDescent="0.3">
      <c r="A32" s="192" t="s">
        <v>509</v>
      </c>
      <c r="B32" s="190">
        <v>25675.409</v>
      </c>
      <c r="C32" s="190">
        <v>29227.298999999999</v>
      </c>
      <c r="D32" s="194">
        <f t="shared" si="1"/>
        <v>13.833820524533804</v>
      </c>
    </row>
    <row r="33" spans="1:4" ht="18.75" x14ac:dyDescent="0.3">
      <c r="A33" s="192" t="s">
        <v>510</v>
      </c>
      <c r="B33" s="190">
        <v>30604.435000000001</v>
      </c>
      <c r="C33" s="190">
        <v>26676.962</v>
      </c>
      <c r="D33" s="194">
        <f t="shared" si="1"/>
        <v>-12.833019135952034</v>
      </c>
    </row>
    <row r="34" spans="1:4" ht="18.75" x14ac:dyDescent="0.3">
      <c r="A34" s="192" t="s">
        <v>654</v>
      </c>
      <c r="B34" s="190">
        <v>20257.087</v>
      </c>
      <c r="C34" s="190">
        <v>21405.655999999999</v>
      </c>
      <c r="D34" s="194">
        <f t="shared" si="1"/>
        <v>5.6699613325449976</v>
      </c>
    </row>
    <row r="35" spans="1:4" ht="18.75" x14ac:dyDescent="0.3">
      <c r="A35" s="192" t="s">
        <v>653</v>
      </c>
      <c r="B35" s="190">
        <v>15089.843000000001</v>
      </c>
      <c r="C35" s="190">
        <v>15943.591</v>
      </c>
      <c r="D35" s="194">
        <f t="shared" si="1"/>
        <v>5.6577659555503628</v>
      </c>
    </row>
    <row r="36" spans="1:4" ht="18.75" x14ac:dyDescent="0.3">
      <c r="A36" s="192" t="s">
        <v>513</v>
      </c>
      <c r="B36" s="190">
        <v>14524.77</v>
      </c>
      <c r="C36" s="190">
        <v>13187.805</v>
      </c>
      <c r="D36" s="194">
        <f>((C36-B36)/B36)*100</f>
        <v>-9.2047240679198374</v>
      </c>
    </row>
    <row r="37" spans="1:4" ht="18.75" x14ac:dyDescent="0.3">
      <c r="A37" s="192" t="s">
        <v>507</v>
      </c>
      <c r="B37" s="190">
        <v>11145.957</v>
      </c>
      <c r="C37" s="190">
        <v>11335.691999999999</v>
      </c>
      <c r="D37" s="194">
        <f t="shared" si="1"/>
        <v>1.7022764397888739</v>
      </c>
    </row>
    <row r="38" spans="1:4" ht="18.75" x14ac:dyDescent="0.3">
      <c r="A38" s="192" t="s">
        <v>512</v>
      </c>
      <c r="B38" s="190">
        <v>7041.5590000000002</v>
      </c>
      <c r="C38" s="190">
        <v>7965.4440000000004</v>
      </c>
      <c r="D38" s="194">
        <f>((C38-B38)/B38)*100</f>
        <v>13.120460966101403</v>
      </c>
    </row>
    <row r="39" spans="1:4" ht="18.75" x14ac:dyDescent="0.3">
      <c r="A39" s="192" t="s">
        <v>472</v>
      </c>
      <c r="B39" s="190">
        <v>2729.7449999999999</v>
      </c>
      <c r="C39" s="190">
        <v>5307.299</v>
      </c>
      <c r="D39" s="194">
        <f t="shared" si="1"/>
        <v>94.424717327076351</v>
      </c>
    </row>
    <row r="40" spans="1:4" ht="18.75" x14ac:dyDescent="0.3">
      <c r="A40" s="192" t="s">
        <v>508</v>
      </c>
      <c r="B40" s="190">
        <v>2633.6419999999998</v>
      </c>
      <c r="C40" s="190">
        <v>2117.0410000000002</v>
      </c>
      <c r="D40" s="194">
        <f t="shared" si="1"/>
        <v>-19.615460263771602</v>
      </c>
    </row>
    <row r="41" spans="1:4" ht="18.75" x14ac:dyDescent="0.3">
      <c r="A41" s="192" t="s">
        <v>516</v>
      </c>
      <c r="B41" s="190">
        <v>732.15200000000004</v>
      </c>
      <c r="C41" s="190">
        <v>1230.184</v>
      </c>
      <c r="D41" s="194">
        <f t="shared" si="1"/>
        <v>68.023033468460099</v>
      </c>
    </row>
    <row r="42" spans="1:4" ht="18.75" x14ac:dyDescent="0.3">
      <c r="A42" s="203" t="s">
        <v>506</v>
      </c>
      <c r="B42" s="190">
        <v>2732.5450000000001</v>
      </c>
      <c r="C42" s="190">
        <v>739.55</v>
      </c>
      <c r="D42" s="194">
        <f t="shared" si="1"/>
        <v>-72.935486881277342</v>
      </c>
    </row>
    <row r="43" spans="1:4" ht="19.5" thickBot="1" x14ac:dyDescent="0.35">
      <c r="A43" s="195" t="s">
        <v>651</v>
      </c>
      <c r="B43" s="375">
        <v>84.632999999999996</v>
      </c>
      <c r="C43" s="375">
        <v>238.73500000000001</v>
      </c>
      <c r="D43" s="206">
        <f t="shared" si="1"/>
        <v>182.08263915966589</v>
      </c>
    </row>
    <row r="44" spans="1:4" ht="15.75" x14ac:dyDescent="0.25">
      <c r="A44" s="62"/>
      <c r="B44" s="197"/>
      <c r="C44" s="197"/>
    </row>
    <row r="45" spans="1:4" ht="31.5" customHeight="1" x14ac:dyDescent="0.4">
      <c r="A45" s="409" t="s">
        <v>518</v>
      </c>
      <c r="B45" s="197"/>
      <c r="C45" s="197"/>
    </row>
    <row r="46" spans="1:4" ht="21.75" thickBot="1" x14ac:dyDescent="0.4">
      <c r="A46" s="329" t="s">
        <v>656</v>
      </c>
      <c r="B46" s="197"/>
      <c r="C46" s="197"/>
    </row>
    <row r="47" spans="1:4" ht="21" x14ac:dyDescent="0.2">
      <c r="A47" s="161"/>
      <c r="B47" s="179" t="s">
        <v>429</v>
      </c>
      <c r="C47" s="199"/>
      <c r="D47" s="181"/>
    </row>
    <row r="48" spans="1:4" ht="18.75" x14ac:dyDescent="0.3">
      <c r="A48" s="182" t="s">
        <v>430</v>
      </c>
      <c r="B48" s="200" t="s">
        <v>33</v>
      </c>
      <c r="C48" s="200"/>
      <c r="D48" s="184"/>
    </row>
    <row r="49" spans="1:4" ht="19.5" thickBot="1" x14ac:dyDescent="0.35">
      <c r="A49" s="165"/>
      <c r="B49" s="185" t="s">
        <v>658</v>
      </c>
      <c r="C49" s="185" t="s">
        <v>662</v>
      </c>
      <c r="D49" s="186" t="s">
        <v>431</v>
      </c>
    </row>
    <row r="50" spans="1:4" ht="19.5" thickBot="1" x14ac:dyDescent="0.35">
      <c r="A50" s="365" t="s">
        <v>495</v>
      </c>
      <c r="B50" s="188">
        <v>322909.94000000012</v>
      </c>
      <c r="C50" s="188">
        <v>382020.43199999997</v>
      </c>
      <c r="D50" s="189">
        <f t="shared" ref="D50:D70" si="2">((C50-B50)/B50)*100</f>
        <v>18.305565942008421</v>
      </c>
    </row>
    <row r="51" spans="1:4" ht="18.75" x14ac:dyDescent="0.3">
      <c r="A51" s="202" t="s">
        <v>522</v>
      </c>
      <c r="B51" s="190">
        <v>96293.453999999998</v>
      </c>
      <c r="C51" s="190">
        <v>117088.382</v>
      </c>
      <c r="D51" s="207">
        <f t="shared" si="2"/>
        <v>21.595370335350104</v>
      </c>
    </row>
    <row r="52" spans="1:4" ht="18.75" x14ac:dyDescent="0.3">
      <c r="A52" s="192" t="s">
        <v>520</v>
      </c>
      <c r="B52" s="190">
        <v>109550.48699999999</v>
      </c>
      <c r="C52" s="190">
        <v>112416.84299999999</v>
      </c>
      <c r="D52" s="208">
        <f t="shared" si="2"/>
        <v>2.6164703402915954</v>
      </c>
    </row>
    <row r="53" spans="1:4" ht="18.75" x14ac:dyDescent="0.3">
      <c r="A53" s="192" t="s">
        <v>528</v>
      </c>
      <c r="B53" s="190">
        <v>89406.441999999995</v>
      </c>
      <c r="C53" s="190">
        <v>109989.345</v>
      </c>
      <c r="D53" s="208">
        <f t="shared" si="2"/>
        <v>23.021722528674172</v>
      </c>
    </row>
    <row r="54" spans="1:4" ht="18.75" x14ac:dyDescent="0.3">
      <c r="A54" s="192" t="s">
        <v>521</v>
      </c>
      <c r="B54" s="190">
        <v>83779.698000000004</v>
      </c>
      <c r="C54" s="190">
        <v>107489.338</v>
      </c>
      <c r="D54" s="208">
        <f t="shared" si="2"/>
        <v>28.299982652121759</v>
      </c>
    </row>
    <row r="55" spans="1:4" ht="18.75" x14ac:dyDescent="0.3">
      <c r="A55" s="192" t="s">
        <v>547</v>
      </c>
      <c r="B55" s="190">
        <v>32387.61</v>
      </c>
      <c r="C55" s="190">
        <v>44391.906999999999</v>
      </c>
      <c r="D55" s="194">
        <f>((C55-B55)/B55)*100</f>
        <v>37.064473111785645</v>
      </c>
    </row>
    <row r="56" spans="1:4" ht="18.75" x14ac:dyDescent="0.3">
      <c r="A56" s="192" t="s">
        <v>640</v>
      </c>
      <c r="B56" s="190">
        <v>42183.529000000002</v>
      </c>
      <c r="C56" s="190">
        <v>43675.074000000001</v>
      </c>
      <c r="D56" s="208">
        <f t="shared" si="2"/>
        <v>3.5358468941752084</v>
      </c>
    </row>
    <row r="57" spans="1:4" ht="18.75" x14ac:dyDescent="0.3">
      <c r="A57" s="192" t="s">
        <v>523</v>
      </c>
      <c r="B57" s="190">
        <v>48274.883999999998</v>
      </c>
      <c r="C57" s="190">
        <v>41697.273000000001</v>
      </c>
      <c r="D57" s="208">
        <f t="shared" si="2"/>
        <v>-13.625327406276103</v>
      </c>
    </row>
    <row r="58" spans="1:4" ht="18.75" x14ac:dyDescent="0.3">
      <c r="A58" s="192" t="s">
        <v>525</v>
      </c>
      <c r="B58" s="190">
        <v>31540.832999999999</v>
      </c>
      <c r="C58" s="190">
        <v>21584.306</v>
      </c>
      <c r="D58" s="194">
        <f>((C58-B58)/B58)*100</f>
        <v>-31.567102238548987</v>
      </c>
    </row>
    <row r="59" spans="1:4" ht="18.75" x14ac:dyDescent="0.3">
      <c r="A59" s="192" t="s">
        <v>544</v>
      </c>
      <c r="B59" s="190">
        <v>9506.3610000000008</v>
      </c>
      <c r="C59" s="190">
        <v>9393.8250000000007</v>
      </c>
      <c r="D59" s="194">
        <f>((C59-B59)/B59)*100</f>
        <v>-1.1837968282500533</v>
      </c>
    </row>
    <row r="60" spans="1:4" ht="18.75" x14ac:dyDescent="0.3">
      <c r="A60" s="192" t="s">
        <v>542</v>
      </c>
      <c r="B60" s="190">
        <v>2479.2190000000001</v>
      </c>
      <c r="C60" s="190">
        <v>4158.6989999999996</v>
      </c>
      <c r="D60" s="194">
        <f>((C60-B60)/B60)*100</f>
        <v>67.742301103694331</v>
      </c>
    </row>
    <row r="61" spans="1:4" ht="18.75" x14ac:dyDescent="0.3">
      <c r="A61" s="192" t="s">
        <v>546</v>
      </c>
      <c r="B61" s="190">
        <v>3681.384</v>
      </c>
      <c r="C61" s="190">
        <v>3515.0680000000002</v>
      </c>
      <c r="D61" s="194">
        <f>((C61-B61)/B61)*100</f>
        <v>-4.5177574520886656</v>
      </c>
    </row>
    <row r="62" spans="1:4" ht="18.75" x14ac:dyDescent="0.3">
      <c r="A62" s="192" t="s">
        <v>526</v>
      </c>
      <c r="B62" s="190">
        <v>4589.973</v>
      </c>
      <c r="C62" s="190">
        <v>2672.6640000000002</v>
      </c>
      <c r="D62" s="194">
        <f t="shared" si="2"/>
        <v>-41.771683624282751</v>
      </c>
    </row>
    <row r="63" spans="1:4" ht="18.75" x14ac:dyDescent="0.3">
      <c r="A63" s="192" t="s">
        <v>524</v>
      </c>
      <c r="B63" s="190">
        <v>1115.329</v>
      </c>
      <c r="C63" s="190">
        <v>1726.703</v>
      </c>
      <c r="D63" s="194">
        <f t="shared" si="2"/>
        <v>54.815574597271301</v>
      </c>
    </row>
    <row r="64" spans="1:4" ht="18.75" x14ac:dyDescent="0.3">
      <c r="A64" s="192" t="s">
        <v>539</v>
      </c>
      <c r="B64" s="190">
        <v>8.2010000000000005</v>
      </c>
      <c r="C64" s="190">
        <v>1154.2850000000001</v>
      </c>
      <c r="D64" s="194">
        <f t="shared" si="2"/>
        <v>13974.929886599197</v>
      </c>
    </row>
    <row r="65" spans="1:4" ht="18.75" x14ac:dyDescent="0.3">
      <c r="A65" s="192" t="s">
        <v>540</v>
      </c>
      <c r="B65" s="190">
        <v>397.50299999999999</v>
      </c>
      <c r="C65" s="190">
        <v>715.05499999999995</v>
      </c>
      <c r="D65" s="194">
        <f t="shared" si="2"/>
        <v>79.886692679048949</v>
      </c>
    </row>
    <row r="66" spans="1:4" ht="18.75" x14ac:dyDescent="0.3">
      <c r="A66" s="192" t="s">
        <v>519</v>
      </c>
      <c r="B66" s="190">
        <v>167.91200000000001</v>
      </c>
      <c r="C66" s="190">
        <v>466.29300000000001</v>
      </c>
      <c r="D66" s="194">
        <f t="shared" si="2"/>
        <v>177.70081947686882</v>
      </c>
    </row>
    <row r="67" spans="1:4" ht="18.75" x14ac:dyDescent="0.3">
      <c r="A67" s="192" t="s">
        <v>536</v>
      </c>
      <c r="B67" s="190">
        <v>506.49</v>
      </c>
      <c r="C67" s="190">
        <v>442.33499999999998</v>
      </c>
      <c r="D67" s="194">
        <f t="shared" si="2"/>
        <v>-12.666587691760951</v>
      </c>
    </row>
    <row r="68" spans="1:4" ht="18.75" x14ac:dyDescent="0.3">
      <c r="A68" s="192" t="s">
        <v>545</v>
      </c>
      <c r="B68" s="190">
        <v>98.268000000000001</v>
      </c>
      <c r="C68" s="190">
        <v>225.20099999999999</v>
      </c>
      <c r="D68" s="194">
        <f t="shared" si="2"/>
        <v>129.17022835511051</v>
      </c>
    </row>
    <row r="69" spans="1:4" ht="18.75" x14ac:dyDescent="0.3">
      <c r="A69" s="192" t="s">
        <v>532</v>
      </c>
      <c r="B69" s="190">
        <v>112.496</v>
      </c>
      <c r="C69" s="190">
        <v>162.916</v>
      </c>
      <c r="D69" s="194">
        <f t="shared" si="2"/>
        <v>44.819371355425972</v>
      </c>
    </row>
    <row r="70" spans="1:4" ht="19.5" thickBot="1" x14ac:dyDescent="0.35">
      <c r="A70" s="195" t="s">
        <v>533</v>
      </c>
      <c r="B70" s="375">
        <v>295.90899999999999</v>
      </c>
      <c r="C70" s="375">
        <v>74.668000000000006</v>
      </c>
      <c r="D70" s="206">
        <f t="shared" si="2"/>
        <v>-74.766566748561218</v>
      </c>
    </row>
    <row r="71" spans="1:4" ht="15.75" x14ac:dyDescent="0.25">
      <c r="A71" s="62"/>
      <c r="B71" s="197"/>
      <c r="C71" s="197"/>
    </row>
  </sheetData>
  <sortState xmlns:xlrd2="http://schemas.microsoft.com/office/spreadsheetml/2017/richdata2" ref="A7:C15">
    <sortCondition descending="1" ref="C15"/>
  </sortState>
  <conditionalFormatting sqref="D6:D15 D23:D43 D50:D70">
    <cfRule type="cellIs" dxfId="25" priority="1" stopIfTrue="1" operator="lessThan">
      <formula>0</formula>
    </cfRule>
    <cfRule type="cellIs" dxfId="24" priority="2" stopIfTrue="1" operator="greaterThan">
      <formula>0</formula>
    </cfRule>
  </conditionalFormatting>
  <printOptions horizontalCentered="1"/>
  <pageMargins left="0.19685039370078741" right="0.19685039370078741" top="0.98425196850393704" bottom="0.31496062992125984" header="0.19685039370078741" footer="0.15748031496062992"/>
  <pageSetup paperSize="9" scale="90" orientation="portrait" r:id="rId1"/>
  <headerFooter alignWithMargins="0">
    <oddHeader xml:space="preserve">&amp;L&amp;"Times New Roman CE,Pogrubiona kursywa"&amp;12Departament Rynków Rolnych&amp;C&amp;8
&amp;"Times New Roman CE,Pogrubiony"&amp;16Polski handel zagraniczny towarami rolno-spożywczymi z  państwami Bliskiego Wschodu, Azji i Afryki w 2023r. (dane ostateczne) </oddHeader>
    <oddFooter>&amp;L&amp;"Times New Roman CE,Pogrubiona kursywa"&amp;12Źródło: Min. Finansów&amp;CStrona &amp;P</oddFooter>
  </headerFooter>
  <rowBreaks count="1" manualBreakCount="1">
    <brk id="44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185"/>
  <sheetViews>
    <sheetView showGridLines="0" zoomScale="90" zoomScaleNormal="90" workbookViewId="0">
      <selection activeCell="G4" sqref="G4"/>
    </sheetView>
  </sheetViews>
  <sheetFormatPr defaultRowHeight="12.75" x14ac:dyDescent="0.2"/>
  <cols>
    <col min="1" max="1" width="18.5703125" style="34" customWidth="1"/>
    <col min="2" max="2" width="10.85546875" style="34" bestFit="1" customWidth="1"/>
    <col min="3" max="3" width="10.5703125" style="34" bestFit="1" customWidth="1"/>
    <col min="4" max="4" width="1.42578125" style="34" customWidth="1"/>
    <col min="5" max="5" width="17.28515625" style="34" customWidth="1"/>
    <col min="6" max="6" width="10.85546875" style="34" bestFit="1" customWidth="1"/>
    <col min="7" max="7" width="11.28515625" style="34" customWidth="1"/>
    <col min="8" max="8" width="0.5703125" style="34" customWidth="1"/>
    <col min="9" max="9" width="3.140625" style="34" customWidth="1"/>
    <col min="10" max="10" width="2.42578125" style="34" customWidth="1"/>
    <col min="11" max="11" width="17.140625" style="34" customWidth="1"/>
    <col min="12" max="12" width="10.85546875" style="35" bestFit="1" customWidth="1"/>
    <col min="13" max="13" width="11.5703125" style="35" customWidth="1"/>
    <col min="14" max="14" width="0.85546875" style="35" customWidth="1"/>
    <col min="15" max="15" width="16.85546875" style="35" customWidth="1"/>
    <col min="16" max="16" width="10.85546875" style="35" bestFit="1" customWidth="1"/>
    <col min="17" max="17" width="11.140625" style="35" customWidth="1"/>
    <col min="18" max="256" width="9.140625" style="35"/>
    <col min="257" max="257" width="18.5703125" style="35" customWidth="1"/>
    <col min="258" max="258" width="11.28515625" style="35" customWidth="1"/>
    <col min="259" max="259" width="10.5703125" style="35" bestFit="1" customWidth="1"/>
    <col min="260" max="260" width="1.42578125" style="35" customWidth="1"/>
    <col min="261" max="261" width="17.28515625" style="35" customWidth="1"/>
    <col min="262" max="262" width="12.140625" style="35" customWidth="1"/>
    <col min="263" max="263" width="11.140625" style="35" customWidth="1"/>
    <col min="264" max="264" width="0.5703125" style="35" customWidth="1"/>
    <col min="265" max="265" width="3.140625" style="35" customWidth="1"/>
    <col min="266" max="266" width="3.28515625" style="35" customWidth="1"/>
    <col min="267" max="267" width="17.7109375" style="35" customWidth="1"/>
    <col min="268" max="268" width="11.28515625" style="35" bestFit="1" customWidth="1"/>
    <col min="269" max="269" width="10.5703125" style="35" bestFit="1" customWidth="1"/>
    <col min="270" max="270" width="0.85546875" style="35" customWidth="1"/>
    <col min="271" max="271" width="17.42578125" style="35" customWidth="1"/>
    <col min="272" max="272" width="11.28515625" style="35" bestFit="1" customWidth="1"/>
    <col min="273" max="273" width="11.5703125" style="35" customWidth="1"/>
    <col min="274" max="512" width="9.140625" style="35"/>
    <col min="513" max="513" width="18.5703125" style="35" customWidth="1"/>
    <col min="514" max="514" width="11.28515625" style="35" customWidth="1"/>
    <col min="515" max="515" width="10.5703125" style="35" bestFit="1" customWidth="1"/>
    <col min="516" max="516" width="1.42578125" style="35" customWidth="1"/>
    <col min="517" max="517" width="17.28515625" style="35" customWidth="1"/>
    <col min="518" max="518" width="12.140625" style="35" customWidth="1"/>
    <col min="519" max="519" width="11.140625" style="35" customWidth="1"/>
    <col min="520" max="520" width="0.5703125" style="35" customWidth="1"/>
    <col min="521" max="521" width="3.140625" style="35" customWidth="1"/>
    <col min="522" max="522" width="3.28515625" style="35" customWidth="1"/>
    <col min="523" max="523" width="17.7109375" style="35" customWidth="1"/>
    <col min="524" max="524" width="11.28515625" style="35" bestFit="1" customWidth="1"/>
    <col min="525" max="525" width="10.5703125" style="35" bestFit="1" customWidth="1"/>
    <col min="526" max="526" width="0.85546875" style="35" customWidth="1"/>
    <col min="527" max="527" width="17.42578125" style="35" customWidth="1"/>
    <col min="528" max="528" width="11.28515625" style="35" bestFit="1" customWidth="1"/>
    <col min="529" max="529" width="11.5703125" style="35" customWidth="1"/>
    <col min="530" max="768" width="9.140625" style="35"/>
    <col min="769" max="769" width="18.5703125" style="35" customWidth="1"/>
    <col min="770" max="770" width="11.28515625" style="35" customWidth="1"/>
    <col min="771" max="771" width="10.5703125" style="35" bestFit="1" customWidth="1"/>
    <col min="772" max="772" width="1.42578125" style="35" customWidth="1"/>
    <col min="773" max="773" width="17.28515625" style="35" customWidth="1"/>
    <col min="774" max="774" width="12.140625" style="35" customWidth="1"/>
    <col min="775" max="775" width="11.140625" style="35" customWidth="1"/>
    <col min="776" max="776" width="0.5703125" style="35" customWidth="1"/>
    <col min="777" max="777" width="3.140625" style="35" customWidth="1"/>
    <col min="778" max="778" width="3.28515625" style="35" customWidth="1"/>
    <col min="779" max="779" width="17.7109375" style="35" customWidth="1"/>
    <col min="780" max="780" width="11.28515625" style="35" bestFit="1" customWidth="1"/>
    <col min="781" max="781" width="10.5703125" style="35" bestFit="1" customWidth="1"/>
    <col min="782" max="782" width="0.85546875" style="35" customWidth="1"/>
    <col min="783" max="783" width="17.42578125" style="35" customWidth="1"/>
    <col min="784" max="784" width="11.28515625" style="35" bestFit="1" customWidth="1"/>
    <col min="785" max="785" width="11.5703125" style="35" customWidth="1"/>
    <col min="786" max="1024" width="9.140625" style="35"/>
    <col min="1025" max="1025" width="18.5703125" style="35" customWidth="1"/>
    <col min="1026" max="1026" width="11.28515625" style="35" customWidth="1"/>
    <col min="1027" max="1027" width="10.5703125" style="35" bestFit="1" customWidth="1"/>
    <col min="1028" max="1028" width="1.42578125" style="35" customWidth="1"/>
    <col min="1029" max="1029" width="17.28515625" style="35" customWidth="1"/>
    <col min="1030" max="1030" width="12.140625" style="35" customWidth="1"/>
    <col min="1031" max="1031" width="11.140625" style="35" customWidth="1"/>
    <col min="1032" max="1032" width="0.5703125" style="35" customWidth="1"/>
    <col min="1033" max="1033" width="3.140625" style="35" customWidth="1"/>
    <col min="1034" max="1034" width="3.28515625" style="35" customWidth="1"/>
    <col min="1035" max="1035" width="17.7109375" style="35" customWidth="1"/>
    <col min="1036" max="1036" width="11.28515625" style="35" bestFit="1" customWidth="1"/>
    <col min="1037" max="1037" width="10.5703125" style="35" bestFit="1" customWidth="1"/>
    <col min="1038" max="1038" width="0.85546875" style="35" customWidth="1"/>
    <col min="1039" max="1039" width="17.42578125" style="35" customWidth="1"/>
    <col min="1040" max="1040" width="11.28515625" style="35" bestFit="1" customWidth="1"/>
    <col min="1041" max="1041" width="11.5703125" style="35" customWidth="1"/>
    <col min="1042" max="1280" width="9.140625" style="35"/>
    <col min="1281" max="1281" width="18.5703125" style="35" customWidth="1"/>
    <col min="1282" max="1282" width="11.28515625" style="35" customWidth="1"/>
    <col min="1283" max="1283" width="10.5703125" style="35" bestFit="1" customWidth="1"/>
    <col min="1284" max="1284" width="1.42578125" style="35" customWidth="1"/>
    <col min="1285" max="1285" width="17.28515625" style="35" customWidth="1"/>
    <col min="1286" max="1286" width="12.140625" style="35" customWidth="1"/>
    <col min="1287" max="1287" width="11.140625" style="35" customWidth="1"/>
    <col min="1288" max="1288" width="0.5703125" style="35" customWidth="1"/>
    <col min="1289" max="1289" width="3.140625" style="35" customWidth="1"/>
    <col min="1290" max="1290" width="3.28515625" style="35" customWidth="1"/>
    <col min="1291" max="1291" width="17.7109375" style="35" customWidth="1"/>
    <col min="1292" max="1292" width="11.28515625" style="35" bestFit="1" customWidth="1"/>
    <col min="1293" max="1293" width="10.5703125" style="35" bestFit="1" customWidth="1"/>
    <col min="1294" max="1294" width="0.85546875" style="35" customWidth="1"/>
    <col min="1295" max="1295" width="17.42578125" style="35" customWidth="1"/>
    <col min="1296" max="1296" width="11.28515625" style="35" bestFit="1" customWidth="1"/>
    <col min="1297" max="1297" width="11.5703125" style="35" customWidth="1"/>
    <col min="1298" max="1536" width="9.140625" style="35"/>
    <col min="1537" max="1537" width="18.5703125" style="35" customWidth="1"/>
    <col min="1538" max="1538" width="11.28515625" style="35" customWidth="1"/>
    <col min="1539" max="1539" width="10.5703125" style="35" bestFit="1" customWidth="1"/>
    <col min="1540" max="1540" width="1.42578125" style="35" customWidth="1"/>
    <col min="1541" max="1541" width="17.28515625" style="35" customWidth="1"/>
    <col min="1542" max="1542" width="12.140625" style="35" customWidth="1"/>
    <col min="1543" max="1543" width="11.140625" style="35" customWidth="1"/>
    <col min="1544" max="1544" width="0.5703125" style="35" customWidth="1"/>
    <col min="1545" max="1545" width="3.140625" style="35" customWidth="1"/>
    <col min="1546" max="1546" width="3.28515625" style="35" customWidth="1"/>
    <col min="1547" max="1547" width="17.7109375" style="35" customWidth="1"/>
    <col min="1548" max="1548" width="11.28515625" style="35" bestFit="1" customWidth="1"/>
    <col min="1549" max="1549" width="10.5703125" style="35" bestFit="1" customWidth="1"/>
    <col min="1550" max="1550" width="0.85546875" style="35" customWidth="1"/>
    <col min="1551" max="1551" width="17.42578125" style="35" customWidth="1"/>
    <col min="1552" max="1552" width="11.28515625" style="35" bestFit="1" customWidth="1"/>
    <col min="1553" max="1553" width="11.5703125" style="35" customWidth="1"/>
    <col min="1554" max="1792" width="9.140625" style="35"/>
    <col min="1793" max="1793" width="18.5703125" style="35" customWidth="1"/>
    <col min="1794" max="1794" width="11.28515625" style="35" customWidth="1"/>
    <col min="1795" max="1795" width="10.5703125" style="35" bestFit="1" customWidth="1"/>
    <col min="1796" max="1796" width="1.42578125" style="35" customWidth="1"/>
    <col min="1797" max="1797" width="17.28515625" style="35" customWidth="1"/>
    <col min="1798" max="1798" width="12.140625" style="35" customWidth="1"/>
    <col min="1799" max="1799" width="11.140625" style="35" customWidth="1"/>
    <col min="1800" max="1800" width="0.5703125" style="35" customWidth="1"/>
    <col min="1801" max="1801" width="3.140625" style="35" customWidth="1"/>
    <col min="1802" max="1802" width="3.28515625" style="35" customWidth="1"/>
    <col min="1803" max="1803" width="17.7109375" style="35" customWidth="1"/>
    <col min="1804" max="1804" width="11.28515625" style="35" bestFit="1" customWidth="1"/>
    <col min="1805" max="1805" width="10.5703125" style="35" bestFit="1" customWidth="1"/>
    <col min="1806" max="1806" width="0.85546875" style="35" customWidth="1"/>
    <col min="1807" max="1807" width="17.42578125" style="35" customWidth="1"/>
    <col min="1808" max="1808" width="11.28515625" style="35" bestFit="1" customWidth="1"/>
    <col min="1809" max="1809" width="11.5703125" style="35" customWidth="1"/>
    <col min="1810" max="2048" width="9.140625" style="35"/>
    <col min="2049" max="2049" width="18.5703125" style="35" customWidth="1"/>
    <col min="2050" max="2050" width="11.28515625" style="35" customWidth="1"/>
    <col min="2051" max="2051" width="10.5703125" style="35" bestFit="1" customWidth="1"/>
    <col min="2052" max="2052" width="1.42578125" style="35" customWidth="1"/>
    <col min="2053" max="2053" width="17.28515625" style="35" customWidth="1"/>
    <col min="2054" max="2054" width="12.140625" style="35" customWidth="1"/>
    <col min="2055" max="2055" width="11.140625" style="35" customWidth="1"/>
    <col min="2056" max="2056" width="0.5703125" style="35" customWidth="1"/>
    <col min="2057" max="2057" width="3.140625" style="35" customWidth="1"/>
    <col min="2058" max="2058" width="3.28515625" style="35" customWidth="1"/>
    <col min="2059" max="2059" width="17.7109375" style="35" customWidth="1"/>
    <col min="2060" max="2060" width="11.28515625" style="35" bestFit="1" customWidth="1"/>
    <col min="2061" max="2061" width="10.5703125" style="35" bestFit="1" customWidth="1"/>
    <col min="2062" max="2062" width="0.85546875" style="35" customWidth="1"/>
    <col min="2063" max="2063" width="17.42578125" style="35" customWidth="1"/>
    <col min="2064" max="2064" width="11.28515625" style="35" bestFit="1" customWidth="1"/>
    <col min="2065" max="2065" width="11.5703125" style="35" customWidth="1"/>
    <col min="2066" max="2304" width="9.140625" style="35"/>
    <col min="2305" max="2305" width="18.5703125" style="35" customWidth="1"/>
    <col min="2306" max="2306" width="11.28515625" style="35" customWidth="1"/>
    <col min="2307" max="2307" width="10.5703125" style="35" bestFit="1" customWidth="1"/>
    <col min="2308" max="2308" width="1.42578125" style="35" customWidth="1"/>
    <col min="2309" max="2309" width="17.28515625" style="35" customWidth="1"/>
    <col min="2310" max="2310" width="12.140625" style="35" customWidth="1"/>
    <col min="2311" max="2311" width="11.140625" style="35" customWidth="1"/>
    <col min="2312" max="2312" width="0.5703125" style="35" customWidth="1"/>
    <col min="2313" max="2313" width="3.140625" style="35" customWidth="1"/>
    <col min="2314" max="2314" width="3.28515625" style="35" customWidth="1"/>
    <col min="2315" max="2315" width="17.7109375" style="35" customWidth="1"/>
    <col min="2316" max="2316" width="11.28515625" style="35" bestFit="1" customWidth="1"/>
    <col min="2317" max="2317" width="10.5703125" style="35" bestFit="1" customWidth="1"/>
    <col min="2318" max="2318" width="0.85546875" style="35" customWidth="1"/>
    <col min="2319" max="2319" width="17.42578125" style="35" customWidth="1"/>
    <col min="2320" max="2320" width="11.28515625" style="35" bestFit="1" customWidth="1"/>
    <col min="2321" max="2321" width="11.5703125" style="35" customWidth="1"/>
    <col min="2322" max="2560" width="9.140625" style="35"/>
    <col min="2561" max="2561" width="18.5703125" style="35" customWidth="1"/>
    <col min="2562" max="2562" width="11.28515625" style="35" customWidth="1"/>
    <col min="2563" max="2563" width="10.5703125" style="35" bestFit="1" customWidth="1"/>
    <col min="2564" max="2564" width="1.42578125" style="35" customWidth="1"/>
    <col min="2565" max="2565" width="17.28515625" style="35" customWidth="1"/>
    <col min="2566" max="2566" width="12.140625" style="35" customWidth="1"/>
    <col min="2567" max="2567" width="11.140625" style="35" customWidth="1"/>
    <col min="2568" max="2568" width="0.5703125" style="35" customWidth="1"/>
    <col min="2569" max="2569" width="3.140625" style="35" customWidth="1"/>
    <col min="2570" max="2570" width="3.28515625" style="35" customWidth="1"/>
    <col min="2571" max="2571" width="17.7109375" style="35" customWidth="1"/>
    <col min="2572" max="2572" width="11.28515625" style="35" bestFit="1" customWidth="1"/>
    <col min="2573" max="2573" width="10.5703125" style="35" bestFit="1" customWidth="1"/>
    <col min="2574" max="2574" width="0.85546875" style="35" customWidth="1"/>
    <col min="2575" max="2575" width="17.42578125" style="35" customWidth="1"/>
    <col min="2576" max="2576" width="11.28515625" style="35" bestFit="1" customWidth="1"/>
    <col min="2577" max="2577" width="11.5703125" style="35" customWidth="1"/>
    <col min="2578" max="2816" width="9.140625" style="35"/>
    <col min="2817" max="2817" width="18.5703125" style="35" customWidth="1"/>
    <col min="2818" max="2818" width="11.28515625" style="35" customWidth="1"/>
    <col min="2819" max="2819" width="10.5703125" style="35" bestFit="1" customWidth="1"/>
    <col min="2820" max="2820" width="1.42578125" style="35" customWidth="1"/>
    <col min="2821" max="2821" width="17.28515625" style="35" customWidth="1"/>
    <col min="2822" max="2822" width="12.140625" style="35" customWidth="1"/>
    <col min="2823" max="2823" width="11.140625" style="35" customWidth="1"/>
    <col min="2824" max="2824" width="0.5703125" style="35" customWidth="1"/>
    <col min="2825" max="2825" width="3.140625" style="35" customWidth="1"/>
    <col min="2826" max="2826" width="3.28515625" style="35" customWidth="1"/>
    <col min="2827" max="2827" width="17.7109375" style="35" customWidth="1"/>
    <col min="2828" max="2828" width="11.28515625" style="35" bestFit="1" customWidth="1"/>
    <col min="2829" max="2829" width="10.5703125" style="35" bestFit="1" customWidth="1"/>
    <col min="2830" max="2830" width="0.85546875" style="35" customWidth="1"/>
    <col min="2831" max="2831" width="17.42578125" style="35" customWidth="1"/>
    <col min="2832" max="2832" width="11.28515625" style="35" bestFit="1" customWidth="1"/>
    <col min="2833" max="2833" width="11.5703125" style="35" customWidth="1"/>
    <col min="2834" max="3072" width="9.140625" style="35"/>
    <col min="3073" max="3073" width="18.5703125" style="35" customWidth="1"/>
    <col min="3074" max="3074" width="11.28515625" style="35" customWidth="1"/>
    <col min="3075" max="3075" width="10.5703125" style="35" bestFit="1" customWidth="1"/>
    <col min="3076" max="3076" width="1.42578125" style="35" customWidth="1"/>
    <col min="3077" max="3077" width="17.28515625" style="35" customWidth="1"/>
    <col min="3078" max="3078" width="12.140625" style="35" customWidth="1"/>
    <col min="3079" max="3079" width="11.140625" style="35" customWidth="1"/>
    <col min="3080" max="3080" width="0.5703125" style="35" customWidth="1"/>
    <col min="3081" max="3081" width="3.140625" style="35" customWidth="1"/>
    <col min="3082" max="3082" width="3.28515625" style="35" customWidth="1"/>
    <col min="3083" max="3083" width="17.7109375" style="35" customWidth="1"/>
    <col min="3084" max="3084" width="11.28515625" style="35" bestFit="1" customWidth="1"/>
    <col min="3085" max="3085" width="10.5703125" style="35" bestFit="1" customWidth="1"/>
    <col min="3086" max="3086" width="0.85546875" style="35" customWidth="1"/>
    <col min="3087" max="3087" width="17.42578125" style="35" customWidth="1"/>
    <col min="3088" max="3088" width="11.28515625" style="35" bestFit="1" customWidth="1"/>
    <col min="3089" max="3089" width="11.5703125" style="35" customWidth="1"/>
    <col min="3090" max="3328" width="9.140625" style="35"/>
    <col min="3329" max="3329" width="18.5703125" style="35" customWidth="1"/>
    <col min="3330" max="3330" width="11.28515625" style="35" customWidth="1"/>
    <col min="3331" max="3331" width="10.5703125" style="35" bestFit="1" customWidth="1"/>
    <col min="3332" max="3332" width="1.42578125" style="35" customWidth="1"/>
    <col min="3333" max="3333" width="17.28515625" style="35" customWidth="1"/>
    <col min="3334" max="3334" width="12.140625" style="35" customWidth="1"/>
    <col min="3335" max="3335" width="11.140625" style="35" customWidth="1"/>
    <col min="3336" max="3336" width="0.5703125" style="35" customWidth="1"/>
    <col min="3337" max="3337" width="3.140625" style="35" customWidth="1"/>
    <col min="3338" max="3338" width="3.28515625" style="35" customWidth="1"/>
    <col min="3339" max="3339" width="17.7109375" style="35" customWidth="1"/>
    <col min="3340" max="3340" width="11.28515625" style="35" bestFit="1" customWidth="1"/>
    <col min="3341" max="3341" width="10.5703125" style="35" bestFit="1" customWidth="1"/>
    <col min="3342" max="3342" width="0.85546875" style="35" customWidth="1"/>
    <col min="3343" max="3343" width="17.42578125" style="35" customWidth="1"/>
    <col min="3344" max="3344" width="11.28515625" style="35" bestFit="1" customWidth="1"/>
    <col min="3345" max="3345" width="11.5703125" style="35" customWidth="1"/>
    <col min="3346" max="3584" width="9.140625" style="35"/>
    <col min="3585" max="3585" width="18.5703125" style="35" customWidth="1"/>
    <col min="3586" max="3586" width="11.28515625" style="35" customWidth="1"/>
    <col min="3587" max="3587" width="10.5703125" style="35" bestFit="1" customWidth="1"/>
    <col min="3588" max="3588" width="1.42578125" style="35" customWidth="1"/>
    <col min="3589" max="3589" width="17.28515625" style="35" customWidth="1"/>
    <col min="3590" max="3590" width="12.140625" style="35" customWidth="1"/>
    <col min="3591" max="3591" width="11.140625" style="35" customWidth="1"/>
    <col min="3592" max="3592" width="0.5703125" style="35" customWidth="1"/>
    <col min="3593" max="3593" width="3.140625" style="35" customWidth="1"/>
    <col min="3594" max="3594" width="3.28515625" style="35" customWidth="1"/>
    <col min="3595" max="3595" width="17.7109375" style="35" customWidth="1"/>
    <col min="3596" max="3596" width="11.28515625" style="35" bestFit="1" customWidth="1"/>
    <col min="3597" max="3597" width="10.5703125" style="35" bestFit="1" customWidth="1"/>
    <col min="3598" max="3598" width="0.85546875" style="35" customWidth="1"/>
    <col min="3599" max="3599" width="17.42578125" style="35" customWidth="1"/>
    <col min="3600" max="3600" width="11.28515625" style="35" bestFit="1" customWidth="1"/>
    <col min="3601" max="3601" width="11.5703125" style="35" customWidth="1"/>
    <col min="3602" max="3840" width="9.140625" style="35"/>
    <col min="3841" max="3841" width="18.5703125" style="35" customWidth="1"/>
    <col min="3842" max="3842" width="11.28515625" style="35" customWidth="1"/>
    <col min="3843" max="3843" width="10.5703125" style="35" bestFit="1" customWidth="1"/>
    <col min="3844" max="3844" width="1.42578125" style="35" customWidth="1"/>
    <col min="3845" max="3845" width="17.28515625" style="35" customWidth="1"/>
    <col min="3846" max="3846" width="12.140625" style="35" customWidth="1"/>
    <col min="3847" max="3847" width="11.140625" style="35" customWidth="1"/>
    <col min="3848" max="3848" width="0.5703125" style="35" customWidth="1"/>
    <col min="3849" max="3849" width="3.140625" style="35" customWidth="1"/>
    <col min="3850" max="3850" width="3.28515625" style="35" customWidth="1"/>
    <col min="3851" max="3851" width="17.7109375" style="35" customWidth="1"/>
    <col min="3852" max="3852" width="11.28515625" style="35" bestFit="1" customWidth="1"/>
    <col min="3853" max="3853" width="10.5703125" style="35" bestFit="1" customWidth="1"/>
    <col min="3854" max="3854" width="0.85546875" style="35" customWidth="1"/>
    <col min="3855" max="3855" width="17.42578125" style="35" customWidth="1"/>
    <col min="3856" max="3856" width="11.28515625" style="35" bestFit="1" customWidth="1"/>
    <col min="3857" max="3857" width="11.5703125" style="35" customWidth="1"/>
    <col min="3858" max="4096" width="9.140625" style="35"/>
    <col min="4097" max="4097" width="18.5703125" style="35" customWidth="1"/>
    <col min="4098" max="4098" width="11.28515625" style="35" customWidth="1"/>
    <col min="4099" max="4099" width="10.5703125" style="35" bestFit="1" customWidth="1"/>
    <col min="4100" max="4100" width="1.42578125" style="35" customWidth="1"/>
    <col min="4101" max="4101" width="17.28515625" style="35" customWidth="1"/>
    <col min="4102" max="4102" width="12.140625" style="35" customWidth="1"/>
    <col min="4103" max="4103" width="11.140625" style="35" customWidth="1"/>
    <col min="4104" max="4104" width="0.5703125" style="35" customWidth="1"/>
    <col min="4105" max="4105" width="3.140625" style="35" customWidth="1"/>
    <col min="4106" max="4106" width="3.28515625" style="35" customWidth="1"/>
    <col min="4107" max="4107" width="17.7109375" style="35" customWidth="1"/>
    <col min="4108" max="4108" width="11.28515625" style="35" bestFit="1" customWidth="1"/>
    <col min="4109" max="4109" width="10.5703125" style="35" bestFit="1" customWidth="1"/>
    <col min="4110" max="4110" width="0.85546875" style="35" customWidth="1"/>
    <col min="4111" max="4111" width="17.42578125" style="35" customWidth="1"/>
    <col min="4112" max="4112" width="11.28515625" style="35" bestFit="1" customWidth="1"/>
    <col min="4113" max="4113" width="11.5703125" style="35" customWidth="1"/>
    <col min="4114" max="4352" width="9.140625" style="35"/>
    <col min="4353" max="4353" width="18.5703125" style="35" customWidth="1"/>
    <col min="4354" max="4354" width="11.28515625" style="35" customWidth="1"/>
    <col min="4355" max="4355" width="10.5703125" style="35" bestFit="1" customWidth="1"/>
    <col min="4356" max="4356" width="1.42578125" style="35" customWidth="1"/>
    <col min="4357" max="4357" width="17.28515625" style="35" customWidth="1"/>
    <col min="4358" max="4358" width="12.140625" style="35" customWidth="1"/>
    <col min="4359" max="4359" width="11.140625" style="35" customWidth="1"/>
    <col min="4360" max="4360" width="0.5703125" style="35" customWidth="1"/>
    <col min="4361" max="4361" width="3.140625" style="35" customWidth="1"/>
    <col min="4362" max="4362" width="3.28515625" style="35" customWidth="1"/>
    <col min="4363" max="4363" width="17.7109375" style="35" customWidth="1"/>
    <col min="4364" max="4364" width="11.28515625" style="35" bestFit="1" customWidth="1"/>
    <col min="4365" max="4365" width="10.5703125" style="35" bestFit="1" customWidth="1"/>
    <col min="4366" max="4366" width="0.85546875" style="35" customWidth="1"/>
    <col min="4367" max="4367" width="17.42578125" style="35" customWidth="1"/>
    <col min="4368" max="4368" width="11.28515625" style="35" bestFit="1" customWidth="1"/>
    <col min="4369" max="4369" width="11.5703125" style="35" customWidth="1"/>
    <col min="4370" max="4608" width="9.140625" style="35"/>
    <col min="4609" max="4609" width="18.5703125" style="35" customWidth="1"/>
    <col min="4610" max="4610" width="11.28515625" style="35" customWidth="1"/>
    <col min="4611" max="4611" width="10.5703125" style="35" bestFit="1" customWidth="1"/>
    <col min="4612" max="4612" width="1.42578125" style="35" customWidth="1"/>
    <col min="4613" max="4613" width="17.28515625" style="35" customWidth="1"/>
    <col min="4614" max="4614" width="12.140625" style="35" customWidth="1"/>
    <col min="4615" max="4615" width="11.140625" style="35" customWidth="1"/>
    <col min="4616" max="4616" width="0.5703125" style="35" customWidth="1"/>
    <col min="4617" max="4617" width="3.140625" style="35" customWidth="1"/>
    <col min="4618" max="4618" width="3.28515625" style="35" customWidth="1"/>
    <col min="4619" max="4619" width="17.7109375" style="35" customWidth="1"/>
    <col min="4620" max="4620" width="11.28515625" style="35" bestFit="1" customWidth="1"/>
    <col min="4621" max="4621" width="10.5703125" style="35" bestFit="1" customWidth="1"/>
    <col min="4622" max="4622" width="0.85546875" style="35" customWidth="1"/>
    <col min="4623" max="4623" width="17.42578125" style="35" customWidth="1"/>
    <col min="4624" max="4624" width="11.28515625" style="35" bestFit="1" customWidth="1"/>
    <col min="4625" max="4625" width="11.5703125" style="35" customWidth="1"/>
    <col min="4626" max="4864" width="9.140625" style="35"/>
    <col min="4865" max="4865" width="18.5703125" style="35" customWidth="1"/>
    <col min="4866" max="4866" width="11.28515625" style="35" customWidth="1"/>
    <col min="4867" max="4867" width="10.5703125" style="35" bestFit="1" customWidth="1"/>
    <col min="4868" max="4868" width="1.42578125" style="35" customWidth="1"/>
    <col min="4869" max="4869" width="17.28515625" style="35" customWidth="1"/>
    <col min="4870" max="4870" width="12.140625" style="35" customWidth="1"/>
    <col min="4871" max="4871" width="11.140625" style="35" customWidth="1"/>
    <col min="4872" max="4872" width="0.5703125" style="35" customWidth="1"/>
    <col min="4873" max="4873" width="3.140625" style="35" customWidth="1"/>
    <col min="4874" max="4874" width="3.28515625" style="35" customWidth="1"/>
    <col min="4875" max="4875" width="17.7109375" style="35" customWidth="1"/>
    <col min="4876" max="4876" width="11.28515625" style="35" bestFit="1" customWidth="1"/>
    <col min="4877" max="4877" width="10.5703125" style="35" bestFit="1" customWidth="1"/>
    <col min="4878" max="4878" width="0.85546875" style="35" customWidth="1"/>
    <col min="4879" max="4879" width="17.42578125" style="35" customWidth="1"/>
    <col min="4880" max="4880" width="11.28515625" style="35" bestFit="1" customWidth="1"/>
    <col min="4881" max="4881" width="11.5703125" style="35" customWidth="1"/>
    <col min="4882" max="5120" width="9.140625" style="35"/>
    <col min="5121" max="5121" width="18.5703125" style="35" customWidth="1"/>
    <col min="5122" max="5122" width="11.28515625" style="35" customWidth="1"/>
    <col min="5123" max="5123" width="10.5703125" style="35" bestFit="1" customWidth="1"/>
    <col min="5124" max="5124" width="1.42578125" style="35" customWidth="1"/>
    <col min="5125" max="5125" width="17.28515625" style="35" customWidth="1"/>
    <col min="5126" max="5126" width="12.140625" style="35" customWidth="1"/>
    <col min="5127" max="5127" width="11.140625" style="35" customWidth="1"/>
    <col min="5128" max="5128" width="0.5703125" style="35" customWidth="1"/>
    <col min="5129" max="5129" width="3.140625" style="35" customWidth="1"/>
    <col min="5130" max="5130" width="3.28515625" style="35" customWidth="1"/>
    <col min="5131" max="5131" width="17.7109375" style="35" customWidth="1"/>
    <col min="5132" max="5132" width="11.28515625" style="35" bestFit="1" customWidth="1"/>
    <col min="5133" max="5133" width="10.5703125" style="35" bestFit="1" customWidth="1"/>
    <col min="5134" max="5134" width="0.85546875" style="35" customWidth="1"/>
    <col min="5135" max="5135" width="17.42578125" style="35" customWidth="1"/>
    <col min="5136" max="5136" width="11.28515625" style="35" bestFit="1" customWidth="1"/>
    <col min="5137" max="5137" width="11.5703125" style="35" customWidth="1"/>
    <col min="5138" max="5376" width="9.140625" style="35"/>
    <col min="5377" max="5377" width="18.5703125" style="35" customWidth="1"/>
    <col min="5378" max="5378" width="11.28515625" style="35" customWidth="1"/>
    <col min="5379" max="5379" width="10.5703125" style="35" bestFit="1" customWidth="1"/>
    <col min="5380" max="5380" width="1.42578125" style="35" customWidth="1"/>
    <col min="5381" max="5381" width="17.28515625" style="35" customWidth="1"/>
    <col min="5382" max="5382" width="12.140625" style="35" customWidth="1"/>
    <col min="5383" max="5383" width="11.140625" style="35" customWidth="1"/>
    <col min="5384" max="5384" width="0.5703125" style="35" customWidth="1"/>
    <col min="5385" max="5385" width="3.140625" style="35" customWidth="1"/>
    <col min="5386" max="5386" width="3.28515625" style="35" customWidth="1"/>
    <col min="5387" max="5387" width="17.7109375" style="35" customWidth="1"/>
    <col min="5388" max="5388" width="11.28515625" style="35" bestFit="1" customWidth="1"/>
    <col min="5389" max="5389" width="10.5703125" style="35" bestFit="1" customWidth="1"/>
    <col min="5390" max="5390" width="0.85546875" style="35" customWidth="1"/>
    <col min="5391" max="5391" width="17.42578125" style="35" customWidth="1"/>
    <col min="5392" max="5392" width="11.28515625" style="35" bestFit="1" customWidth="1"/>
    <col min="5393" max="5393" width="11.5703125" style="35" customWidth="1"/>
    <col min="5394" max="5632" width="9.140625" style="35"/>
    <col min="5633" max="5633" width="18.5703125" style="35" customWidth="1"/>
    <col min="5634" max="5634" width="11.28515625" style="35" customWidth="1"/>
    <col min="5635" max="5635" width="10.5703125" style="35" bestFit="1" customWidth="1"/>
    <col min="5636" max="5636" width="1.42578125" style="35" customWidth="1"/>
    <col min="5637" max="5637" width="17.28515625" style="35" customWidth="1"/>
    <col min="5638" max="5638" width="12.140625" style="35" customWidth="1"/>
    <col min="5639" max="5639" width="11.140625" style="35" customWidth="1"/>
    <col min="5640" max="5640" width="0.5703125" style="35" customWidth="1"/>
    <col min="5641" max="5641" width="3.140625" style="35" customWidth="1"/>
    <col min="5642" max="5642" width="3.28515625" style="35" customWidth="1"/>
    <col min="5643" max="5643" width="17.7109375" style="35" customWidth="1"/>
    <col min="5644" max="5644" width="11.28515625" style="35" bestFit="1" customWidth="1"/>
    <col min="5645" max="5645" width="10.5703125" style="35" bestFit="1" customWidth="1"/>
    <col min="5646" max="5646" width="0.85546875" style="35" customWidth="1"/>
    <col min="5647" max="5647" width="17.42578125" style="35" customWidth="1"/>
    <col min="5648" max="5648" width="11.28515625" style="35" bestFit="1" customWidth="1"/>
    <col min="5649" max="5649" width="11.5703125" style="35" customWidth="1"/>
    <col min="5650" max="5888" width="9.140625" style="35"/>
    <col min="5889" max="5889" width="18.5703125" style="35" customWidth="1"/>
    <col min="5890" max="5890" width="11.28515625" style="35" customWidth="1"/>
    <col min="5891" max="5891" width="10.5703125" style="35" bestFit="1" customWidth="1"/>
    <col min="5892" max="5892" width="1.42578125" style="35" customWidth="1"/>
    <col min="5893" max="5893" width="17.28515625" style="35" customWidth="1"/>
    <col min="5894" max="5894" width="12.140625" style="35" customWidth="1"/>
    <col min="5895" max="5895" width="11.140625" style="35" customWidth="1"/>
    <col min="5896" max="5896" width="0.5703125" style="35" customWidth="1"/>
    <col min="5897" max="5897" width="3.140625" style="35" customWidth="1"/>
    <col min="5898" max="5898" width="3.28515625" style="35" customWidth="1"/>
    <col min="5899" max="5899" width="17.7109375" style="35" customWidth="1"/>
    <col min="5900" max="5900" width="11.28515625" style="35" bestFit="1" customWidth="1"/>
    <col min="5901" max="5901" width="10.5703125" style="35" bestFit="1" customWidth="1"/>
    <col min="5902" max="5902" width="0.85546875" style="35" customWidth="1"/>
    <col min="5903" max="5903" width="17.42578125" style="35" customWidth="1"/>
    <col min="5904" max="5904" width="11.28515625" style="35" bestFit="1" customWidth="1"/>
    <col min="5905" max="5905" width="11.5703125" style="35" customWidth="1"/>
    <col min="5906" max="6144" width="9.140625" style="35"/>
    <col min="6145" max="6145" width="18.5703125" style="35" customWidth="1"/>
    <col min="6146" max="6146" width="11.28515625" style="35" customWidth="1"/>
    <col min="6147" max="6147" width="10.5703125" style="35" bestFit="1" customWidth="1"/>
    <col min="6148" max="6148" width="1.42578125" style="35" customWidth="1"/>
    <col min="6149" max="6149" width="17.28515625" style="35" customWidth="1"/>
    <col min="6150" max="6150" width="12.140625" style="35" customWidth="1"/>
    <col min="6151" max="6151" width="11.140625" style="35" customWidth="1"/>
    <col min="6152" max="6152" width="0.5703125" style="35" customWidth="1"/>
    <col min="6153" max="6153" width="3.140625" style="35" customWidth="1"/>
    <col min="6154" max="6154" width="3.28515625" style="35" customWidth="1"/>
    <col min="6155" max="6155" width="17.7109375" style="35" customWidth="1"/>
    <col min="6156" max="6156" width="11.28515625" style="35" bestFit="1" customWidth="1"/>
    <col min="6157" max="6157" width="10.5703125" style="35" bestFit="1" customWidth="1"/>
    <col min="6158" max="6158" width="0.85546875" style="35" customWidth="1"/>
    <col min="6159" max="6159" width="17.42578125" style="35" customWidth="1"/>
    <col min="6160" max="6160" width="11.28515625" style="35" bestFit="1" customWidth="1"/>
    <col min="6161" max="6161" width="11.5703125" style="35" customWidth="1"/>
    <col min="6162" max="6400" width="9.140625" style="35"/>
    <col min="6401" max="6401" width="18.5703125" style="35" customWidth="1"/>
    <col min="6402" max="6402" width="11.28515625" style="35" customWidth="1"/>
    <col min="6403" max="6403" width="10.5703125" style="35" bestFit="1" customWidth="1"/>
    <col min="6404" max="6404" width="1.42578125" style="35" customWidth="1"/>
    <col min="6405" max="6405" width="17.28515625" style="35" customWidth="1"/>
    <col min="6406" max="6406" width="12.140625" style="35" customWidth="1"/>
    <col min="6407" max="6407" width="11.140625" style="35" customWidth="1"/>
    <col min="6408" max="6408" width="0.5703125" style="35" customWidth="1"/>
    <col min="6409" max="6409" width="3.140625" style="35" customWidth="1"/>
    <col min="6410" max="6410" width="3.28515625" style="35" customWidth="1"/>
    <col min="6411" max="6411" width="17.7109375" style="35" customWidth="1"/>
    <col min="6412" max="6412" width="11.28515625" style="35" bestFit="1" customWidth="1"/>
    <col min="6413" max="6413" width="10.5703125" style="35" bestFit="1" customWidth="1"/>
    <col min="6414" max="6414" width="0.85546875" style="35" customWidth="1"/>
    <col min="6415" max="6415" width="17.42578125" style="35" customWidth="1"/>
    <col min="6416" max="6416" width="11.28515625" style="35" bestFit="1" customWidth="1"/>
    <col min="6417" max="6417" width="11.5703125" style="35" customWidth="1"/>
    <col min="6418" max="6656" width="9.140625" style="35"/>
    <col min="6657" max="6657" width="18.5703125" style="35" customWidth="1"/>
    <col min="6658" max="6658" width="11.28515625" style="35" customWidth="1"/>
    <col min="6659" max="6659" width="10.5703125" style="35" bestFit="1" customWidth="1"/>
    <col min="6660" max="6660" width="1.42578125" style="35" customWidth="1"/>
    <col min="6661" max="6661" width="17.28515625" style="35" customWidth="1"/>
    <col min="6662" max="6662" width="12.140625" style="35" customWidth="1"/>
    <col min="6663" max="6663" width="11.140625" style="35" customWidth="1"/>
    <col min="6664" max="6664" width="0.5703125" style="35" customWidth="1"/>
    <col min="6665" max="6665" width="3.140625" style="35" customWidth="1"/>
    <col min="6666" max="6666" width="3.28515625" style="35" customWidth="1"/>
    <col min="6667" max="6667" width="17.7109375" style="35" customWidth="1"/>
    <col min="6668" max="6668" width="11.28515625" style="35" bestFit="1" customWidth="1"/>
    <col min="6669" max="6669" width="10.5703125" style="35" bestFit="1" customWidth="1"/>
    <col min="6670" max="6670" width="0.85546875" style="35" customWidth="1"/>
    <col min="6671" max="6671" width="17.42578125" style="35" customWidth="1"/>
    <col min="6672" max="6672" width="11.28515625" style="35" bestFit="1" customWidth="1"/>
    <col min="6673" max="6673" width="11.5703125" style="35" customWidth="1"/>
    <col min="6674" max="6912" width="9.140625" style="35"/>
    <col min="6913" max="6913" width="18.5703125" style="35" customWidth="1"/>
    <col min="6914" max="6914" width="11.28515625" style="35" customWidth="1"/>
    <col min="6915" max="6915" width="10.5703125" style="35" bestFit="1" customWidth="1"/>
    <col min="6916" max="6916" width="1.42578125" style="35" customWidth="1"/>
    <col min="6917" max="6917" width="17.28515625" style="35" customWidth="1"/>
    <col min="6918" max="6918" width="12.140625" style="35" customWidth="1"/>
    <col min="6919" max="6919" width="11.140625" style="35" customWidth="1"/>
    <col min="6920" max="6920" width="0.5703125" style="35" customWidth="1"/>
    <col min="6921" max="6921" width="3.140625" style="35" customWidth="1"/>
    <col min="6922" max="6922" width="3.28515625" style="35" customWidth="1"/>
    <col min="6923" max="6923" width="17.7109375" style="35" customWidth="1"/>
    <col min="6924" max="6924" width="11.28515625" style="35" bestFit="1" customWidth="1"/>
    <col min="6925" max="6925" width="10.5703125" style="35" bestFit="1" customWidth="1"/>
    <col min="6926" max="6926" width="0.85546875" style="35" customWidth="1"/>
    <col min="6927" max="6927" width="17.42578125" style="35" customWidth="1"/>
    <col min="6928" max="6928" width="11.28515625" style="35" bestFit="1" customWidth="1"/>
    <col min="6929" max="6929" width="11.5703125" style="35" customWidth="1"/>
    <col min="6930" max="7168" width="9.140625" style="35"/>
    <col min="7169" max="7169" width="18.5703125" style="35" customWidth="1"/>
    <col min="7170" max="7170" width="11.28515625" style="35" customWidth="1"/>
    <col min="7171" max="7171" width="10.5703125" style="35" bestFit="1" customWidth="1"/>
    <col min="7172" max="7172" width="1.42578125" style="35" customWidth="1"/>
    <col min="7173" max="7173" width="17.28515625" style="35" customWidth="1"/>
    <col min="7174" max="7174" width="12.140625" style="35" customWidth="1"/>
    <col min="7175" max="7175" width="11.140625" style="35" customWidth="1"/>
    <col min="7176" max="7176" width="0.5703125" style="35" customWidth="1"/>
    <col min="7177" max="7177" width="3.140625" style="35" customWidth="1"/>
    <col min="7178" max="7178" width="3.28515625" style="35" customWidth="1"/>
    <col min="7179" max="7179" width="17.7109375" style="35" customWidth="1"/>
    <col min="7180" max="7180" width="11.28515625" style="35" bestFit="1" customWidth="1"/>
    <col min="7181" max="7181" width="10.5703125" style="35" bestFit="1" customWidth="1"/>
    <col min="7182" max="7182" width="0.85546875" style="35" customWidth="1"/>
    <col min="7183" max="7183" width="17.42578125" style="35" customWidth="1"/>
    <col min="7184" max="7184" width="11.28515625" style="35" bestFit="1" customWidth="1"/>
    <col min="7185" max="7185" width="11.5703125" style="35" customWidth="1"/>
    <col min="7186" max="7424" width="9.140625" style="35"/>
    <col min="7425" max="7425" width="18.5703125" style="35" customWidth="1"/>
    <col min="7426" max="7426" width="11.28515625" style="35" customWidth="1"/>
    <col min="7427" max="7427" width="10.5703125" style="35" bestFit="1" customWidth="1"/>
    <col min="7428" max="7428" width="1.42578125" style="35" customWidth="1"/>
    <col min="7429" max="7429" width="17.28515625" style="35" customWidth="1"/>
    <col min="7430" max="7430" width="12.140625" style="35" customWidth="1"/>
    <col min="7431" max="7431" width="11.140625" style="35" customWidth="1"/>
    <col min="7432" max="7432" width="0.5703125" style="35" customWidth="1"/>
    <col min="7433" max="7433" width="3.140625" style="35" customWidth="1"/>
    <col min="7434" max="7434" width="3.28515625" style="35" customWidth="1"/>
    <col min="7435" max="7435" width="17.7109375" style="35" customWidth="1"/>
    <col min="7436" max="7436" width="11.28515625" style="35" bestFit="1" customWidth="1"/>
    <col min="7437" max="7437" width="10.5703125" style="35" bestFit="1" customWidth="1"/>
    <col min="7438" max="7438" width="0.85546875" style="35" customWidth="1"/>
    <col min="7439" max="7439" width="17.42578125" style="35" customWidth="1"/>
    <col min="7440" max="7440" width="11.28515625" style="35" bestFit="1" customWidth="1"/>
    <col min="7441" max="7441" width="11.5703125" style="35" customWidth="1"/>
    <col min="7442" max="7680" width="9.140625" style="35"/>
    <col min="7681" max="7681" width="18.5703125" style="35" customWidth="1"/>
    <col min="7682" max="7682" width="11.28515625" style="35" customWidth="1"/>
    <col min="7683" max="7683" width="10.5703125" style="35" bestFit="1" customWidth="1"/>
    <col min="7684" max="7684" width="1.42578125" style="35" customWidth="1"/>
    <col min="7685" max="7685" width="17.28515625" style="35" customWidth="1"/>
    <col min="7686" max="7686" width="12.140625" style="35" customWidth="1"/>
    <col min="7687" max="7687" width="11.140625" style="35" customWidth="1"/>
    <col min="7688" max="7688" width="0.5703125" style="35" customWidth="1"/>
    <col min="7689" max="7689" width="3.140625" style="35" customWidth="1"/>
    <col min="7690" max="7690" width="3.28515625" style="35" customWidth="1"/>
    <col min="7691" max="7691" width="17.7109375" style="35" customWidth="1"/>
    <col min="7692" max="7692" width="11.28515625" style="35" bestFit="1" customWidth="1"/>
    <col min="7693" max="7693" width="10.5703125" style="35" bestFit="1" customWidth="1"/>
    <col min="7694" max="7694" width="0.85546875" style="35" customWidth="1"/>
    <col min="7695" max="7695" width="17.42578125" style="35" customWidth="1"/>
    <col min="7696" max="7696" width="11.28515625" style="35" bestFit="1" customWidth="1"/>
    <col min="7697" max="7697" width="11.5703125" style="35" customWidth="1"/>
    <col min="7698" max="7936" width="9.140625" style="35"/>
    <col min="7937" max="7937" width="18.5703125" style="35" customWidth="1"/>
    <col min="7938" max="7938" width="11.28515625" style="35" customWidth="1"/>
    <col min="7939" max="7939" width="10.5703125" style="35" bestFit="1" customWidth="1"/>
    <col min="7940" max="7940" width="1.42578125" style="35" customWidth="1"/>
    <col min="7941" max="7941" width="17.28515625" style="35" customWidth="1"/>
    <col min="7942" max="7942" width="12.140625" style="35" customWidth="1"/>
    <col min="7943" max="7943" width="11.140625" style="35" customWidth="1"/>
    <col min="7944" max="7944" width="0.5703125" style="35" customWidth="1"/>
    <col min="7945" max="7945" width="3.140625" style="35" customWidth="1"/>
    <col min="7946" max="7946" width="3.28515625" style="35" customWidth="1"/>
    <col min="7947" max="7947" width="17.7109375" style="35" customWidth="1"/>
    <col min="7948" max="7948" width="11.28515625" style="35" bestFit="1" customWidth="1"/>
    <col min="7949" max="7949" width="10.5703125" style="35" bestFit="1" customWidth="1"/>
    <col min="7950" max="7950" width="0.85546875" style="35" customWidth="1"/>
    <col min="7951" max="7951" width="17.42578125" style="35" customWidth="1"/>
    <col min="7952" max="7952" width="11.28515625" style="35" bestFit="1" customWidth="1"/>
    <col min="7953" max="7953" width="11.5703125" style="35" customWidth="1"/>
    <col min="7954" max="8192" width="9.140625" style="35"/>
    <col min="8193" max="8193" width="18.5703125" style="35" customWidth="1"/>
    <col min="8194" max="8194" width="11.28515625" style="35" customWidth="1"/>
    <col min="8195" max="8195" width="10.5703125" style="35" bestFit="1" customWidth="1"/>
    <col min="8196" max="8196" width="1.42578125" style="35" customWidth="1"/>
    <col min="8197" max="8197" width="17.28515625" style="35" customWidth="1"/>
    <col min="8198" max="8198" width="12.140625" style="35" customWidth="1"/>
    <col min="8199" max="8199" width="11.140625" style="35" customWidth="1"/>
    <col min="8200" max="8200" width="0.5703125" style="35" customWidth="1"/>
    <col min="8201" max="8201" width="3.140625" style="35" customWidth="1"/>
    <col min="8202" max="8202" width="3.28515625" style="35" customWidth="1"/>
    <col min="8203" max="8203" width="17.7109375" style="35" customWidth="1"/>
    <col min="8204" max="8204" width="11.28515625" style="35" bestFit="1" customWidth="1"/>
    <col min="8205" max="8205" width="10.5703125" style="35" bestFit="1" customWidth="1"/>
    <col min="8206" max="8206" width="0.85546875" style="35" customWidth="1"/>
    <col min="8207" max="8207" width="17.42578125" style="35" customWidth="1"/>
    <col min="8208" max="8208" width="11.28515625" style="35" bestFit="1" customWidth="1"/>
    <col min="8209" max="8209" width="11.5703125" style="35" customWidth="1"/>
    <col min="8210" max="8448" width="9.140625" style="35"/>
    <col min="8449" max="8449" width="18.5703125" style="35" customWidth="1"/>
    <col min="8450" max="8450" width="11.28515625" style="35" customWidth="1"/>
    <col min="8451" max="8451" width="10.5703125" style="35" bestFit="1" customWidth="1"/>
    <col min="8452" max="8452" width="1.42578125" style="35" customWidth="1"/>
    <col min="8453" max="8453" width="17.28515625" style="35" customWidth="1"/>
    <col min="8454" max="8454" width="12.140625" style="35" customWidth="1"/>
    <col min="8455" max="8455" width="11.140625" style="35" customWidth="1"/>
    <col min="8456" max="8456" width="0.5703125" style="35" customWidth="1"/>
    <col min="8457" max="8457" width="3.140625" style="35" customWidth="1"/>
    <col min="8458" max="8458" width="3.28515625" style="35" customWidth="1"/>
    <col min="8459" max="8459" width="17.7109375" style="35" customWidth="1"/>
    <col min="8460" max="8460" width="11.28515625" style="35" bestFit="1" customWidth="1"/>
    <col min="8461" max="8461" width="10.5703125" style="35" bestFit="1" customWidth="1"/>
    <col min="8462" max="8462" width="0.85546875" style="35" customWidth="1"/>
    <col min="8463" max="8463" width="17.42578125" style="35" customWidth="1"/>
    <col min="8464" max="8464" width="11.28515625" style="35" bestFit="1" customWidth="1"/>
    <col min="8465" max="8465" width="11.5703125" style="35" customWidth="1"/>
    <col min="8466" max="8704" width="9.140625" style="35"/>
    <col min="8705" max="8705" width="18.5703125" style="35" customWidth="1"/>
    <col min="8706" max="8706" width="11.28515625" style="35" customWidth="1"/>
    <col min="8707" max="8707" width="10.5703125" style="35" bestFit="1" customWidth="1"/>
    <col min="8708" max="8708" width="1.42578125" style="35" customWidth="1"/>
    <col min="8709" max="8709" width="17.28515625" style="35" customWidth="1"/>
    <col min="8710" max="8710" width="12.140625" style="35" customWidth="1"/>
    <col min="8711" max="8711" width="11.140625" style="35" customWidth="1"/>
    <col min="8712" max="8712" width="0.5703125" style="35" customWidth="1"/>
    <col min="8713" max="8713" width="3.140625" style="35" customWidth="1"/>
    <col min="8714" max="8714" width="3.28515625" style="35" customWidth="1"/>
    <col min="8715" max="8715" width="17.7109375" style="35" customWidth="1"/>
    <col min="8716" max="8716" width="11.28515625" style="35" bestFit="1" customWidth="1"/>
    <col min="8717" max="8717" width="10.5703125" style="35" bestFit="1" customWidth="1"/>
    <col min="8718" max="8718" width="0.85546875" style="35" customWidth="1"/>
    <col min="8719" max="8719" width="17.42578125" style="35" customWidth="1"/>
    <col min="8720" max="8720" width="11.28515625" style="35" bestFit="1" customWidth="1"/>
    <col min="8721" max="8721" width="11.5703125" style="35" customWidth="1"/>
    <col min="8722" max="8960" width="9.140625" style="35"/>
    <col min="8961" max="8961" width="18.5703125" style="35" customWidth="1"/>
    <col min="8962" max="8962" width="11.28515625" style="35" customWidth="1"/>
    <col min="8963" max="8963" width="10.5703125" style="35" bestFit="1" customWidth="1"/>
    <col min="8964" max="8964" width="1.42578125" style="35" customWidth="1"/>
    <col min="8965" max="8965" width="17.28515625" style="35" customWidth="1"/>
    <col min="8966" max="8966" width="12.140625" style="35" customWidth="1"/>
    <col min="8967" max="8967" width="11.140625" style="35" customWidth="1"/>
    <col min="8968" max="8968" width="0.5703125" style="35" customWidth="1"/>
    <col min="8969" max="8969" width="3.140625" style="35" customWidth="1"/>
    <col min="8970" max="8970" width="3.28515625" style="35" customWidth="1"/>
    <col min="8971" max="8971" width="17.7109375" style="35" customWidth="1"/>
    <col min="8972" max="8972" width="11.28515625" style="35" bestFit="1" customWidth="1"/>
    <col min="8973" max="8973" width="10.5703125" style="35" bestFit="1" customWidth="1"/>
    <col min="8974" max="8974" width="0.85546875" style="35" customWidth="1"/>
    <col min="8975" max="8975" width="17.42578125" style="35" customWidth="1"/>
    <col min="8976" max="8976" width="11.28515625" style="35" bestFit="1" customWidth="1"/>
    <col min="8977" max="8977" width="11.5703125" style="35" customWidth="1"/>
    <col min="8978" max="9216" width="9.140625" style="35"/>
    <col min="9217" max="9217" width="18.5703125" style="35" customWidth="1"/>
    <col min="9218" max="9218" width="11.28515625" style="35" customWidth="1"/>
    <col min="9219" max="9219" width="10.5703125" style="35" bestFit="1" customWidth="1"/>
    <col min="9220" max="9220" width="1.42578125" style="35" customWidth="1"/>
    <col min="9221" max="9221" width="17.28515625" style="35" customWidth="1"/>
    <col min="9222" max="9222" width="12.140625" style="35" customWidth="1"/>
    <col min="9223" max="9223" width="11.140625" style="35" customWidth="1"/>
    <col min="9224" max="9224" width="0.5703125" style="35" customWidth="1"/>
    <col min="9225" max="9225" width="3.140625" style="35" customWidth="1"/>
    <col min="9226" max="9226" width="3.28515625" style="35" customWidth="1"/>
    <col min="9227" max="9227" width="17.7109375" style="35" customWidth="1"/>
    <col min="9228" max="9228" width="11.28515625" style="35" bestFit="1" customWidth="1"/>
    <col min="9229" max="9229" width="10.5703125" style="35" bestFit="1" customWidth="1"/>
    <col min="9230" max="9230" width="0.85546875" style="35" customWidth="1"/>
    <col min="9231" max="9231" width="17.42578125" style="35" customWidth="1"/>
    <col min="9232" max="9232" width="11.28515625" style="35" bestFit="1" customWidth="1"/>
    <col min="9233" max="9233" width="11.5703125" style="35" customWidth="1"/>
    <col min="9234" max="9472" width="9.140625" style="35"/>
    <col min="9473" max="9473" width="18.5703125" style="35" customWidth="1"/>
    <col min="9474" max="9474" width="11.28515625" style="35" customWidth="1"/>
    <col min="9475" max="9475" width="10.5703125" style="35" bestFit="1" customWidth="1"/>
    <col min="9476" max="9476" width="1.42578125" style="35" customWidth="1"/>
    <col min="9477" max="9477" width="17.28515625" style="35" customWidth="1"/>
    <col min="9478" max="9478" width="12.140625" style="35" customWidth="1"/>
    <col min="9479" max="9479" width="11.140625" style="35" customWidth="1"/>
    <col min="9480" max="9480" width="0.5703125" style="35" customWidth="1"/>
    <col min="9481" max="9481" width="3.140625" style="35" customWidth="1"/>
    <col min="9482" max="9482" width="3.28515625" style="35" customWidth="1"/>
    <col min="9483" max="9483" width="17.7109375" style="35" customWidth="1"/>
    <col min="9484" max="9484" width="11.28515625" style="35" bestFit="1" customWidth="1"/>
    <col min="9485" max="9485" width="10.5703125" style="35" bestFit="1" customWidth="1"/>
    <col min="9486" max="9486" width="0.85546875" style="35" customWidth="1"/>
    <col min="9487" max="9487" width="17.42578125" style="35" customWidth="1"/>
    <col min="9488" max="9488" width="11.28515625" style="35" bestFit="1" customWidth="1"/>
    <col min="9489" max="9489" width="11.5703125" style="35" customWidth="1"/>
    <col min="9490" max="9728" width="9.140625" style="35"/>
    <col min="9729" max="9729" width="18.5703125" style="35" customWidth="1"/>
    <col min="9730" max="9730" width="11.28515625" style="35" customWidth="1"/>
    <col min="9731" max="9731" width="10.5703125" style="35" bestFit="1" customWidth="1"/>
    <col min="9732" max="9732" width="1.42578125" style="35" customWidth="1"/>
    <col min="9733" max="9733" width="17.28515625" style="35" customWidth="1"/>
    <col min="9734" max="9734" width="12.140625" style="35" customWidth="1"/>
    <col min="9735" max="9735" width="11.140625" style="35" customWidth="1"/>
    <col min="9736" max="9736" width="0.5703125" style="35" customWidth="1"/>
    <col min="9737" max="9737" width="3.140625" style="35" customWidth="1"/>
    <col min="9738" max="9738" width="3.28515625" style="35" customWidth="1"/>
    <col min="9739" max="9739" width="17.7109375" style="35" customWidth="1"/>
    <col min="9740" max="9740" width="11.28515625" style="35" bestFit="1" customWidth="1"/>
    <col min="9741" max="9741" width="10.5703125" style="35" bestFit="1" customWidth="1"/>
    <col min="9742" max="9742" width="0.85546875" style="35" customWidth="1"/>
    <col min="9743" max="9743" width="17.42578125" style="35" customWidth="1"/>
    <col min="9744" max="9744" width="11.28515625" style="35" bestFit="1" customWidth="1"/>
    <col min="9745" max="9745" width="11.5703125" style="35" customWidth="1"/>
    <col min="9746" max="9984" width="9.140625" style="35"/>
    <col min="9985" max="9985" width="18.5703125" style="35" customWidth="1"/>
    <col min="9986" max="9986" width="11.28515625" style="35" customWidth="1"/>
    <col min="9987" max="9987" width="10.5703125" style="35" bestFit="1" customWidth="1"/>
    <col min="9988" max="9988" width="1.42578125" style="35" customWidth="1"/>
    <col min="9989" max="9989" width="17.28515625" style="35" customWidth="1"/>
    <col min="9990" max="9990" width="12.140625" style="35" customWidth="1"/>
    <col min="9991" max="9991" width="11.140625" style="35" customWidth="1"/>
    <col min="9992" max="9992" width="0.5703125" style="35" customWidth="1"/>
    <col min="9993" max="9993" width="3.140625" style="35" customWidth="1"/>
    <col min="9994" max="9994" width="3.28515625" style="35" customWidth="1"/>
    <col min="9995" max="9995" width="17.7109375" style="35" customWidth="1"/>
    <col min="9996" max="9996" width="11.28515625" style="35" bestFit="1" customWidth="1"/>
    <col min="9997" max="9997" width="10.5703125" style="35" bestFit="1" customWidth="1"/>
    <col min="9998" max="9998" width="0.85546875" style="35" customWidth="1"/>
    <col min="9999" max="9999" width="17.42578125" style="35" customWidth="1"/>
    <col min="10000" max="10000" width="11.28515625" style="35" bestFit="1" customWidth="1"/>
    <col min="10001" max="10001" width="11.5703125" style="35" customWidth="1"/>
    <col min="10002" max="10240" width="9.140625" style="35"/>
    <col min="10241" max="10241" width="18.5703125" style="35" customWidth="1"/>
    <col min="10242" max="10242" width="11.28515625" style="35" customWidth="1"/>
    <col min="10243" max="10243" width="10.5703125" style="35" bestFit="1" customWidth="1"/>
    <col min="10244" max="10244" width="1.42578125" style="35" customWidth="1"/>
    <col min="10245" max="10245" width="17.28515625" style="35" customWidth="1"/>
    <col min="10246" max="10246" width="12.140625" style="35" customWidth="1"/>
    <col min="10247" max="10247" width="11.140625" style="35" customWidth="1"/>
    <col min="10248" max="10248" width="0.5703125" style="35" customWidth="1"/>
    <col min="10249" max="10249" width="3.140625" style="35" customWidth="1"/>
    <col min="10250" max="10250" width="3.28515625" style="35" customWidth="1"/>
    <col min="10251" max="10251" width="17.7109375" style="35" customWidth="1"/>
    <col min="10252" max="10252" width="11.28515625" style="35" bestFit="1" customWidth="1"/>
    <col min="10253" max="10253" width="10.5703125" style="35" bestFit="1" customWidth="1"/>
    <col min="10254" max="10254" width="0.85546875" style="35" customWidth="1"/>
    <col min="10255" max="10255" width="17.42578125" style="35" customWidth="1"/>
    <col min="10256" max="10256" width="11.28515625" style="35" bestFit="1" customWidth="1"/>
    <col min="10257" max="10257" width="11.5703125" style="35" customWidth="1"/>
    <col min="10258" max="10496" width="9.140625" style="35"/>
    <col min="10497" max="10497" width="18.5703125" style="35" customWidth="1"/>
    <col min="10498" max="10498" width="11.28515625" style="35" customWidth="1"/>
    <col min="10499" max="10499" width="10.5703125" style="35" bestFit="1" customWidth="1"/>
    <col min="10500" max="10500" width="1.42578125" style="35" customWidth="1"/>
    <col min="10501" max="10501" width="17.28515625" style="35" customWidth="1"/>
    <col min="10502" max="10502" width="12.140625" style="35" customWidth="1"/>
    <col min="10503" max="10503" width="11.140625" style="35" customWidth="1"/>
    <col min="10504" max="10504" width="0.5703125" style="35" customWidth="1"/>
    <col min="10505" max="10505" width="3.140625" style="35" customWidth="1"/>
    <col min="10506" max="10506" width="3.28515625" style="35" customWidth="1"/>
    <col min="10507" max="10507" width="17.7109375" style="35" customWidth="1"/>
    <col min="10508" max="10508" width="11.28515625" style="35" bestFit="1" customWidth="1"/>
    <col min="10509" max="10509" width="10.5703125" style="35" bestFit="1" customWidth="1"/>
    <col min="10510" max="10510" width="0.85546875" style="35" customWidth="1"/>
    <col min="10511" max="10511" width="17.42578125" style="35" customWidth="1"/>
    <col min="10512" max="10512" width="11.28515625" style="35" bestFit="1" customWidth="1"/>
    <col min="10513" max="10513" width="11.5703125" style="35" customWidth="1"/>
    <col min="10514" max="10752" width="9.140625" style="35"/>
    <col min="10753" max="10753" width="18.5703125" style="35" customWidth="1"/>
    <col min="10754" max="10754" width="11.28515625" style="35" customWidth="1"/>
    <col min="10755" max="10755" width="10.5703125" style="35" bestFit="1" customWidth="1"/>
    <col min="10756" max="10756" width="1.42578125" style="35" customWidth="1"/>
    <col min="10757" max="10757" width="17.28515625" style="35" customWidth="1"/>
    <col min="10758" max="10758" width="12.140625" style="35" customWidth="1"/>
    <col min="10759" max="10759" width="11.140625" style="35" customWidth="1"/>
    <col min="10760" max="10760" width="0.5703125" style="35" customWidth="1"/>
    <col min="10761" max="10761" width="3.140625" style="35" customWidth="1"/>
    <col min="10762" max="10762" width="3.28515625" style="35" customWidth="1"/>
    <col min="10763" max="10763" width="17.7109375" style="35" customWidth="1"/>
    <col min="10764" max="10764" width="11.28515625" style="35" bestFit="1" customWidth="1"/>
    <col min="10765" max="10765" width="10.5703125" style="35" bestFit="1" customWidth="1"/>
    <col min="10766" max="10766" width="0.85546875" style="35" customWidth="1"/>
    <col min="10767" max="10767" width="17.42578125" style="35" customWidth="1"/>
    <col min="10768" max="10768" width="11.28515625" style="35" bestFit="1" customWidth="1"/>
    <col min="10769" max="10769" width="11.5703125" style="35" customWidth="1"/>
    <col min="10770" max="11008" width="9.140625" style="35"/>
    <col min="11009" max="11009" width="18.5703125" style="35" customWidth="1"/>
    <col min="11010" max="11010" width="11.28515625" style="35" customWidth="1"/>
    <col min="11011" max="11011" width="10.5703125" style="35" bestFit="1" customWidth="1"/>
    <col min="11012" max="11012" width="1.42578125" style="35" customWidth="1"/>
    <col min="11013" max="11013" width="17.28515625" style="35" customWidth="1"/>
    <col min="11014" max="11014" width="12.140625" style="35" customWidth="1"/>
    <col min="11015" max="11015" width="11.140625" style="35" customWidth="1"/>
    <col min="11016" max="11016" width="0.5703125" style="35" customWidth="1"/>
    <col min="11017" max="11017" width="3.140625" style="35" customWidth="1"/>
    <col min="11018" max="11018" width="3.28515625" style="35" customWidth="1"/>
    <col min="11019" max="11019" width="17.7109375" style="35" customWidth="1"/>
    <col min="11020" max="11020" width="11.28515625" style="35" bestFit="1" customWidth="1"/>
    <col min="11021" max="11021" width="10.5703125" style="35" bestFit="1" customWidth="1"/>
    <col min="11022" max="11022" width="0.85546875" style="35" customWidth="1"/>
    <col min="11023" max="11023" width="17.42578125" style="35" customWidth="1"/>
    <col min="11024" max="11024" width="11.28515625" style="35" bestFit="1" customWidth="1"/>
    <col min="11025" max="11025" width="11.5703125" style="35" customWidth="1"/>
    <col min="11026" max="11264" width="9.140625" style="35"/>
    <col min="11265" max="11265" width="18.5703125" style="35" customWidth="1"/>
    <col min="11266" max="11266" width="11.28515625" style="35" customWidth="1"/>
    <col min="11267" max="11267" width="10.5703125" style="35" bestFit="1" customWidth="1"/>
    <col min="11268" max="11268" width="1.42578125" style="35" customWidth="1"/>
    <col min="11269" max="11269" width="17.28515625" style="35" customWidth="1"/>
    <col min="11270" max="11270" width="12.140625" style="35" customWidth="1"/>
    <col min="11271" max="11271" width="11.140625" style="35" customWidth="1"/>
    <col min="11272" max="11272" width="0.5703125" style="35" customWidth="1"/>
    <col min="11273" max="11273" width="3.140625" style="35" customWidth="1"/>
    <col min="11274" max="11274" width="3.28515625" style="35" customWidth="1"/>
    <col min="11275" max="11275" width="17.7109375" style="35" customWidth="1"/>
    <col min="11276" max="11276" width="11.28515625" style="35" bestFit="1" customWidth="1"/>
    <col min="11277" max="11277" width="10.5703125" style="35" bestFit="1" customWidth="1"/>
    <col min="11278" max="11278" width="0.85546875" style="35" customWidth="1"/>
    <col min="11279" max="11279" width="17.42578125" style="35" customWidth="1"/>
    <col min="11280" max="11280" width="11.28515625" style="35" bestFit="1" customWidth="1"/>
    <col min="11281" max="11281" width="11.5703125" style="35" customWidth="1"/>
    <col min="11282" max="11520" width="9.140625" style="35"/>
    <col min="11521" max="11521" width="18.5703125" style="35" customWidth="1"/>
    <col min="11522" max="11522" width="11.28515625" style="35" customWidth="1"/>
    <col min="11523" max="11523" width="10.5703125" style="35" bestFit="1" customWidth="1"/>
    <col min="11524" max="11524" width="1.42578125" style="35" customWidth="1"/>
    <col min="11525" max="11525" width="17.28515625" style="35" customWidth="1"/>
    <col min="11526" max="11526" width="12.140625" style="35" customWidth="1"/>
    <col min="11527" max="11527" width="11.140625" style="35" customWidth="1"/>
    <col min="11528" max="11528" width="0.5703125" style="35" customWidth="1"/>
    <col min="11529" max="11529" width="3.140625" style="35" customWidth="1"/>
    <col min="11530" max="11530" width="3.28515625" style="35" customWidth="1"/>
    <col min="11531" max="11531" width="17.7109375" style="35" customWidth="1"/>
    <col min="11532" max="11532" width="11.28515625" style="35" bestFit="1" customWidth="1"/>
    <col min="11533" max="11533" width="10.5703125" style="35" bestFit="1" customWidth="1"/>
    <col min="11534" max="11534" width="0.85546875" style="35" customWidth="1"/>
    <col min="11535" max="11535" width="17.42578125" style="35" customWidth="1"/>
    <col min="11536" max="11536" width="11.28515625" style="35" bestFit="1" customWidth="1"/>
    <col min="11537" max="11537" width="11.5703125" style="35" customWidth="1"/>
    <col min="11538" max="11776" width="9.140625" style="35"/>
    <col min="11777" max="11777" width="18.5703125" style="35" customWidth="1"/>
    <col min="11778" max="11778" width="11.28515625" style="35" customWidth="1"/>
    <col min="11779" max="11779" width="10.5703125" style="35" bestFit="1" customWidth="1"/>
    <col min="11780" max="11780" width="1.42578125" style="35" customWidth="1"/>
    <col min="11781" max="11781" width="17.28515625" style="35" customWidth="1"/>
    <col min="11782" max="11782" width="12.140625" style="35" customWidth="1"/>
    <col min="11783" max="11783" width="11.140625" style="35" customWidth="1"/>
    <col min="11784" max="11784" width="0.5703125" style="35" customWidth="1"/>
    <col min="11785" max="11785" width="3.140625" style="35" customWidth="1"/>
    <col min="11786" max="11786" width="3.28515625" style="35" customWidth="1"/>
    <col min="11787" max="11787" width="17.7109375" style="35" customWidth="1"/>
    <col min="11788" max="11788" width="11.28515625" style="35" bestFit="1" customWidth="1"/>
    <col min="11789" max="11789" width="10.5703125" style="35" bestFit="1" customWidth="1"/>
    <col min="11790" max="11790" width="0.85546875" style="35" customWidth="1"/>
    <col min="11791" max="11791" width="17.42578125" style="35" customWidth="1"/>
    <col min="11792" max="11792" width="11.28515625" style="35" bestFit="1" customWidth="1"/>
    <col min="11793" max="11793" width="11.5703125" style="35" customWidth="1"/>
    <col min="11794" max="12032" width="9.140625" style="35"/>
    <col min="12033" max="12033" width="18.5703125" style="35" customWidth="1"/>
    <col min="12034" max="12034" width="11.28515625" style="35" customWidth="1"/>
    <col min="12035" max="12035" width="10.5703125" style="35" bestFit="1" customWidth="1"/>
    <col min="12036" max="12036" width="1.42578125" style="35" customWidth="1"/>
    <col min="12037" max="12037" width="17.28515625" style="35" customWidth="1"/>
    <col min="12038" max="12038" width="12.140625" style="35" customWidth="1"/>
    <col min="12039" max="12039" width="11.140625" style="35" customWidth="1"/>
    <col min="12040" max="12040" width="0.5703125" style="35" customWidth="1"/>
    <col min="12041" max="12041" width="3.140625" style="35" customWidth="1"/>
    <col min="12042" max="12042" width="3.28515625" style="35" customWidth="1"/>
    <col min="12043" max="12043" width="17.7109375" style="35" customWidth="1"/>
    <col min="12044" max="12044" width="11.28515625" style="35" bestFit="1" customWidth="1"/>
    <col min="12045" max="12045" width="10.5703125" style="35" bestFit="1" customWidth="1"/>
    <col min="12046" max="12046" width="0.85546875" style="35" customWidth="1"/>
    <col min="12047" max="12047" width="17.42578125" style="35" customWidth="1"/>
    <col min="12048" max="12048" width="11.28515625" style="35" bestFit="1" customWidth="1"/>
    <col min="12049" max="12049" width="11.5703125" style="35" customWidth="1"/>
    <col min="12050" max="12288" width="9.140625" style="35"/>
    <col min="12289" max="12289" width="18.5703125" style="35" customWidth="1"/>
    <col min="12290" max="12290" width="11.28515625" style="35" customWidth="1"/>
    <col min="12291" max="12291" width="10.5703125" style="35" bestFit="1" customWidth="1"/>
    <col min="12292" max="12292" width="1.42578125" style="35" customWidth="1"/>
    <col min="12293" max="12293" width="17.28515625" style="35" customWidth="1"/>
    <col min="12294" max="12294" width="12.140625" style="35" customWidth="1"/>
    <col min="12295" max="12295" width="11.140625" style="35" customWidth="1"/>
    <col min="12296" max="12296" width="0.5703125" style="35" customWidth="1"/>
    <col min="12297" max="12297" width="3.140625" style="35" customWidth="1"/>
    <col min="12298" max="12298" width="3.28515625" style="35" customWidth="1"/>
    <col min="12299" max="12299" width="17.7109375" style="35" customWidth="1"/>
    <col min="12300" max="12300" width="11.28515625" style="35" bestFit="1" customWidth="1"/>
    <col min="12301" max="12301" width="10.5703125" style="35" bestFit="1" customWidth="1"/>
    <col min="12302" max="12302" width="0.85546875" style="35" customWidth="1"/>
    <col min="12303" max="12303" width="17.42578125" style="35" customWidth="1"/>
    <col min="12304" max="12304" width="11.28515625" style="35" bestFit="1" customWidth="1"/>
    <col min="12305" max="12305" width="11.5703125" style="35" customWidth="1"/>
    <col min="12306" max="12544" width="9.140625" style="35"/>
    <col min="12545" max="12545" width="18.5703125" style="35" customWidth="1"/>
    <col min="12546" max="12546" width="11.28515625" style="35" customWidth="1"/>
    <col min="12547" max="12547" width="10.5703125" style="35" bestFit="1" customWidth="1"/>
    <col min="12548" max="12548" width="1.42578125" style="35" customWidth="1"/>
    <col min="12549" max="12549" width="17.28515625" style="35" customWidth="1"/>
    <col min="12550" max="12550" width="12.140625" style="35" customWidth="1"/>
    <col min="12551" max="12551" width="11.140625" style="35" customWidth="1"/>
    <col min="12552" max="12552" width="0.5703125" style="35" customWidth="1"/>
    <col min="12553" max="12553" width="3.140625" style="35" customWidth="1"/>
    <col min="12554" max="12554" width="3.28515625" style="35" customWidth="1"/>
    <col min="12555" max="12555" width="17.7109375" style="35" customWidth="1"/>
    <col min="12556" max="12556" width="11.28515625" style="35" bestFit="1" customWidth="1"/>
    <col min="12557" max="12557" width="10.5703125" style="35" bestFit="1" customWidth="1"/>
    <col min="12558" max="12558" width="0.85546875" style="35" customWidth="1"/>
    <col min="12559" max="12559" width="17.42578125" style="35" customWidth="1"/>
    <col min="12560" max="12560" width="11.28515625" style="35" bestFit="1" customWidth="1"/>
    <col min="12561" max="12561" width="11.5703125" style="35" customWidth="1"/>
    <col min="12562" max="12800" width="9.140625" style="35"/>
    <col min="12801" max="12801" width="18.5703125" style="35" customWidth="1"/>
    <col min="12802" max="12802" width="11.28515625" style="35" customWidth="1"/>
    <col min="12803" max="12803" width="10.5703125" style="35" bestFit="1" customWidth="1"/>
    <col min="12804" max="12804" width="1.42578125" style="35" customWidth="1"/>
    <col min="12805" max="12805" width="17.28515625" style="35" customWidth="1"/>
    <col min="12806" max="12806" width="12.140625" style="35" customWidth="1"/>
    <col min="12807" max="12807" width="11.140625" style="35" customWidth="1"/>
    <col min="12808" max="12808" width="0.5703125" style="35" customWidth="1"/>
    <col min="12809" max="12809" width="3.140625" style="35" customWidth="1"/>
    <col min="12810" max="12810" width="3.28515625" style="35" customWidth="1"/>
    <col min="12811" max="12811" width="17.7109375" style="35" customWidth="1"/>
    <col min="12812" max="12812" width="11.28515625" style="35" bestFit="1" customWidth="1"/>
    <col min="12813" max="12813" width="10.5703125" style="35" bestFit="1" customWidth="1"/>
    <col min="12814" max="12814" width="0.85546875" style="35" customWidth="1"/>
    <col min="12815" max="12815" width="17.42578125" style="35" customWidth="1"/>
    <col min="12816" max="12816" width="11.28515625" style="35" bestFit="1" customWidth="1"/>
    <col min="12817" max="12817" width="11.5703125" style="35" customWidth="1"/>
    <col min="12818" max="13056" width="9.140625" style="35"/>
    <col min="13057" max="13057" width="18.5703125" style="35" customWidth="1"/>
    <col min="13058" max="13058" width="11.28515625" style="35" customWidth="1"/>
    <col min="13059" max="13059" width="10.5703125" style="35" bestFit="1" customWidth="1"/>
    <col min="13060" max="13060" width="1.42578125" style="35" customWidth="1"/>
    <col min="13061" max="13061" width="17.28515625" style="35" customWidth="1"/>
    <col min="13062" max="13062" width="12.140625" style="35" customWidth="1"/>
    <col min="13063" max="13063" width="11.140625" style="35" customWidth="1"/>
    <col min="13064" max="13064" width="0.5703125" style="35" customWidth="1"/>
    <col min="13065" max="13065" width="3.140625" style="35" customWidth="1"/>
    <col min="13066" max="13066" width="3.28515625" style="35" customWidth="1"/>
    <col min="13067" max="13067" width="17.7109375" style="35" customWidth="1"/>
    <col min="13068" max="13068" width="11.28515625" style="35" bestFit="1" customWidth="1"/>
    <col min="13069" max="13069" width="10.5703125" style="35" bestFit="1" customWidth="1"/>
    <col min="13070" max="13070" width="0.85546875" style="35" customWidth="1"/>
    <col min="13071" max="13071" width="17.42578125" style="35" customWidth="1"/>
    <col min="13072" max="13072" width="11.28515625" style="35" bestFit="1" customWidth="1"/>
    <col min="13073" max="13073" width="11.5703125" style="35" customWidth="1"/>
    <col min="13074" max="13312" width="9.140625" style="35"/>
    <col min="13313" max="13313" width="18.5703125" style="35" customWidth="1"/>
    <col min="13314" max="13314" width="11.28515625" style="35" customWidth="1"/>
    <col min="13315" max="13315" width="10.5703125" style="35" bestFit="1" customWidth="1"/>
    <col min="13316" max="13316" width="1.42578125" style="35" customWidth="1"/>
    <col min="13317" max="13317" width="17.28515625" style="35" customWidth="1"/>
    <col min="13318" max="13318" width="12.140625" style="35" customWidth="1"/>
    <col min="13319" max="13319" width="11.140625" style="35" customWidth="1"/>
    <col min="13320" max="13320" width="0.5703125" style="35" customWidth="1"/>
    <col min="13321" max="13321" width="3.140625" style="35" customWidth="1"/>
    <col min="13322" max="13322" width="3.28515625" style="35" customWidth="1"/>
    <col min="13323" max="13323" width="17.7109375" style="35" customWidth="1"/>
    <col min="13324" max="13324" width="11.28515625" style="35" bestFit="1" customWidth="1"/>
    <col min="13325" max="13325" width="10.5703125" style="35" bestFit="1" customWidth="1"/>
    <col min="13326" max="13326" width="0.85546875" style="35" customWidth="1"/>
    <col min="13327" max="13327" width="17.42578125" style="35" customWidth="1"/>
    <col min="13328" max="13328" width="11.28515625" style="35" bestFit="1" customWidth="1"/>
    <col min="13329" max="13329" width="11.5703125" style="35" customWidth="1"/>
    <col min="13330" max="13568" width="9.140625" style="35"/>
    <col min="13569" max="13569" width="18.5703125" style="35" customWidth="1"/>
    <col min="13570" max="13570" width="11.28515625" style="35" customWidth="1"/>
    <col min="13571" max="13571" width="10.5703125" style="35" bestFit="1" customWidth="1"/>
    <col min="13572" max="13572" width="1.42578125" style="35" customWidth="1"/>
    <col min="13573" max="13573" width="17.28515625" style="35" customWidth="1"/>
    <col min="13574" max="13574" width="12.140625" style="35" customWidth="1"/>
    <col min="13575" max="13575" width="11.140625" style="35" customWidth="1"/>
    <col min="13576" max="13576" width="0.5703125" style="35" customWidth="1"/>
    <col min="13577" max="13577" width="3.140625" style="35" customWidth="1"/>
    <col min="13578" max="13578" width="3.28515625" style="35" customWidth="1"/>
    <col min="13579" max="13579" width="17.7109375" style="35" customWidth="1"/>
    <col min="13580" max="13580" width="11.28515625" style="35" bestFit="1" customWidth="1"/>
    <col min="13581" max="13581" width="10.5703125" style="35" bestFit="1" customWidth="1"/>
    <col min="13582" max="13582" width="0.85546875" style="35" customWidth="1"/>
    <col min="13583" max="13583" width="17.42578125" style="35" customWidth="1"/>
    <col min="13584" max="13584" width="11.28515625" style="35" bestFit="1" customWidth="1"/>
    <col min="13585" max="13585" width="11.5703125" style="35" customWidth="1"/>
    <col min="13586" max="13824" width="9.140625" style="35"/>
    <col min="13825" max="13825" width="18.5703125" style="35" customWidth="1"/>
    <col min="13826" max="13826" width="11.28515625" style="35" customWidth="1"/>
    <col min="13827" max="13827" width="10.5703125" style="35" bestFit="1" customWidth="1"/>
    <col min="13828" max="13828" width="1.42578125" style="35" customWidth="1"/>
    <col min="13829" max="13829" width="17.28515625" style="35" customWidth="1"/>
    <col min="13830" max="13830" width="12.140625" style="35" customWidth="1"/>
    <col min="13831" max="13831" width="11.140625" style="35" customWidth="1"/>
    <col min="13832" max="13832" width="0.5703125" style="35" customWidth="1"/>
    <col min="13833" max="13833" width="3.140625" style="35" customWidth="1"/>
    <col min="13834" max="13834" width="3.28515625" style="35" customWidth="1"/>
    <col min="13835" max="13835" width="17.7109375" style="35" customWidth="1"/>
    <col min="13836" max="13836" width="11.28515625" style="35" bestFit="1" customWidth="1"/>
    <col min="13837" max="13837" width="10.5703125" style="35" bestFit="1" customWidth="1"/>
    <col min="13838" max="13838" width="0.85546875" style="35" customWidth="1"/>
    <col min="13839" max="13839" width="17.42578125" style="35" customWidth="1"/>
    <col min="13840" max="13840" width="11.28515625" style="35" bestFit="1" customWidth="1"/>
    <col min="13841" max="13841" width="11.5703125" style="35" customWidth="1"/>
    <col min="13842" max="14080" width="9.140625" style="35"/>
    <col min="14081" max="14081" width="18.5703125" style="35" customWidth="1"/>
    <col min="14082" max="14082" width="11.28515625" style="35" customWidth="1"/>
    <col min="14083" max="14083" width="10.5703125" style="35" bestFit="1" customWidth="1"/>
    <col min="14084" max="14084" width="1.42578125" style="35" customWidth="1"/>
    <col min="14085" max="14085" width="17.28515625" style="35" customWidth="1"/>
    <col min="14086" max="14086" width="12.140625" style="35" customWidth="1"/>
    <col min="14087" max="14087" width="11.140625" style="35" customWidth="1"/>
    <col min="14088" max="14088" width="0.5703125" style="35" customWidth="1"/>
    <col min="14089" max="14089" width="3.140625" style="35" customWidth="1"/>
    <col min="14090" max="14090" width="3.28515625" style="35" customWidth="1"/>
    <col min="14091" max="14091" width="17.7109375" style="35" customWidth="1"/>
    <col min="14092" max="14092" width="11.28515625" style="35" bestFit="1" customWidth="1"/>
    <col min="14093" max="14093" width="10.5703125" style="35" bestFit="1" customWidth="1"/>
    <col min="14094" max="14094" width="0.85546875" style="35" customWidth="1"/>
    <col min="14095" max="14095" width="17.42578125" style="35" customWidth="1"/>
    <col min="14096" max="14096" width="11.28515625" style="35" bestFit="1" customWidth="1"/>
    <col min="14097" max="14097" width="11.5703125" style="35" customWidth="1"/>
    <col min="14098" max="14336" width="9.140625" style="35"/>
    <col min="14337" max="14337" width="18.5703125" style="35" customWidth="1"/>
    <col min="14338" max="14338" width="11.28515625" style="35" customWidth="1"/>
    <col min="14339" max="14339" width="10.5703125" style="35" bestFit="1" customWidth="1"/>
    <col min="14340" max="14340" width="1.42578125" style="35" customWidth="1"/>
    <col min="14341" max="14341" width="17.28515625" style="35" customWidth="1"/>
    <col min="14342" max="14342" width="12.140625" style="35" customWidth="1"/>
    <col min="14343" max="14343" width="11.140625" style="35" customWidth="1"/>
    <col min="14344" max="14344" width="0.5703125" style="35" customWidth="1"/>
    <col min="14345" max="14345" width="3.140625" style="35" customWidth="1"/>
    <col min="14346" max="14346" width="3.28515625" style="35" customWidth="1"/>
    <col min="14347" max="14347" width="17.7109375" style="35" customWidth="1"/>
    <col min="14348" max="14348" width="11.28515625" style="35" bestFit="1" customWidth="1"/>
    <col min="14349" max="14349" width="10.5703125" style="35" bestFit="1" customWidth="1"/>
    <col min="14350" max="14350" width="0.85546875" style="35" customWidth="1"/>
    <col min="14351" max="14351" width="17.42578125" style="35" customWidth="1"/>
    <col min="14352" max="14352" width="11.28515625" style="35" bestFit="1" customWidth="1"/>
    <col min="14353" max="14353" width="11.5703125" style="35" customWidth="1"/>
    <col min="14354" max="14592" width="9.140625" style="35"/>
    <col min="14593" max="14593" width="18.5703125" style="35" customWidth="1"/>
    <col min="14594" max="14594" width="11.28515625" style="35" customWidth="1"/>
    <col min="14595" max="14595" width="10.5703125" style="35" bestFit="1" customWidth="1"/>
    <col min="14596" max="14596" width="1.42578125" style="35" customWidth="1"/>
    <col min="14597" max="14597" width="17.28515625" style="35" customWidth="1"/>
    <col min="14598" max="14598" width="12.140625" style="35" customWidth="1"/>
    <col min="14599" max="14599" width="11.140625" style="35" customWidth="1"/>
    <col min="14600" max="14600" width="0.5703125" style="35" customWidth="1"/>
    <col min="14601" max="14601" width="3.140625" style="35" customWidth="1"/>
    <col min="14602" max="14602" width="3.28515625" style="35" customWidth="1"/>
    <col min="14603" max="14603" width="17.7109375" style="35" customWidth="1"/>
    <col min="14604" max="14604" width="11.28515625" style="35" bestFit="1" customWidth="1"/>
    <col min="14605" max="14605" width="10.5703125" style="35" bestFit="1" customWidth="1"/>
    <col min="14606" max="14606" width="0.85546875" style="35" customWidth="1"/>
    <col min="14607" max="14607" width="17.42578125" style="35" customWidth="1"/>
    <col min="14608" max="14608" width="11.28515625" style="35" bestFit="1" customWidth="1"/>
    <col min="14609" max="14609" width="11.5703125" style="35" customWidth="1"/>
    <col min="14610" max="14848" width="9.140625" style="35"/>
    <col min="14849" max="14849" width="18.5703125" style="35" customWidth="1"/>
    <col min="14850" max="14850" width="11.28515625" style="35" customWidth="1"/>
    <col min="14851" max="14851" width="10.5703125" style="35" bestFit="1" customWidth="1"/>
    <col min="14852" max="14852" width="1.42578125" style="35" customWidth="1"/>
    <col min="14853" max="14853" width="17.28515625" style="35" customWidth="1"/>
    <col min="14854" max="14854" width="12.140625" style="35" customWidth="1"/>
    <col min="14855" max="14855" width="11.140625" style="35" customWidth="1"/>
    <col min="14856" max="14856" width="0.5703125" style="35" customWidth="1"/>
    <col min="14857" max="14857" width="3.140625" style="35" customWidth="1"/>
    <col min="14858" max="14858" width="3.28515625" style="35" customWidth="1"/>
    <col min="14859" max="14859" width="17.7109375" style="35" customWidth="1"/>
    <col min="14860" max="14860" width="11.28515625" style="35" bestFit="1" customWidth="1"/>
    <col min="14861" max="14861" width="10.5703125" style="35" bestFit="1" customWidth="1"/>
    <col min="14862" max="14862" width="0.85546875" style="35" customWidth="1"/>
    <col min="14863" max="14863" width="17.42578125" style="35" customWidth="1"/>
    <col min="14864" max="14864" width="11.28515625" style="35" bestFit="1" customWidth="1"/>
    <col min="14865" max="14865" width="11.5703125" style="35" customWidth="1"/>
    <col min="14866" max="15104" width="9.140625" style="35"/>
    <col min="15105" max="15105" width="18.5703125" style="35" customWidth="1"/>
    <col min="15106" max="15106" width="11.28515625" style="35" customWidth="1"/>
    <col min="15107" max="15107" width="10.5703125" style="35" bestFit="1" customWidth="1"/>
    <col min="15108" max="15108" width="1.42578125" style="35" customWidth="1"/>
    <col min="15109" max="15109" width="17.28515625" style="35" customWidth="1"/>
    <col min="15110" max="15110" width="12.140625" style="35" customWidth="1"/>
    <col min="15111" max="15111" width="11.140625" style="35" customWidth="1"/>
    <col min="15112" max="15112" width="0.5703125" style="35" customWidth="1"/>
    <col min="15113" max="15113" width="3.140625" style="35" customWidth="1"/>
    <col min="15114" max="15114" width="3.28515625" style="35" customWidth="1"/>
    <col min="15115" max="15115" width="17.7109375" style="35" customWidth="1"/>
    <col min="15116" max="15116" width="11.28515625" style="35" bestFit="1" customWidth="1"/>
    <col min="15117" max="15117" width="10.5703125" style="35" bestFit="1" customWidth="1"/>
    <col min="15118" max="15118" width="0.85546875" style="35" customWidth="1"/>
    <col min="15119" max="15119" width="17.42578125" style="35" customWidth="1"/>
    <col min="15120" max="15120" width="11.28515625" style="35" bestFit="1" customWidth="1"/>
    <col min="15121" max="15121" width="11.5703125" style="35" customWidth="1"/>
    <col min="15122" max="15360" width="9.140625" style="35"/>
    <col min="15361" max="15361" width="18.5703125" style="35" customWidth="1"/>
    <col min="15362" max="15362" width="11.28515625" style="35" customWidth="1"/>
    <col min="15363" max="15363" width="10.5703125" style="35" bestFit="1" customWidth="1"/>
    <col min="15364" max="15364" width="1.42578125" style="35" customWidth="1"/>
    <col min="15365" max="15365" width="17.28515625" style="35" customWidth="1"/>
    <col min="15366" max="15366" width="12.140625" style="35" customWidth="1"/>
    <col min="15367" max="15367" width="11.140625" style="35" customWidth="1"/>
    <col min="15368" max="15368" width="0.5703125" style="35" customWidth="1"/>
    <col min="15369" max="15369" width="3.140625" style="35" customWidth="1"/>
    <col min="15370" max="15370" width="3.28515625" style="35" customWidth="1"/>
    <col min="15371" max="15371" width="17.7109375" style="35" customWidth="1"/>
    <col min="15372" max="15372" width="11.28515625" style="35" bestFit="1" customWidth="1"/>
    <col min="15373" max="15373" width="10.5703125" style="35" bestFit="1" customWidth="1"/>
    <col min="15374" max="15374" width="0.85546875" style="35" customWidth="1"/>
    <col min="15375" max="15375" width="17.42578125" style="35" customWidth="1"/>
    <col min="15376" max="15376" width="11.28515625" style="35" bestFit="1" customWidth="1"/>
    <col min="15377" max="15377" width="11.5703125" style="35" customWidth="1"/>
    <col min="15378" max="15616" width="9.140625" style="35"/>
    <col min="15617" max="15617" width="18.5703125" style="35" customWidth="1"/>
    <col min="15618" max="15618" width="11.28515625" style="35" customWidth="1"/>
    <col min="15619" max="15619" width="10.5703125" style="35" bestFit="1" customWidth="1"/>
    <col min="15620" max="15620" width="1.42578125" style="35" customWidth="1"/>
    <col min="15621" max="15621" width="17.28515625" style="35" customWidth="1"/>
    <col min="15622" max="15622" width="12.140625" style="35" customWidth="1"/>
    <col min="15623" max="15623" width="11.140625" style="35" customWidth="1"/>
    <col min="15624" max="15624" width="0.5703125" style="35" customWidth="1"/>
    <col min="15625" max="15625" width="3.140625" style="35" customWidth="1"/>
    <col min="15626" max="15626" width="3.28515625" style="35" customWidth="1"/>
    <col min="15627" max="15627" width="17.7109375" style="35" customWidth="1"/>
    <col min="15628" max="15628" width="11.28515625" style="35" bestFit="1" customWidth="1"/>
    <col min="15629" max="15629" width="10.5703125" style="35" bestFit="1" customWidth="1"/>
    <col min="15630" max="15630" width="0.85546875" style="35" customWidth="1"/>
    <col min="15631" max="15631" width="17.42578125" style="35" customWidth="1"/>
    <col min="15632" max="15632" width="11.28515625" style="35" bestFit="1" customWidth="1"/>
    <col min="15633" max="15633" width="11.5703125" style="35" customWidth="1"/>
    <col min="15634" max="15872" width="9.140625" style="35"/>
    <col min="15873" max="15873" width="18.5703125" style="35" customWidth="1"/>
    <col min="15874" max="15874" width="11.28515625" style="35" customWidth="1"/>
    <col min="15875" max="15875" width="10.5703125" style="35" bestFit="1" customWidth="1"/>
    <col min="15876" max="15876" width="1.42578125" style="35" customWidth="1"/>
    <col min="15877" max="15877" width="17.28515625" style="35" customWidth="1"/>
    <col min="15878" max="15878" width="12.140625" style="35" customWidth="1"/>
    <col min="15879" max="15879" width="11.140625" style="35" customWidth="1"/>
    <col min="15880" max="15880" width="0.5703125" style="35" customWidth="1"/>
    <col min="15881" max="15881" width="3.140625" style="35" customWidth="1"/>
    <col min="15882" max="15882" width="3.28515625" style="35" customWidth="1"/>
    <col min="15883" max="15883" width="17.7109375" style="35" customWidth="1"/>
    <col min="15884" max="15884" width="11.28515625" style="35" bestFit="1" customWidth="1"/>
    <col min="15885" max="15885" width="10.5703125" style="35" bestFit="1" customWidth="1"/>
    <col min="15886" max="15886" width="0.85546875" style="35" customWidth="1"/>
    <col min="15887" max="15887" width="17.42578125" style="35" customWidth="1"/>
    <col min="15888" max="15888" width="11.28515625" style="35" bestFit="1" customWidth="1"/>
    <col min="15889" max="15889" width="11.5703125" style="35" customWidth="1"/>
    <col min="15890" max="16128" width="9.140625" style="35"/>
    <col min="16129" max="16129" width="18.5703125" style="35" customWidth="1"/>
    <col min="16130" max="16130" width="11.28515625" style="35" customWidth="1"/>
    <col min="16131" max="16131" width="10.5703125" style="35" bestFit="1" customWidth="1"/>
    <col min="16132" max="16132" width="1.42578125" style="35" customWidth="1"/>
    <col min="16133" max="16133" width="17.28515625" style="35" customWidth="1"/>
    <col min="16134" max="16134" width="12.140625" style="35" customWidth="1"/>
    <col min="16135" max="16135" width="11.140625" style="35" customWidth="1"/>
    <col min="16136" max="16136" width="0.5703125" style="35" customWidth="1"/>
    <col min="16137" max="16137" width="3.140625" style="35" customWidth="1"/>
    <col min="16138" max="16138" width="3.28515625" style="35" customWidth="1"/>
    <col min="16139" max="16139" width="17.7109375" style="35" customWidth="1"/>
    <col min="16140" max="16140" width="11.28515625" style="35" bestFit="1" customWidth="1"/>
    <col min="16141" max="16141" width="10.5703125" style="35" bestFit="1" customWidth="1"/>
    <col min="16142" max="16142" width="0.85546875" style="35" customWidth="1"/>
    <col min="16143" max="16143" width="17.42578125" style="35" customWidth="1"/>
    <col min="16144" max="16144" width="11.28515625" style="35" bestFit="1" customWidth="1"/>
    <col min="16145" max="16145" width="11.5703125" style="35" customWidth="1"/>
    <col min="16146" max="16384" width="9.140625" style="35"/>
  </cols>
  <sheetData>
    <row r="1" spans="1:17" ht="20.25" x14ac:dyDescent="0.3">
      <c r="A1" s="1" t="s">
        <v>603</v>
      </c>
    </row>
    <row r="2" spans="1:17" ht="20.25" x14ac:dyDescent="0.3">
      <c r="A2" s="1" t="s">
        <v>604</v>
      </c>
      <c r="K2" s="1" t="s">
        <v>605</v>
      </c>
      <c r="L2" s="34"/>
      <c r="M2" s="34"/>
      <c r="N2" s="34"/>
      <c r="O2" s="34"/>
      <c r="P2" s="34"/>
      <c r="Q2" s="34"/>
    </row>
    <row r="3" spans="1:17" ht="16.5" thickBot="1" x14ac:dyDescent="0.25">
      <c r="A3" s="2" t="s">
        <v>606</v>
      </c>
      <c r="K3" s="2" t="s">
        <v>606</v>
      </c>
      <c r="L3" s="34"/>
      <c r="M3" s="34"/>
      <c r="N3" s="34"/>
      <c r="O3" s="34"/>
      <c r="P3" s="34"/>
      <c r="Q3" s="34"/>
    </row>
    <row r="4" spans="1:17" s="7" customFormat="1" ht="21" thickBot="1" x14ac:dyDescent="0.35">
      <c r="A4" s="3" t="s">
        <v>428</v>
      </c>
      <c r="B4" s="4"/>
      <c r="C4" s="4"/>
      <c r="D4" s="4"/>
      <c r="E4" s="4"/>
      <c r="F4" s="4"/>
      <c r="G4" s="5"/>
      <c r="H4" s="34"/>
      <c r="I4" s="34"/>
      <c r="J4" s="6"/>
      <c r="K4" s="3" t="s">
        <v>428</v>
      </c>
      <c r="L4" s="4"/>
      <c r="M4" s="4"/>
      <c r="N4" s="4"/>
      <c r="O4" s="4"/>
      <c r="P4" s="4"/>
      <c r="Q4" s="5"/>
    </row>
    <row r="5" spans="1:17" ht="21" thickBot="1" x14ac:dyDescent="0.35">
      <c r="A5" s="8" t="s">
        <v>658</v>
      </c>
      <c r="B5" s="9"/>
      <c r="C5" s="10"/>
      <c r="D5" s="11"/>
      <c r="E5" s="8" t="s">
        <v>662</v>
      </c>
      <c r="F5" s="9"/>
      <c r="G5" s="10"/>
      <c r="H5" s="36"/>
      <c r="I5" s="6"/>
      <c r="K5" s="8" t="s">
        <v>658</v>
      </c>
      <c r="L5" s="9"/>
      <c r="M5" s="10"/>
      <c r="N5" s="11"/>
      <c r="O5" s="8" t="s">
        <v>662</v>
      </c>
      <c r="P5" s="9"/>
      <c r="Q5" s="10"/>
    </row>
    <row r="6" spans="1:17" ht="28.5" x14ac:dyDescent="0.25">
      <c r="A6" s="281" t="s">
        <v>607</v>
      </c>
      <c r="B6" s="13" t="s">
        <v>33</v>
      </c>
      <c r="C6" s="282" t="s">
        <v>608</v>
      </c>
      <c r="D6" s="286"/>
      <c r="E6" s="281" t="s">
        <v>607</v>
      </c>
      <c r="F6" s="13" t="s">
        <v>33</v>
      </c>
      <c r="G6" s="282" t="s">
        <v>608</v>
      </c>
      <c r="H6" s="37"/>
      <c r="I6" s="16"/>
      <c r="K6" s="281" t="s">
        <v>607</v>
      </c>
      <c r="L6" s="13" t="s">
        <v>33</v>
      </c>
      <c r="M6" s="282" t="s">
        <v>608</v>
      </c>
      <c r="N6" s="286"/>
      <c r="O6" s="281" t="s">
        <v>607</v>
      </c>
      <c r="P6" s="13" t="s">
        <v>33</v>
      </c>
      <c r="Q6" s="282" t="s">
        <v>608</v>
      </c>
    </row>
    <row r="7" spans="1:17" ht="15.75" x14ac:dyDescent="0.2">
      <c r="A7" s="345" t="s">
        <v>609</v>
      </c>
      <c r="B7" s="18">
        <v>4296892.09</v>
      </c>
      <c r="C7" s="283">
        <v>1592256.8670000001</v>
      </c>
      <c r="D7" s="38"/>
      <c r="E7" s="287" t="s">
        <v>609</v>
      </c>
      <c r="F7" s="18">
        <v>4092408.5279999999</v>
      </c>
      <c r="G7" s="283">
        <v>1646238.179</v>
      </c>
      <c r="H7" s="39"/>
      <c r="I7" s="20"/>
      <c r="J7" s="40"/>
      <c r="K7" s="287" t="s">
        <v>609</v>
      </c>
      <c r="L7" s="18">
        <v>815599.77399999998</v>
      </c>
      <c r="M7" s="283">
        <v>352552.967</v>
      </c>
      <c r="N7" s="38"/>
      <c r="O7" s="287" t="s">
        <v>609</v>
      </c>
      <c r="P7" s="18">
        <v>823973.30099999998</v>
      </c>
      <c r="Q7" s="283">
        <v>299030.886</v>
      </c>
    </row>
    <row r="8" spans="1:17" ht="15.75" x14ac:dyDescent="0.25">
      <c r="A8" s="284" t="s">
        <v>432</v>
      </c>
      <c r="B8" s="21">
        <v>999973.72400000005</v>
      </c>
      <c r="C8" s="285">
        <v>287663.15500000003</v>
      </c>
      <c r="D8" s="37"/>
      <c r="E8" s="284" t="s">
        <v>432</v>
      </c>
      <c r="F8" s="21">
        <v>882824.51100000006</v>
      </c>
      <c r="G8" s="285">
        <v>287333.31199999998</v>
      </c>
      <c r="H8" s="41"/>
      <c r="I8" s="20"/>
      <c r="J8" s="40"/>
      <c r="K8" s="284" t="s">
        <v>439</v>
      </c>
      <c r="L8" s="21">
        <v>97823.974000000002</v>
      </c>
      <c r="M8" s="285">
        <v>30176.254000000001</v>
      </c>
      <c r="N8" s="37">
        <v>0</v>
      </c>
      <c r="O8" s="284" t="s">
        <v>439</v>
      </c>
      <c r="P8" s="21">
        <v>114955.712</v>
      </c>
      <c r="Q8" s="285">
        <v>29363.335999999999</v>
      </c>
    </row>
    <row r="9" spans="1:17" ht="15.75" x14ac:dyDescent="0.25">
      <c r="A9" s="284" t="s">
        <v>433</v>
      </c>
      <c r="B9" s="21">
        <v>605561.53700000001</v>
      </c>
      <c r="C9" s="285">
        <v>159561.74600000001</v>
      </c>
      <c r="D9" s="37"/>
      <c r="E9" s="284" t="s">
        <v>433</v>
      </c>
      <c r="F9" s="21">
        <v>583594.53300000005</v>
      </c>
      <c r="G9" s="285">
        <v>165263.834</v>
      </c>
      <c r="H9" s="41"/>
      <c r="I9" s="20"/>
      <c r="J9" s="40"/>
      <c r="K9" s="284" t="s">
        <v>447</v>
      </c>
      <c r="L9" s="21">
        <v>77315.774999999994</v>
      </c>
      <c r="M9" s="285">
        <v>31229.359</v>
      </c>
      <c r="N9" s="37">
        <v>0</v>
      </c>
      <c r="O9" s="284" t="s">
        <v>433</v>
      </c>
      <c r="P9" s="21">
        <v>87111.885999999999</v>
      </c>
      <c r="Q9" s="285">
        <v>22883.21</v>
      </c>
    </row>
    <row r="10" spans="1:17" ht="15.75" x14ac:dyDescent="0.25">
      <c r="A10" s="284" t="s">
        <v>437</v>
      </c>
      <c r="B10" s="21">
        <v>492961.17800000001</v>
      </c>
      <c r="C10" s="285">
        <v>147553.04</v>
      </c>
      <c r="D10" s="37"/>
      <c r="E10" s="284" t="s">
        <v>437</v>
      </c>
      <c r="F10" s="21">
        <v>501784.65100000001</v>
      </c>
      <c r="G10" s="285">
        <v>161833.008</v>
      </c>
      <c r="H10" s="41"/>
      <c r="I10" s="20"/>
      <c r="J10" s="40"/>
      <c r="K10" s="284" t="s">
        <v>433</v>
      </c>
      <c r="L10" s="21">
        <v>65987.510999999999</v>
      </c>
      <c r="M10" s="285">
        <v>22170.123</v>
      </c>
      <c r="N10" s="37">
        <v>0</v>
      </c>
      <c r="O10" s="284" t="s">
        <v>447</v>
      </c>
      <c r="P10" s="21">
        <v>76905.25</v>
      </c>
      <c r="Q10" s="285">
        <v>24289.786</v>
      </c>
    </row>
    <row r="11" spans="1:17" ht="15.75" x14ac:dyDescent="0.25">
      <c r="A11" s="284" t="s">
        <v>434</v>
      </c>
      <c r="B11" s="21">
        <v>431833.087</v>
      </c>
      <c r="C11" s="285">
        <v>157076.10399999999</v>
      </c>
      <c r="D11" s="37"/>
      <c r="E11" s="284" t="s">
        <v>434</v>
      </c>
      <c r="F11" s="21">
        <v>403777.62</v>
      </c>
      <c r="G11" s="285">
        <v>175933.76699999999</v>
      </c>
      <c r="H11" s="41"/>
      <c r="I11" s="20"/>
      <c r="J11" s="40"/>
      <c r="K11" s="284" t="s">
        <v>643</v>
      </c>
      <c r="L11" s="21">
        <v>54931.074000000001</v>
      </c>
      <c r="M11" s="285">
        <v>17070.284</v>
      </c>
      <c r="N11" s="37">
        <v>0</v>
      </c>
      <c r="O11" s="284" t="s">
        <v>443</v>
      </c>
      <c r="P11" s="21">
        <v>58958.527999999998</v>
      </c>
      <c r="Q11" s="285">
        <v>22654.071</v>
      </c>
    </row>
    <row r="12" spans="1:17" ht="15.75" x14ac:dyDescent="0.25">
      <c r="A12" s="284" t="s">
        <v>439</v>
      </c>
      <c r="B12" s="21">
        <v>215682.99600000001</v>
      </c>
      <c r="C12" s="285">
        <v>73310.467999999993</v>
      </c>
      <c r="D12" s="37"/>
      <c r="E12" s="284" t="s">
        <v>439</v>
      </c>
      <c r="F12" s="21">
        <v>224357.56400000001</v>
      </c>
      <c r="G12" s="285">
        <v>82314.902000000002</v>
      </c>
      <c r="H12" s="41"/>
      <c r="I12" s="20"/>
      <c r="J12" s="40"/>
      <c r="K12" s="284" t="s">
        <v>445</v>
      </c>
      <c r="L12" s="21">
        <v>49503.58</v>
      </c>
      <c r="M12" s="285">
        <v>20653.554</v>
      </c>
      <c r="N12" s="37">
        <v>0</v>
      </c>
      <c r="O12" s="284" t="s">
        <v>432</v>
      </c>
      <c r="P12" s="21">
        <v>53138.574000000001</v>
      </c>
      <c r="Q12" s="285">
        <v>27799.135999999999</v>
      </c>
    </row>
    <row r="13" spans="1:17" ht="15.75" x14ac:dyDescent="0.25">
      <c r="A13" s="284" t="s">
        <v>436</v>
      </c>
      <c r="B13" s="21">
        <v>196265.52799999999</v>
      </c>
      <c r="C13" s="285">
        <v>56358.54</v>
      </c>
      <c r="D13" s="37"/>
      <c r="E13" s="284" t="s">
        <v>436</v>
      </c>
      <c r="F13" s="21">
        <v>190241.43700000001</v>
      </c>
      <c r="G13" s="285">
        <v>60780.851000000002</v>
      </c>
      <c r="H13" s="41"/>
      <c r="I13" s="20"/>
      <c r="J13" s="40"/>
      <c r="K13" s="284" t="s">
        <v>443</v>
      </c>
      <c r="L13" s="21">
        <v>46818.932999999997</v>
      </c>
      <c r="M13" s="285">
        <v>24408.999</v>
      </c>
      <c r="N13" s="37">
        <v>0</v>
      </c>
      <c r="O13" s="284" t="s">
        <v>445</v>
      </c>
      <c r="P13" s="21">
        <v>49898.781000000003</v>
      </c>
      <c r="Q13" s="285">
        <v>17297.851999999999</v>
      </c>
    </row>
    <row r="14" spans="1:17" ht="15.75" x14ac:dyDescent="0.25">
      <c r="A14" s="284" t="s">
        <v>440</v>
      </c>
      <c r="B14" s="21">
        <v>128562.43</v>
      </c>
      <c r="C14" s="285">
        <v>45321.453999999998</v>
      </c>
      <c r="D14" s="37"/>
      <c r="E14" s="284" t="s">
        <v>447</v>
      </c>
      <c r="F14" s="21">
        <v>120130.495</v>
      </c>
      <c r="G14" s="285">
        <v>48765.309000000001</v>
      </c>
      <c r="H14" s="41"/>
      <c r="I14" s="20"/>
      <c r="J14" s="40"/>
      <c r="K14" s="284" t="s">
        <v>463</v>
      </c>
      <c r="L14" s="21">
        <v>42632.339</v>
      </c>
      <c r="M14" s="285">
        <v>16338.608</v>
      </c>
      <c r="N14" s="37">
        <v>0</v>
      </c>
      <c r="O14" s="284" t="s">
        <v>463</v>
      </c>
      <c r="P14" s="21">
        <v>46831.650999999998</v>
      </c>
      <c r="Q14" s="285">
        <v>14715.224</v>
      </c>
    </row>
    <row r="15" spans="1:17" ht="15.75" x14ac:dyDescent="0.25">
      <c r="A15" s="284" t="s">
        <v>447</v>
      </c>
      <c r="B15" s="21">
        <v>123856.67200000001</v>
      </c>
      <c r="C15" s="285">
        <v>47261.881000000001</v>
      </c>
      <c r="D15" s="37"/>
      <c r="E15" s="284" t="s">
        <v>440</v>
      </c>
      <c r="F15" s="21">
        <v>115176.853</v>
      </c>
      <c r="G15" s="285">
        <v>37410.389000000003</v>
      </c>
      <c r="H15" s="41"/>
      <c r="I15" s="20"/>
      <c r="J15" s="40"/>
      <c r="K15" s="284" t="s">
        <v>432</v>
      </c>
      <c r="L15" s="21">
        <v>38546.180999999997</v>
      </c>
      <c r="M15" s="285">
        <v>23992.698</v>
      </c>
      <c r="N15" s="37">
        <v>0</v>
      </c>
      <c r="O15" s="284" t="s">
        <v>435</v>
      </c>
      <c r="P15" s="21">
        <v>42142.752</v>
      </c>
      <c r="Q15" s="285">
        <v>19138.074000000001</v>
      </c>
    </row>
    <row r="16" spans="1:17" ht="15.75" x14ac:dyDescent="0.25">
      <c r="A16" s="284" t="s">
        <v>462</v>
      </c>
      <c r="B16" s="21">
        <v>97514.661999999997</v>
      </c>
      <c r="C16" s="285">
        <v>23250.047999999999</v>
      </c>
      <c r="D16" s="37"/>
      <c r="E16" s="284" t="s">
        <v>462</v>
      </c>
      <c r="F16" s="21">
        <v>80603.297999999995</v>
      </c>
      <c r="G16" s="285">
        <v>20896.870999999999</v>
      </c>
      <c r="H16" s="41"/>
      <c r="I16" s="20"/>
      <c r="J16" s="40"/>
      <c r="K16" s="284" t="s">
        <v>444</v>
      </c>
      <c r="L16" s="21">
        <v>33970.703999999998</v>
      </c>
      <c r="M16" s="285">
        <v>17453.738000000001</v>
      </c>
      <c r="N16" s="37">
        <v>0</v>
      </c>
      <c r="O16" s="284" t="s">
        <v>434</v>
      </c>
      <c r="P16" s="21">
        <v>33811.74</v>
      </c>
      <c r="Q16" s="285">
        <v>11803.096</v>
      </c>
    </row>
    <row r="17" spans="1:19" ht="15.75" x14ac:dyDescent="0.25">
      <c r="A17" s="284" t="s">
        <v>463</v>
      </c>
      <c r="B17" s="21">
        <v>82279.278000000006</v>
      </c>
      <c r="C17" s="285">
        <v>33343.089999999997</v>
      </c>
      <c r="D17" s="37"/>
      <c r="E17" s="284" t="s">
        <v>463</v>
      </c>
      <c r="F17" s="21">
        <v>78845.679000000004</v>
      </c>
      <c r="G17" s="285">
        <v>35127.612000000001</v>
      </c>
      <c r="H17" s="41"/>
      <c r="I17" s="20"/>
      <c r="J17" s="40"/>
      <c r="K17" s="284" t="s">
        <v>434</v>
      </c>
      <c r="L17" s="21">
        <v>33819.349000000002</v>
      </c>
      <c r="M17" s="285">
        <v>12204.74</v>
      </c>
      <c r="N17" s="37">
        <v>0</v>
      </c>
      <c r="O17" s="284" t="s">
        <v>436</v>
      </c>
      <c r="P17" s="21">
        <v>33026.252</v>
      </c>
      <c r="Q17" s="285">
        <v>10079.698</v>
      </c>
    </row>
    <row r="18" spans="1:19" ht="15.75" x14ac:dyDescent="0.25">
      <c r="A18" s="284" t="s">
        <v>435</v>
      </c>
      <c r="B18" s="21">
        <v>78491.164000000004</v>
      </c>
      <c r="C18" s="285">
        <v>26996.644</v>
      </c>
      <c r="D18" s="37"/>
      <c r="E18" s="284" t="s">
        <v>445</v>
      </c>
      <c r="F18" s="21">
        <v>77703.141000000003</v>
      </c>
      <c r="G18" s="285">
        <v>30697.608</v>
      </c>
      <c r="H18" s="41"/>
      <c r="I18" s="20"/>
      <c r="J18" s="40"/>
      <c r="K18" s="284" t="s">
        <v>435</v>
      </c>
      <c r="L18" s="21">
        <v>29949.688999999998</v>
      </c>
      <c r="M18" s="285">
        <v>17559.524000000001</v>
      </c>
      <c r="N18" s="37">
        <v>0</v>
      </c>
      <c r="O18" s="284" t="s">
        <v>465</v>
      </c>
      <c r="P18" s="21">
        <v>28659.971000000001</v>
      </c>
      <c r="Q18" s="285">
        <v>8160.1760000000004</v>
      </c>
    </row>
    <row r="19" spans="1:19" ht="16.5" thickBot="1" x14ac:dyDescent="0.3">
      <c r="A19" s="50" t="s">
        <v>526</v>
      </c>
      <c r="B19" s="23">
        <v>76932.672999999995</v>
      </c>
      <c r="C19" s="42">
        <v>59166.525999999998</v>
      </c>
      <c r="D19" s="24"/>
      <c r="E19" s="50" t="s">
        <v>441</v>
      </c>
      <c r="F19" s="23">
        <v>68741.543000000005</v>
      </c>
      <c r="G19" s="42">
        <v>22726.938999999998</v>
      </c>
      <c r="H19" s="41"/>
      <c r="I19" s="20"/>
      <c r="J19" s="40"/>
      <c r="K19" s="50" t="s">
        <v>436</v>
      </c>
      <c r="L19" s="23">
        <v>28574.911</v>
      </c>
      <c r="M19" s="42">
        <v>10850.733</v>
      </c>
      <c r="N19" s="24">
        <v>0</v>
      </c>
      <c r="O19" s="50" t="s">
        <v>643</v>
      </c>
      <c r="P19" s="23">
        <v>26076.535</v>
      </c>
      <c r="Q19" s="42">
        <v>8456.0360000000001</v>
      </c>
    </row>
    <row r="20" spans="1:19" ht="15.75" x14ac:dyDescent="0.25">
      <c r="A20" s="43"/>
      <c r="B20" s="25"/>
      <c r="C20" s="25"/>
      <c r="D20" s="25"/>
      <c r="E20" s="25"/>
      <c r="F20" s="25"/>
      <c r="G20" s="25"/>
      <c r="H20" s="25"/>
      <c r="I20" s="26"/>
      <c r="J20" s="44"/>
      <c r="K20" s="43"/>
      <c r="L20" s="45"/>
      <c r="M20" s="45"/>
      <c r="N20" s="45"/>
      <c r="O20" s="45"/>
      <c r="P20" s="45"/>
      <c r="Q20" s="45"/>
    </row>
    <row r="21" spans="1:19" ht="15" x14ac:dyDescent="0.2">
      <c r="A21" s="27"/>
      <c r="B21" s="25"/>
      <c r="C21" s="25"/>
      <c r="D21" s="25"/>
      <c r="E21" s="25"/>
      <c r="F21" s="25"/>
      <c r="G21" s="44"/>
      <c r="H21" s="25"/>
      <c r="I21" s="25"/>
      <c r="J21" s="44"/>
      <c r="K21" s="44"/>
      <c r="L21" s="45"/>
      <c r="M21" s="45"/>
      <c r="N21" s="45"/>
      <c r="O21" s="45"/>
      <c r="P21" s="45"/>
      <c r="Q21" s="45"/>
    </row>
    <row r="22" spans="1:19" ht="21.75" customHeight="1" x14ac:dyDescent="0.3">
      <c r="A22" s="1" t="s">
        <v>610</v>
      </c>
      <c r="B22" s="44"/>
      <c r="C22" s="44"/>
      <c r="D22" s="44"/>
      <c r="E22" s="44"/>
      <c r="F22" s="44"/>
      <c r="G22" s="44"/>
      <c r="H22" s="25"/>
      <c r="I22" s="25"/>
      <c r="J22" s="46"/>
      <c r="K22" s="28" t="s">
        <v>660</v>
      </c>
      <c r="L22" s="44"/>
      <c r="M22" s="44"/>
      <c r="N22" s="44"/>
      <c r="O22" s="44"/>
      <c r="P22" s="44"/>
    </row>
    <row r="23" spans="1:19" ht="16.5" thickBot="1" x14ac:dyDescent="0.25">
      <c r="A23" s="2" t="s">
        <v>606</v>
      </c>
      <c r="B23" s="44"/>
      <c r="C23" s="44"/>
      <c r="D23" s="44"/>
      <c r="E23" s="44"/>
      <c r="F23" s="44"/>
      <c r="G23" s="44"/>
      <c r="H23" s="46"/>
      <c r="I23" s="46"/>
      <c r="J23" s="46"/>
      <c r="K23" s="29" t="s">
        <v>606</v>
      </c>
      <c r="L23" s="44"/>
      <c r="M23" s="44"/>
      <c r="N23" s="44"/>
      <c r="O23" s="44"/>
      <c r="P23" s="44"/>
      <c r="Q23" s="44"/>
    </row>
    <row r="24" spans="1:19" ht="21" thickBot="1" x14ac:dyDescent="0.35">
      <c r="A24" s="3" t="s">
        <v>428</v>
      </c>
      <c r="B24" s="4"/>
      <c r="C24" s="4"/>
      <c r="D24" s="4"/>
      <c r="E24" s="4"/>
      <c r="F24" s="4"/>
      <c r="G24" s="5"/>
      <c r="H24" s="46"/>
      <c r="I24" s="46"/>
      <c r="J24" s="46"/>
      <c r="K24" s="3" t="s">
        <v>428</v>
      </c>
      <c r="L24" s="4"/>
      <c r="M24" s="4"/>
      <c r="N24" s="4"/>
      <c r="O24" s="4"/>
      <c r="P24" s="4"/>
      <c r="Q24" s="5"/>
      <c r="S24" s="7"/>
    </row>
    <row r="25" spans="1:19" ht="19.5" thickBot="1" x14ac:dyDescent="0.35">
      <c r="A25" s="8" t="s">
        <v>658</v>
      </c>
      <c r="B25" s="9"/>
      <c r="C25" s="10"/>
      <c r="D25" s="11"/>
      <c r="E25" s="8" t="s">
        <v>662</v>
      </c>
      <c r="F25" s="9"/>
      <c r="G25" s="32"/>
      <c r="H25" s="47"/>
      <c r="I25" s="30"/>
      <c r="J25" s="30"/>
      <c r="K25" s="8" t="s">
        <v>658</v>
      </c>
      <c r="L25" s="9"/>
      <c r="M25" s="10"/>
      <c r="N25" s="11"/>
      <c r="O25" s="8" t="s">
        <v>662</v>
      </c>
      <c r="P25" s="9"/>
      <c r="Q25" s="32"/>
    </row>
    <row r="26" spans="1:19" ht="28.5" x14ac:dyDescent="0.25">
      <c r="A26" s="12" t="s">
        <v>607</v>
      </c>
      <c r="B26" s="13" t="s">
        <v>33</v>
      </c>
      <c r="C26" s="14" t="s">
        <v>608</v>
      </c>
      <c r="D26" s="15"/>
      <c r="E26" s="12" t="s">
        <v>607</v>
      </c>
      <c r="F26" s="13" t="s">
        <v>33</v>
      </c>
      <c r="G26" s="14" t="s">
        <v>608</v>
      </c>
      <c r="H26" s="46"/>
      <c r="I26" s="46"/>
      <c r="J26" s="46"/>
      <c r="K26" s="12" t="s">
        <v>607</v>
      </c>
      <c r="L26" s="13" t="s">
        <v>33</v>
      </c>
      <c r="M26" s="14" t="s">
        <v>608</v>
      </c>
      <c r="N26" s="15"/>
      <c r="O26" s="12" t="s">
        <v>607</v>
      </c>
      <c r="P26" s="13" t="s">
        <v>33</v>
      </c>
      <c r="Q26" s="14" t="s">
        <v>608</v>
      </c>
    </row>
    <row r="27" spans="1:19" ht="15.75" x14ac:dyDescent="0.2">
      <c r="A27" s="17" t="s">
        <v>609</v>
      </c>
      <c r="B27" s="18">
        <v>2089303.9739999999</v>
      </c>
      <c r="C27" s="19">
        <v>364262.11200000002</v>
      </c>
      <c r="D27" s="38">
        <v>0</v>
      </c>
      <c r="E27" s="17" t="s">
        <v>609</v>
      </c>
      <c r="F27" s="18">
        <v>2230793.3080000002</v>
      </c>
      <c r="G27" s="19">
        <v>406576.15399999998</v>
      </c>
      <c r="H27" s="46"/>
      <c r="I27" s="46"/>
      <c r="J27" s="46"/>
      <c r="K27" s="17" t="s">
        <v>609</v>
      </c>
      <c r="L27" s="18">
        <v>3303498.5</v>
      </c>
      <c r="M27" s="19">
        <v>1695749.44</v>
      </c>
      <c r="N27" s="38">
        <v>0</v>
      </c>
      <c r="O27" s="17" t="s">
        <v>609</v>
      </c>
      <c r="P27" s="18">
        <v>2920857.398</v>
      </c>
      <c r="Q27" s="19">
        <v>1697244.0759999999</v>
      </c>
    </row>
    <row r="28" spans="1:19" ht="15.75" x14ac:dyDescent="0.25">
      <c r="A28" s="48" t="s">
        <v>435</v>
      </c>
      <c r="B28" s="21">
        <v>404575.15100000001</v>
      </c>
      <c r="C28" s="22">
        <v>69974.186000000002</v>
      </c>
      <c r="D28" s="37">
        <v>0</v>
      </c>
      <c r="E28" s="48" t="s">
        <v>435</v>
      </c>
      <c r="F28" s="21">
        <v>467257.25</v>
      </c>
      <c r="G28" s="22">
        <v>84387.263000000006</v>
      </c>
      <c r="H28" s="25"/>
      <c r="I28" s="25"/>
      <c r="J28" s="25"/>
      <c r="K28" s="48" t="s">
        <v>432</v>
      </c>
      <c r="L28" s="21">
        <v>663747.67299999995</v>
      </c>
      <c r="M28" s="22">
        <v>599375.77099999995</v>
      </c>
      <c r="N28" s="37">
        <v>0</v>
      </c>
      <c r="O28" s="48" t="s">
        <v>432</v>
      </c>
      <c r="P28" s="21">
        <v>498906.94400000002</v>
      </c>
      <c r="Q28" s="22">
        <v>582596.06799999997</v>
      </c>
    </row>
    <row r="29" spans="1:19" ht="15.75" x14ac:dyDescent="0.25">
      <c r="A29" s="48" t="s">
        <v>432</v>
      </c>
      <c r="B29" s="21">
        <v>386600.55699999997</v>
      </c>
      <c r="C29" s="22">
        <v>70376.729000000007</v>
      </c>
      <c r="D29" s="37">
        <v>0</v>
      </c>
      <c r="E29" s="48" t="s">
        <v>432</v>
      </c>
      <c r="F29" s="21">
        <v>346371.11599999998</v>
      </c>
      <c r="G29" s="22">
        <v>64436.498</v>
      </c>
      <c r="H29" s="25"/>
      <c r="I29" s="25"/>
      <c r="J29" s="51"/>
      <c r="K29" s="48" t="s">
        <v>439</v>
      </c>
      <c r="L29" s="21">
        <v>238390.09099999999</v>
      </c>
      <c r="M29" s="22">
        <v>56978.377</v>
      </c>
      <c r="N29" s="37">
        <v>0</v>
      </c>
      <c r="O29" s="48" t="s">
        <v>439</v>
      </c>
      <c r="P29" s="21">
        <v>216632.476</v>
      </c>
      <c r="Q29" s="22">
        <v>58461.940999999999</v>
      </c>
    </row>
    <row r="30" spans="1:19" ht="15.75" x14ac:dyDescent="0.25">
      <c r="A30" s="48" t="s">
        <v>437</v>
      </c>
      <c r="B30" s="21">
        <v>181649.35800000001</v>
      </c>
      <c r="C30" s="22">
        <v>29887.205999999998</v>
      </c>
      <c r="D30" s="37">
        <v>0</v>
      </c>
      <c r="E30" s="48" t="s">
        <v>436</v>
      </c>
      <c r="F30" s="21">
        <v>186372.38</v>
      </c>
      <c r="G30" s="22">
        <v>33038.052000000003</v>
      </c>
      <c r="H30" s="25"/>
      <c r="I30" s="25"/>
      <c r="J30" s="25"/>
      <c r="K30" s="48" t="s">
        <v>434</v>
      </c>
      <c r="L30" s="21">
        <v>200864.58300000001</v>
      </c>
      <c r="M30" s="22">
        <v>87396.591</v>
      </c>
      <c r="N30" s="37">
        <v>0</v>
      </c>
      <c r="O30" s="48" t="s">
        <v>519</v>
      </c>
      <c r="P30" s="21">
        <v>151953.27799999999</v>
      </c>
      <c r="Q30" s="22">
        <v>56518.063999999998</v>
      </c>
    </row>
    <row r="31" spans="1:19" ht="15.75" x14ac:dyDescent="0.25">
      <c r="A31" s="48" t="s">
        <v>434</v>
      </c>
      <c r="B31" s="21">
        <v>167482.087</v>
      </c>
      <c r="C31" s="22">
        <v>33372.212</v>
      </c>
      <c r="D31" s="37">
        <v>0</v>
      </c>
      <c r="E31" s="48" t="s">
        <v>497</v>
      </c>
      <c r="F31" s="21">
        <v>176649.71900000001</v>
      </c>
      <c r="G31" s="22">
        <v>32726.786</v>
      </c>
      <c r="H31" s="25"/>
      <c r="I31" s="25"/>
      <c r="J31" s="25"/>
      <c r="K31" s="48" t="s">
        <v>435</v>
      </c>
      <c r="L31" s="21">
        <v>178222.99900000001</v>
      </c>
      <c r="M31" s="22">
        <v>44140.065000000002</v>
      </c>
      <c r="N31" s="37">
        <v>0</v>
      </c>
      <c r="O31" s="48" t="s">
        <v>443</v>
      </c>
      <c r="P31" s="21">
        <v>149283.09099999999</v>
      </c>
      <c r="Q31" s="22">
        <v>60014.805</v>
      </c>
    </row>
    <row r="32" spans="1:19" ht="15.75" x14ac:dyDescent="0.25">
      <c r="A32" s="48" t="s">
        <v>436</v>
      </c>
      <c r="B32" s="21">
        <v>159509.48499999999</v>
      </c>
      <c r="C32" s="22">
        <v>26082.989000000001</v>
      </c>
      <c r="D32" s="37">
        <v>0</v>
      </c>
      <c r="E32" s="48" t="s">
        <v>434</v>
      </c>
      <c r="F32" s="21">
        <v>162224.47099999999</v>
      </c>
      <c r="G32" s="22">
        <v>36111.476999999999</v>
      </c>
      <c r="H32" s="25"/>
      <c r="I32" s="25"/>
      <c r="J32" s="25"/>
      <c r="K32" s="48" t="s">
        <v>519</v>
      </c>
      <c r="L32" s="21">
        <v>159247.609</v>
      </c>
      <c r="M32" s="22">
        <v>41117.5</v>
      </c>
      <c r="N32" s="37">
        <v>0</v>
      </c>
      <c r="O32" s="48" t="s">
        <v>435</v>
      </c>
      <c r="P32" s="21">
        <v>140279.848</v>
      </c>
      <c r="Q32" s="22">
        <v>46803.5</v>
      </c>
    </row>
    <row r="33" spans="1:20" ht="15.75" x14ac:dyDescent="0.25">
      <c r="A33" s="48" t="s">
        <v>496</v>
      </c>
      <c r="B33" s="21">
        <v>111329.726</v>
      </c>
      <c r="C33" s="22">
        <v>13604.254999999999</v>
      </c>
      <c r="D33" s="37">
        <v>0</v>
      </c>
      <c r="E33" s="48" t="s">
        <v>437</v>
      </c>
      <c r="F33" s="21">
        <v>157260.66399999999</v>
      </c>
      <c r="G33" s="22">
        <v>27617.217000000001</v>
      </c>
      <c r="H33" s="25"/>
      <c r="I33" s="25"/>
      <c r="J33" s="25"/>
      <c r="K33" s="48" t="s">
        <v>443</v>
      </c>
      <c r="L33" s="21">
        <v>151358.47200000001</v>
      </c>
      <c r="M33" s="22">
        <v>54177.061000000002</v>
      </c>
      <c r="N33" s="37">
        <v>0</v>
      </c>
      <c r="O33" s="48" t="s">
        <v>433</v>
      </c>
      <c r="P33" s="21">
        <v>132335.402</v>
      </c>
      <c r="Q33" s="22">
        <v>49836.983</v>
      </c>
    </row>
    <row r="34" spans="1:20" ht="15.75" x14ac:dyDescent="0.25">
      <c r="A34" s="48" t="s">
        <v>433</v>
      </c>
      <c r="B34" s="21">
        <v>101696.254</v>
      </c>
      <c r="C34" s="22">
        <v>15512.04</v>
      </c>
      <c r="D34" s="37">
        <v>0</v>
      </c>
      <c r="E34" s="48" t="s">
        <v>433</v>
      </c>
      <c r="F34" s="21">
        <v>115743.06299999999</v>
      </c>
      <c r="G34" s="22">
        <v>18735.326000000001</v>
      </c>
      <c r="H34" s="25"/>
      <c r="I34" s="25"/>
      <c r="J34" s="25"/>
      <c r="K34" s="48" t="s">
        <v>433</v>
      </c>
      <c r="L34" s="21">
        <v>121436.44500000001</v>
      </c>
      <c r="M34" s="22">
        <v>49569.35</v>
      </c>
      <c r="N34" s="37">
        <v>0</v>
      </c>
      <c r="O34" s="48" t="s">
        <v>434</v>
      </c>
      <c r="P34" s="21">
        <v>127468.06600000001</v>
      </c>
      <c r="Q34" s="22">
        <v>66785.391000000003</v>
      </c>
    </row>
    <row r="35" spans="1:20" ht="15.75" x14ac:dyDescent="0.25">
      <c r="A35" s="48" t="s">
        <v>461</v>
      </c>
      <c r="B35" s="21">
        <v>62281.877999999997</v>
      </c>
      <c r="C35" s="22">
        <v>10497.991</v>
      </c>
      <c r="D35" s="37">
        <v>0</v>
      </c>
      <c r="E35" s="48" t="s">
        <v>496</v>
      </c>
      <c r="F35" s="21">
        <v>91364.828999999998</v>
      </c>
      <c r="G35" s="22">
        <v>11189.504000000001</v>
      </c>
      <c r="H35" s="25"/>
      <c r="I35" s="25"/>
      <c r="J35" s="25"/>
      <c r="K35" s="48" t="s">
        <v>463</v>
      </c>
      <c r="L35" s="21">
        <v>121213.663</v>
      </c>
      <c r="M35" s="22">
        <v>80363.034</v>
      </c>
      <c r="N35" s="37">
        <v>0</v>
      </c>
      <c r="O35" s="48" t="s">
        <v>463</v>
      </c>
      <c r="P35" s="21">
        <v>119262.17</v>
      </c>
      <c r="Q35" s="22">
        <v>84241.395000000004</v>
      </c>
    </row>
    <row r="36" spans="1:20" ht="15.75" x14ac:dyDescent="0.25">
      <c r="A36" s="48" t="s">
        <v>439</v>
      </c>
      <c r="B36" s="21">
        <v>61369.061000000002</v>
      </c>
      <c r="C36" s="22">
        <v>11139.286</v>
      </c>
      <c r="D36" s="37">
        <v>0</v>
      </c>
      <c r="E36" s="48" t="s">
        <v>461</v>
      </c>
      <c r="F36" s="21">
        <v>74081.83</v>
      </c>
      <c r="G36" s="22">
        <v>13039.468999999999</v>
      </c>
      <c r="H36" s="25"/>
      <c r="I36" s="25"/>
      <c r="J36" s="25"/>
      <c r="K36" s="48" t="s">
        <v>447</v>
      </c>
      <c r="L36" s="21">
        <v>120839.592</v>
      </c>
      <c r="M36" s="22">
        <v>31797.24</v>
      </c>
      <c r="N36" s="37">
        <v>0</v>
      </c>
      <c r="O36" s="48" t="s">
        <v>444</v>
      </c>
      <c r="P36" s="21">
        <v>113374.355</v>
      </c>
      <c r="Q36" s="22">
        <v>34937.036999999997</v>
      </c>
    </row>
    <row r="37" spans="1:20" ht="15.75" x14ac:dyDescent="0.25">
      <c r="A37" s="48" t="s">
        <v>469</v>
      </c>
      <c r="B37" s="21">
        <v>59832.27</v>
      </c>
      <c r="C37" s="22">
        <v>9349.8320000000003</v>
      </c>
      <c r="D37" s="37">
        <v>0</v>
      </c>
      <c r="E37" s="48" t="s">
        <v>439</v>
      </c>
      <c r="F37" s="21">
        <v>58847.504999999997</v>
      </c>
      <c r="G37" s="22">
        <v>11102.766</v>
      </c>
      <c r="H37" s="25"/>
      <c r="I37" s="25"/>
      <c r="J37" s="25"/>
      <c r="K37" s="48" t="s">
        <v>448</v>
      </c>
      <c r="L37" s="21">
        <v>114056.473</v>
      </c>
      <c r="M37" s="22">
        <v>132045.14499999999</v>
      </c>
      <c r="N37" s="37">
        <v>0</v>
      </c>
      <c r="O37" s="48" t="s">
        <v>447</v>
      </c>
      <c r="P37" s="21">
        <v>108923.353</v>
      </c>
      <c r="Q37" s="22">
        <v>31547.355</v>
      </c>
    </row>
    <row r="38" spans="1:20" ht="15.75" x14ac:dyDescent="0.25">
      <c r="A38" s="48" t="s">
        <v>455</v>
      </c>
      <c r="B38" s="21">
        <v>52856.796999999999</v>
      </c>
      <c r="C38" s="22">
        <v>10270.055</v>
      </c>
      <c r="D38" s="37">
        <v>0</v>
      </c>
      <c r="E38" s="48" t="s">
        <v>469</v>
      </c>
      <c r="F38" s="21">
        <v>50285.269</v>
      </c>
      <c r="G38" s="22">
        <v>8351.1119999999992</v>
      </c>
      <c r="H38" s="25"/>
      <c r="I38" s="25"/>
      <c r="J38" s="25"/>
      <c r="K38" s="48" t="s">
        <v>444</v>
      </c>
      <c r="L38" s="21">
        <v>107541.06</v>
      </c>
      <c r="M38" s="22">
        <v>36949.625</v>
      </c>
      <c r="N38" s="37">
        <v>0</v>
      </c>
      <c r="O38" s="48" t="s">
        <v>445</v>
      </c>
      <c r="P38" s="21">
        <v>100268.208</v>
      </c>
      <c r="Q38" s="22">
        <v>42397.171999999999</v>
      </c>
    </row>
    <row r="39" spans="1:20" ht="16.5" thickBot="1" x14ac:dyDescent="0.3">
      <c r="A39" s="50" t="s">
        <v>467</v>
      </c>
      <c r="B39" s="23">
        <v>46545.822999999997</v>
      </c>
      <c r="C39" s="42">
        <v>5917.9690000000001</v>
      </c>
      <c r="D39" s="24">
        <v>0</v>
      </c>
      <c r="E39" s="50" t="s">
        <v>467</v>
      </c>
      <c r="F39" s="23">
        <v>49570.728000000003</v>
      </c>
      <c r="G39" s="42">
        <v>6561.0309999999999</v>
      </c>
      <c r="H39" s="25"/>
      <c r="I39" s="25"/>
      <c r="J39" s="25"/>
      <c r="K39" s="50" t="s">
        <v>437</v>
      </c>
      <c r="L39" s="23">
        <v>90538.442999999999</v>
      </c>
      <c r="M39" s="42">
        <v>20478.562999999998</v>
      </c>
      <c r="N39" s="24">
        <v>0</v>
      </c>
      <c r="O39" s="50" t="s">
        <v>448</v>
      </c>
      <c r="P39" s="23">
        <v>86642.835000000006</v>
      </c>
      <c r="Q39" s="42">
        <v>106767.863</v>
      </c>
    </row>
    <row r="40" spans="1:20" ht="15.75" x14ac:dyDescent="0.25">
      <c r="A40" s="43"/>
      <c r="B40" s="46"/>
      <c r="C40" s="46"/>
      <c r="D40" s="46"/>
      <c r="E40" s="46"/>
      <c r="F40" s="46"/>
      <c r="G40" s="46"/>
      <c r="H40" s="46"/>
      <c r="I40" s="46"/>
      <c r="J40" s="46"/>
      <c r="K40" s="43"/>
      <c r="L40" s="46"/>
      <c r="M40" s="45"/>
      <c r="N40" s="45"/>
      <c r="O40" s="45"/>
      <c r="P40" s="45"/>
      <c r="Q40" s="45"/>
    </row>
    <row r="41" spans="1:20" ht="18" customHeight="1" x14ac:dyDescent="0.2">
      <c r="B41" s="46"/>
      <c r="C41" s="46"/>
      <c r="D41" s="46"/>
      <c r="E41" s="46"/>
      <c r="F41" s="44"/>
      <c r="G41" s="46"/>
      <c r="H41" s="46"/>
      <c r="I41" s="46"/>
      <c r="J41" s="46"/>
      <c r="K41" s="46"/>
      <c r="L41" s="46"/>
      <c r="M41" s="45"/>
      <c r="N41" s="45"/>
      <c r="O41" s="45"/>
      <c r="Q41" s="45"/>
    </row>
    <row r="42" spans="1:20" ht="20.25" x14ac:dyDescent="0.3">
      <c r="A42" s="1" t="s">
        <v>611</v>
      </c>
      <c r="B42" s="44"/>
      <c r="C42" s="44"/>
      <c r="D42" s="44"/>
      <c r="E42" s="44"/>
      <c r="F42" s="44"/>
      <c r="G42" s="44"/>
      <c r="H42" s="31"/>
      <c r="I42" s="31"/>
      <c r="J42" s="31"/>
      <c r="K42" s="28" t="s">
        <v>612</v>
      </c>
      <c r="L42" s="44"/>
      <c r="M42" s="44"/>
      <c r="N42" s="44"/>
      <c r="O42" s="44"/>
      <c r="P42" s="44"/>
      <c r="T42" s="7"/>
    </row>
    <row r="43" spans="1:20" ht="16.5" thickBot="1" x14ac:dyDescent="0.25">
      <c r="A43" s="2" t="s">
        <v>606</v>
      </c>
      <c r="B43" s="44"/>
      <c r="C43" s="44"/>
      <c r="D43" s="44"/>
      <c r="E43" s="44"/>
      <c r="F43" s="44"/>
      <c r="G43" s="44"/>
      <c r="H43" s="31"/>
      <c r="I43" s="31"/>
      <c r="J43" s="31"/>
      <c r="K43" s="29" t="s">
        <v>606</v>
      </c>
      <c r="L43" s="44"/>
      <c r="M43" s="44"/>
      <c r="N43" s="44"/>
      <c r="O43" s="44"/>
      <c r="P43" s="44"/>
      <c r="Q43" s="44"/>
    </row>
    <row r="44" spans="1:20" ht="21" thickBot="1" x14ac:dyDescent="0.35">
      <c r="A44" s="3" t="s">
        <v>428</v>
      </c>
      <c r="B44" s="4"/>
      <c r="C44" s="4"/>
      <c r="D44" s="4"/>
      <c r="E44" s="4"/>
      <c r="F44" s="4"/>
      <c r="G44" s="5"/>
      <c r="H44" s="31"/>
      <c r="I44" s="31"/>
      <c r="J44" s="31"/>
      <c r="K44" s="3" t="s">
        <v>428</v>
      </c>
      <c r="L44" s="4"/>
      <c r="M44" s="4"/>
      <c r="N44" s="4"/>
      <c r="O44" s="4"/>
      <c r="P44" s="4"/>
      <c r="Q44" s="5"/>
    </row>
    <row r="45" spans="1:20" ht="19.5" thickBot="1" x14ac:dyDescent="0.35">
      <c r="A45" s="8" t="s">
        <v>658</v>
      </c>
      <c r="B45" s="9"/>
      <c r="C45" s="10"/>
      <c r="D45" s="11"/>
      <c r="E45" s="8" t="s">
        <v>662</v>
      </c>
      <c r="F45" s="9"/>
      <c r="G45" s="32"/>
      <c r="H45" s="47"/>
      <c r="I45" s="30"/>
      <c r="J45" s="30"/>
      <c r="K45" s="8" t="s">
        <v>658</v>
      </c>
      <c r="L45" s="9"/>
      <c r="M45" s="10"/>
      <c r="N45" s="11"/>
      <c r="O45" s="8" t="s">
        <v>662</v>
      </c>
      <c r="P45" s="9"/>
      <c r="Q45" s="32"/>
    </row>
    <row r="46" spans="1:20" ht="28.5" x14ac:dyDescent="0.25">
      <c r="A46" s="12" t="s">
        <v>607</v>
      </c>
      <c r="B46" s="13" t="s">
        <v>33</v>
      </c>
      <c r="C46" s="14" t="s">
        <v>608</v>
      </c>
      <c r="D46" s="15"/>
      <c r="E46" s="12" t="s">
        <v>607</v>
      </c>
      <c r="F46" s="13" t="s">
        <v>33</v>
      </c>
      <c r="G46" s="14" t="s">
        <v>608</v>
      </c>
      <c r="H46" s="31"/>
      <c r="I46" s="31"/>
      <c r="J46" s="31"/>
      <c r="K46" s="12" t="s">
        <v>607</v>
      </c>
      <c r="L46" s="13" t="s">
        <v>33</v>
      </c>
      <c r="M46" s="14" t="s">
        <v>608</v>
      </c>
      <c r="N46" s="15"/>
      <c r="O46" s="12" t="s">
        <v>607</v>
      </c>
      <c r="P46" s="13" t="s">
        <v>33</v>
      </c>
      <c r="Q46" s="14" t="s">
        <v>608</v>
      </c>
    </row>
    <row r="47" spans="1:20" ht="15.75" x14ac:dyDescent="0.2">
      <c r="A47" s="17" t="s">
        <v>609</v>
      </c>
      <c r="B47" s="18">
        <v>300713.10800000001</v>
      </c>
      <c r="C47" s="19">
        <v>745915.88100000005</v>
      </c>
      <c r="D47" s="38">
        <v>0</v>
      </c>
      <c r="E47" s="17" t="s">
        <v>609</v>
      </c>
      <c r="F47" s="18">
        <v>402014.67300000001</v>
      </c>
      <c r="G47" s="19">
        <v>816894.57</v>
      </c>
      <c r="H47" s="31"/>
      <c r="I47" s="31"/>
      <c r="J47" s="31"/>
      <c r="K47" s="17" t="s">
        <v>609</v>
      </c>
      <c r="L47" s="18">
        <v>1340555.7749999999</v>
      </c>
      <c r="M47" s="19">
        <v>3645546.3870000001</v>
      </c>
      <c r="N47" s="38"/>
      <c r="O47" s="17" t="s">
        <v>609</v>
      </c>
      <c r="P47" s="18">
        <v>1808400.024</v>
      </c>
      <c r="Q47" s="19">
        <v>6977904.6009999998</v>
      </c>
    </row>
    <row r="48" spans="1:20" ht="15.75" x14ac:dyDescent="0.25">
      <c r="A48" s="48" t="s">
        <v>522</v>
      </c>
      <c r="B48" s="21">
        <v>36899.805</v>
      </c>
      <c r="C48" s="22">
        <v>95942.713000000003</v>
      </c>
      <c r="D48" s="37">
        <v>0</v>
      </c>
      <c r="E48" s="48" t="s">
        <v>443</v>
      </c>
      <c r="F48" s="21">
        <v>34921.629000000001</v>
      </c>
      <c r="G48" s="22">
        <v>70637.285999999993</v>
      </c>
      <c r="H48" s="49">
        <v>132980483</v>
      </c>
      <c r="I48" s="49"/>
      <c r="J48" s="49"/>
      <c r="K48" s="48" t="s">
        <v>432</v>
      </c>
      <c r="L48" s="21">
        <v>412200.89600000001</v>
      </c>
      <c r="M48" s="22">
        <v>1154934.9890000001</v>
      </c>
      <c r="N48" s="37">
        <v>0</v>
      </c>
      <c r="O48" s="48" t="s">
        <v>432</v>
      </c>
      <c r="P48" s="21">
        <v>453259.07900000003</v>
      </c>
      <c r="Q48" s="22">
        <v>1713847.3130000001</v>
      </c>
    </row>
    <row r="49" spans="1:17" ht="15.75" x14ac:dyDescent="0.25">
      <c r="A49" s="48" t="s">
        <v>443</v>
      </c>
      <c r="B49" s="21">
        <v>27371.031999999999</v>
      </c>
      <c r="C49" s="22">
        <v>62551.711000000003</v>
      </c>
      <c r="D49" s="37">
        <v>0</v>
      </c>
      <c r="E49" s="48" t="s">
        <v>522</v>
      </c>
      <c r="F49" s="21">
        <v>29923.859</v>
      </c>
      <c r="G49" s="22">
        <v>61554.372000000003</v>
      </c>
      <c r="H49" s="49">
        <v>33106251</v>
      </c>
      <c r="I49" s="49"/>
      <c r="J49" s="49"/>
      <c r="K49" s="48" t="s">
        <v>544</v>
      </c>
      <c r="L49" s="21">
        <v>160895.34599999999</v>
      </c>
      <c r="M49" s="22">
        <v>445108.69900000002</v>
      </c>
      <c r="N49" s="37">
        <v>0</v>
      </c>
      <c r="O49" s="48" t="s">
        <v>544</v>
      </c>
      <c r="P49" s="21">
        <v>389081.28399999999</v>
      </c>
      <c r="Q49" s="22">
        <v>1464787.743</v>
      </c>
    </row>
    <row r="50" spans="1:17" ht="15.75" x14ac:dyDescent="0.25">
      <c r="A50" s="48" t="s">
        <v>432</v>
      </c>
      <c r="B50" s="21">
        <v>22124.611000000001</v>
      </c>
      <c r="C50" s="22">
        <v>76907.472999999998</v>
      </c>
      <c r="D50" s="37">
        <v>0</v>
      </c>
      <c r="E50" s="48" t="s">
        <v>432</v>
      </c>
      <c r="F50" s="21">
        <v>29075.721000000001</v>
      </c>
      <c r="G50" s="22">
        <v>82512.255000000005</v>
      </c>
      <c r="H50" s="49">
        <v>28752280</v>
      </c>
      <c r="I50" s="49"/>
      <c r="J50" s="49"/>
      <c r="K50" s="48" t="s">
        <v>521</v>
      </c>
      <c r="L50" s="21">
        <v>95869.42</v>
      </c>
      <c r="M50" s="22">
        <v>253275.35500000001</v>
      </c>
      <c r="N50" s="37">
        <v>0</v>
      </c>
      <c r="O50" s="48" t="s">
        <v>521</v>
      </c>
      <c r="P50" s="21">
        <v>208503.62100000001</v>
      </c>
      <c r="Q50" s="22">
        <v>820028.64599999995</v>
      </c>
    </row>
    <row r="51" spans="1:17" ht="15.75" x14ac:dyDescent="0.25">
      <c r="A51" s="48" t="s">
        <v>474</v>
      </c>
      <c r="B51" s="21">
        <v>19234.146000000001</v>
      </c>
      <c r="C51" s="22">
        <v>55136.455000000002</v>
      </c>
      <c r="D51" s="37">
        <v>0</v>
      </c>
      <c r="E51" s="48" t="s">
        <v>474</v>
      </c>
      <c r="F51" s="21">
        <v>22350.883999999998</v>
      </c>
      <c r="G51" s="22">
        <v>57912.017999999996</v>
      </c>
      <c r="H51" s="49"/>
      <c r="I51" s="49"/>
      <c r="J51" s="49"/>
      <c r="K51" s="48" t="s">
        <v>496</v>
      </c>
      <c r="L51" s="21">
        <v>81857.709000000003</v>
      </c>
      <c r="M51" s="22">
        <v>227582.29</v>
      </c>
      <c r="N51" s="37">
        <v>0</v>
      </c>
      <c r="O51" s="48" t="s">
        <v>643</v>
      </c>
      <c r="P51" s="21">
        <v>81166.415999999997</v>
      </c>
      <c r="Q51" s="22">
        <v>318353.72100000002</v>
      </c>
    </row>
    <row r="52" spans="1:17" ht="15.75" x14ac:dyDescent="0.25">
      <c r="A52" s="48" t="s">
        <v>473</v>
      </c>
      <c r="B52" s="21">
        <v>15493.24</v>
      </c>
      <c r="C52" s="22">
        <v>41057.866000000002</v>
      </c>
      <c r="D52" s="37">
        <v>0</v>
      </c>
      <c r="E52" s="48" t="s">
        <v>436</v>
      </c>
      <c r="F52" s="21">
        <v>22268.594000000001</v>
      </c>
      <c r="G52" s="22">
        <v>38547.035000000003</v>
      </c>
      <c r="H52" s="49"/>
      <c r="I52" s="49"/>
      <c r="J52" s="49"/>
      <c r="K52" s="48" t="s">
        <v>520</v>
      </c>
      <c r="L52" s="21">
        <v>63019.904999999999</v>
      </c>
      <c r="M52" s="22">
        <v>172723.39499999999</v>
      </c>
      <c r="N52" s="37">
        <v>0</v>
      </c>
      <c r="O52" s="48" t="s">
        <v>520</v>
      </c>
      <c r="P52" s="21">
        <v>71475.697</v>
      </c>
      <c r="Q52" s="22">
        <v>286054.85200000001</v>
      </c>
    </row>
    <row r="53" spans="1:17" ht="15.75" x14ac:dyDescent="0.25">
      <c r="A53" s="48" t="s">
        <v>445</v>
      </c>
      <c r="B53" s="21">
        <v>12510.865</v>
      </c>
      <c r="C53" s="22">
        <v>47611.464999999997</v>
      </c>
      <c r="D53" s="37">
        <v>0</v>
      </c>
      <c r="E53" s="48" t="s">
        <v>515</v>
      </c>
      <c r="F53" s="21">
        <v>21435.984</v>
      </c>
      <c r="G53" s="22">
        <v>35343.182999999997</v>
      </c>
      <c r="H53" s="49"/>
      <c r="I53" s="49"/>
      <c r="J53" s="49"/>
      <c r="K53" s="48" t="s">
        <v>436</v>
      </c>
      <c r="L53" s="21">
        <v>48976.021000000001</v>
      </c>
      <c r="M53" s="22">
        <v>126846.33100000001</v>
      </c>
      <c r="N53" s="37">
        <v>0</v>
      </c>
      <c r="O53" s="48" t="s">
        <v>537</v>
      </c>
      <c r="P53" s="21">
        <v>65592.842999999993</v>
      </c>
      <c r="Q53" s="22">
        <v>260803.85500000001</v>
      </c>
    </row>
    <row r="54" spans="1:17" ht="15.75" x14ac:dyDescent="0.25">
      <c r="A54" s="48" t="s">
        <v>515</v>
      </c>
      <c r="B54" s="21">
        <v>10823.825000000001</v>
      </c>
      <c r="C54" s="22">
        <v>18031.773000000001</v>
      </c>
      <c r="D54" s="37">
        <v>0</v>
      </c>
      <c r="E54" s="48" t="s">
        <v>469</v>
      </c>
      <c r="F54" s="21">
        <v>17407.496999999999</v>
      </c>
      <c r="G54" s="22">
        <v>29336.492999999999</v>
      </c>
      <c r="H54" s="49"/>
      <c r="I54" s="49"/>
      <c r="J54" s="49"/>
      <c r="K54" s="48" t="s">
        <v>546</v>
      </c>
      <c r="L54" s="21">
        <v>45174.137000000002</v>
      </c>
      <c r="M54" s="22">
        <v>118746.861</v>
      </c>
      <c r="N54" s="37">
        <v>0</v>
      </c>
      <c r="O54" s="48" t="s">
        <v>546</v>
      </c>
      <c r="P54" s="21">
        <v>52930.196000000004</v>
      </c>
      <c r="Q54" s="22">
        <v>220071.79300000001</v>
      </c>
    </row>
    <row r="55" spans="1:17" ht="15.75" x14ac:dyDescent="0.25">
      <c r="A55" s="48" t="s">
        <v>439</v>
      </c>
      <c r="B55" s="21">
        <v>10759.442999999999</v>
      </c>
      <c r="C55" s="22">
        <v>23804.530999999999</v>
      </c>
      <c r="D55" s="37">
        <v>0</v>
      </c>
      <c r="E55" s="48" t="s">
        <v>434</v>
      </c>
      <c r="F55" s="21">
        <v>15092.183999999999</v>
      </c>
      <c r="G55" s="22">
        <v>33345.711000000003</v>
      </c>
      <c r="H55" s="49"/>
      <c r="I55" s="49"/>
      <c r="J55" s="49"/>
      <c r="K55" s="48" t="s">
        <v>442</v>
      </c>
      <c r="L55" s="21">
        <v>43571.290999999997</v>
      </c>
      <c r="M55" s="22">
        <v>114770.62</v>
      </c>
      <c r="N55" s="37">
        <v>0</v>
      </c>
      <c r="O55" s="48" t="s">
        <v>434</v>
      </c>
      <c r="P55" s="21">
        <v>46174.845000000001</v>
      </c>
      <c r="Q55" s="22">
        <v>174547.21400000001</v>
      </c>
    </row>
    <row r="56" spans="1:17" ht="15.75" x14ac:dyDescent="0.25">
      <c r="A56" s="48" t="s">
        <v>469</v>
      </c>
      <c r="B56" s="21">
        <v>10738.575000000001</v>
      </c>
      <c r="C56" s="22">
        <v>21577.514999999999</v>
      </c>
      <c r="D56" s="37">
        <v>0</v>
      </c>
      <c r="E56" s="48" t="s">
        <v>433</v>
      </c>
      <c r="F56" s="21">
        <v>14943.46</v>
      </c>
      <c r="G56" s="22">
        <v>23068.411</v>
      </c>
      <c r="H56" s="49"/>
      <c r="I56" s="49"/>
      <c r="J56" s="49"/>
      <c r="K56" s="48" t="s">
        <v>537</v>
      </c>
      <c r="L56" s="21">
        <v>42599.373</v>
      </c>
      <c r="M56" s="22">
        <v>122075.368</v>
      </c>
      <c r="N56" s="37">
        <v>0</v>
      </c>
      <c r="O56" s="48" t="s">
        <v>436</v>
      </c>
      <c r="P56" s="21">
        <v>42499.631000000001</v>
      </c>
      <c r="Q56" s="22">
        <v>166991.58199999999</v>
      </c>
    </row>
    <row r="57" spans="1:17" ht="15.75" x14ac:dyDescent="0.25">
      <c r="A57" s="48" t="s">
        <v>434</v>
      </c>
      <c r="B57" s="21">
        <v>10095.289000000001</v>
      </c>
      <c r="C57" s="22">
        <v>25254.623</v>
      </c>
      <c r="D57" s="37">
        <v>0</v>
      </c>
      <c r="E57" s="48" t="s">
        <v>437</v>
      </c>
      <c r="F57" s="21">
        <v>14273.24</v>
      </c>
      <c r="G57" s="22">
        <v>31851.516</v>
      </c>
      <c r="H57" s="49"/>
      <c r="I57" s="49"/>
      <c r="J57" s="49"/>
      <c r="K57" s="48" t="s">
        <v>640</v>
      </c>
      <c r="L57" s="21">
        <v>39010.514999999999</v>
      </c>
      <c r="M57" s="22">
        <v>105056.996</v>
      </c>
      <c r="N57" s="37">
        <v>0</v>
      </c>
      <c r="O57" s="48" t="s">
        <v>547</v>
      </c>
      <c r="P57" s="21">
        <v>33893.203000000001</v>
      </c>
      <c r="Q57" s="22">
        <v>124390.66</v>
      </c>
    </row>
    <row r="58" spans="1:17" ht="16.5" thickBot="1" x14ac:dyDescent="0.3">
      <c r="A58" s="50" t="s">
        <v>433</v>
      </c>
      <c r="B58" s="23">
        <v>9472.3529999999992</v>
      </c>
      <c r="C58" s="42">
        <v>16802.305</v>
      </c>
      <c r="D58" s="24">
        <v>0</v>
      </c>
      <c r="E58" s="50" t="s">
        <v>439</v>
      </c>
      <c r="F58" s="23">
        <v>13964.72</v>
      </c>
      <c r="G58" s="42">
        <v>26516.013999999999</v>
      </c>
      <c r="H58" s="25"/>
      <c r="I58" s="25"/>
      <c r="J58" s="25"/>
      <c r="K58" s="50" t="s">
        <v>547</v>
      </c>
      <c r="L58" s="23">
        <v>32231.768</v>
      </c>
      <c r="M58" s="42">
        <v>85725</v>
      </c>
      <c r="N58" s="24">
        <v>0</v>
      </c>
      <c r="O58" s="50" t="s">
        <v>659</v>
      </c>
      <c r="P58" s="23">
        <v>33186.756000000001</v>
      </c>
      <c r="Q58" s="42">
        <v>130725.288</v>
      </c>
    </row>
    <row r="59" spans="1:17" ht="15.75" x14ac:dyDescent="0.25">
      <c r="A59" s="43"/>
      <c r="B59" s="33"/>
      <c r="C59" s="33"/>
      <c r="D59" s="33"/>
      <c r="E59" s="33"/>
      <c r="F59" s="33"/>
      <c r="G59" s="33"/>
      <c r="H59" s="33"/>
      <c r="I59" s="33"/>
      <c r="J59" s="33"/>
      <c r="K59" s="43"/>
      <c r="L59" s="33"/>
      <c r="M59" s="33"/>
      <c r="N59" s="33"/>
      <c r="O59" s="33"/>
      <c r="P59" s="33"/>
      <c r="Q59" s="33"/>
    </row>
    <row r="60" spans="1:17" x14ac:dyDescent="0.2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</row>
    <row r="61" spans="1:17" x14ac:dyDescent="0.2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</row>
    <row r="62" spans="1:17" x14ac:dyDescent="0.2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</row>
    <row r="63" spans="1:17" x14ac:dyDescent="0.2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</row>
    <row r="64" spans="1:17" x14ac:dyDescent="0.2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</row>
    <row r="65" spans="1:17" x14ac:dyDescent="0.2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</row>
    <row r="66" spans="1:17" x14ac:dyDescent="0.2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</row>
    <row r="67" spans="1:17" x14ac:dyDescent="0.2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</row>
    <row r="68" spans="1:17" x14ac:dyDescent="0.2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</row>
    <row r="69" spans="1:17" x14ac:dyDescent="0.2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</row>
    <row r="70" spans="1:17" x14ac:dyDescent="0.2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</row>
    <row r="71" spans="1:17" x14ac:dyDescent="0.2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</row>
    <row r="72" spans="1:17" x14ac:dyDescent="0.2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</row>
    <row r="73" spans="1:17" x14ac:dyDescent="0.2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</row>
    <row r="74" spans="1:17" x14ac:dyDescent="0.2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</row>
    <row r="75" spans="1:17" x14ac:dyDescent="0.2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</row>
    <row r="76" spans="1:17" x14ac:dyDescent="0.2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</row>
    <row r="77" spans="1:17" x14ac:dyDescent="0.2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</row>
    <row r="78" spans="1:17" x14ac:dyDescent="0.2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</row>
    <row r="79" spans="1:17" x14ac:dyDescent="0.2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</row>
    <row r="80" spans="1:17" x14ac:dyDescent="0.2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</row>
    <row r="81" spans="1:17" x14ac:dyDescent="0.2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</row>
    <row r="82" spans="1:17" x14ac:dyDescent="0.2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</row>
    <row r="83" spans="1:17" x14ac:dyDescent="0.2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</row>
    <row r="84" spans="1:17" x14ac:dyDescent="0.2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</row>
    <row r="85" spans="1:17" x14ac:dyDescent="0.2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</row>
    <row r="86" spans="1:17" x14ac:dyDescent="0.2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</row>
    <row r="87" spans="1:17" x14ac:dyDescent="0.2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</row>
    <row r="88" spans="1:17" x14ac:dyDescent="0.2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</row>
    <row r="89" spans="1:17" x14ac:dyDescent="0.2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</row>
    <row r="90" spans="1:17" x14ac:dyDescent="0.2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</row>
    <row r="91" spans="1:17" x14ac:dyDescent="0.2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</row>
    <row r="92" spans="1:17" x14ac:dyDescent="0.2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</row>
    <row r="93" spans="1:17" x14ac:dyDescent="0.2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</row>
    <row r="94" spans="1:17" x14ac:dyDescent="0.2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</row>
    <row r="95" spans="1:17" x14ac:dyDescent="0.2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</row>
    <row r="96" spans="1:17" x14ac:dyDescent="0.2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</row>
    <row r="97" spans="1:17" x14ac:dyDescent="0.2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</row>
    <row r="98" spans="1:17" x14ac:dyDescent="0.2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</row>
    <row r="99" spans="1:17" x14ac:dyDescent="0.2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</row>
    <row r="100" spans="1:17" x14ac:dyDescent="0.2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</row>
    <row r="101" spans="1:17" x14ac:dyDescent="0.2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</row>
    <row r="102" spans="1:17" x14ac:dyDescent="0.2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</row>
    <row r="103" spans="1:17" x14ac:dyDescent="0.2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</row>
    <row r="104" spans="1:17" x14ac:dyDescent="0.2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</row>
    <row r="105" spans="1:17" x14ac:dyDescent="0.2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</row>
    <row r="106" spans="1:17" x14ac:dyDescent="0.2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</row>
    <row r="107" spans="1:17" x14ac:dyDescent="0.2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</row>
    <row r="108" spans="1:17" x14ac:dyDescent="0.2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</row>
    <row r="109" spans="1:17" x14ac:dyDescent="0.2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</row>
    <row r="110" spans="1:17" x14ac:dyDescent="0.2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</row>
    <row r="111" spans="1:17" x14ac:dyDescent="0.2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</row>
    <row r="112" spans="1:17" x14ac:dyDescent="0.2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</row>
    <row r="113" spans="1:17" x14ac:dyDescent="0.2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</row>
    <row r="114" spans="1:17" x14ac:dyDescent="0.2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</row>
    <row r="115" spans="1:17" x14ac:dyDescent="0.2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</row>
    <row r="116" spans="1:17" x14ac:dyDescent="0.2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</row>
    <row r="117" spans="1:17" x14ac:dyDescent="0.2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</row>
    <row r="118" spans="1:17" x14ac:dyDescent="0.2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</row>
    <row r="119" spans="1:17" x14ac:dyDescent="0.2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</row>
    <row r="120" spans="1:17" x14ac:dyDescent="0.2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</row>
    <row r="121" spans="1:17" x14ac:dyDescent="0.2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</row>
    <row r="122" spans="1:17" x14ac:dyDescent="0.2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</row>
    <row r="123" spans="1:17" x14ac:dyDescent="0.2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</row>
    <row r="124" spans="1:17" x14ac:dyDescent="0.2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</row>
    <row r="125" spans="1:17" x14ac:dyDescent="0.2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</row>
    <row r="126" spans="1:17" x14ac:dyDescent="0.2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</row>
    <row r="127" spans="1:17" x14ac:dyDescent="0.2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</row>
    <row r="128" spans="1:17" x14ac:dyDescent="0.2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</row>
    <row r="129" spans="1:17" x14ac:dyDescent="0.2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</row>
    <row r="130" spans="1:17" x14ac:dyDescent="0.2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</row>
    <row r="131" spans="1:17" x14ac:dyDescent="0.2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</row>
    <row r="132" spans="1:17" x14ac:dyDescent="0.2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</row>
    <row r="133" spans="1:17" x14ac:dyDescent="0.2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</row>
    <row r="134" spans="1:17" x14ac:dyDescent="0.2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</row>
    <row r="135" spans="1:17" x14ac:dyDescent="0.2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</row>
    <row r="136" spans="1:17" x14ac:dyDescent="0.2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</row>
    <row r="137" spans="1:17" x14ac:dyDescent="0.2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</row>
    <row r="138" spans="1:17" x14ac:dyDescent="0.2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</row>
    <row r="139" spans="1:17" x14ac:dyDescent="0.2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</row>
    <row r="140" spans="1:17" x14ac:dyDescent="0.2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</row>
    <row r="141" spans="1:17" x14ac:dyDescent="0.2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</row>
    <row r="142" spans="1:17" x14ac:dyDescent="0.2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</row>
    <row r="143" spans="1:17" x14ac:dyDescent="0.2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</row>
    <row r="144" spans="1:17" x14ac:dyDescent="0.2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</row>
    <row r="145" spans="1:17" x14ac:dyDescent="0.2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</row>
    <row r="146" spans="1:17" x14ac:dyDescent="0.2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</row>
    <row r="147" spans="1:17" x14ac:dyDescent="0.2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</row>
    <row r="148" spans="1:17" x14ac:dyDescent="0.2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</row>
    <row r="149" spans="1:17" x14ac:dyDescent="0.2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</row>
    <row r="150" spans="1:17" x14ac:dyDescent="0.2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</row>
    <row r="151" spans="1:17" x14ac:dyDescent="0.2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</row>
    <row r="152" spans="1:17" x14ac:dyDescent="0.2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</row>
    <row r="153" spans="1:17" x14ac:dyDescent="0.2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</row>
    <row r="154" spans="1:17" x14ac:dyDescent="0.2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</row>
    <row r="155" spans="1:17" x14ac:dyDescent="0.2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</row>
    <row r="156" spans="1:17" x14ac:dyDescent="0.2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</row>
    <row r="157" spans="1:17" x14ac:dyDescent="0.2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</row>
    <row r="158" spans="1:17" x14ac:dyDescent="0.2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</row>
    <row r="159" spans="1:17" x14ac:dyDescent="0.2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</row>
    <row r="160" spans="1:17" x14ac:dyDescent="0.2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</row>
    <row r="161" spans="1:17" x14ac:dyDescent="0.2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</row>
    <row r="162" spans="1:17" x14ac:dyDescent="0.2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</row>
    <row r="163" spans="1:17" x14ac:dyDescent="0.2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</row>
    <row r="164" spans="1:17" x14ac:dyDescent="0.2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</row>
    <row r="165" spans="1:17" x14ac:dyDescent="0.2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</row>
    <row r="166" spans="1:17" x14ac:dyDescent="0.2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</row>
    <row r="167" spans="1:17" x14ac:dyDescent="0.2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</row>
    <row r="168" spans="1:17" x14ac:dyDescent="0.2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</row>
    <row r="169" spans="1:17" x14ac:dyDescent="0.2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</row>
    <row r="170" spans="1:17" x14ac:dyDescent="0.2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</row>
    <row r="171" spans="1:17" x14ac:dyDescent="0.2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</row>
    <row r="172" spans="1:17" x14ac:dyDescent="0.2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</row>
    <row r="173" spans="1:17" x14ac:dyDescent="0.2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</row>
    <row r="174" spans="1:17" x14ac:dyDescent="0.2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</row>
    <row r="175" spans="1:17" x14ac:dyDescent="0.2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</row>
    <row r="176" spans="1:17" x14ac:dyDescent="0.2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</row>
    <row r="177" spans="1:17" x14ac:dyDescent="0.2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</row>
    <row r="178" spans="1:17" x14ac:dyDescent="0.2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</row>
    <row r="179" spans="1:17" x14ac:dyDescent="0.2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</row>
    <row r="180" spans="1:17" x14ac:dyDescent="0.2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</row>
    <row r="181" spans="1:17" x14ac:dyDescent="0.2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</row>
    <row r="182" spans="1:17" x14ac:dyDescent="0.2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</row>
    <row r="183" spans="1:17" x14ac:dyDescent="0.2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</row>
    <row r="184" spans="1:17" x14ac:dyDescent="0.2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</row>
    <row r="185" spans="1:17" x14ac:dyDescent="0.2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</row>
  </sheetData>
  <pageMargins left="0.19685039370078741" right="0.19685039370078741" top="0.74803149606299213" bottom="0.35433070866141736" header="0.23622047244094491" footer="0.15748031496062992"/>
  <pageSetup paperSize="9" scale="75" orientation="landscape" r:id="rId1"/>
  <headerFooter alignWithMargins="0">
    <oddHeader>&amp;L&amp;"Times New Roman CE,Pogrubiona kursywa"&amp;12Departament Rynków Rolnych i Transformacji Energetycznej Obszarów Wiejskich&amp;C&amp;"Times New Roman,Pogrubiona"&amp;14
Eksport wybranych produktów i grup towarowych wg kraju przeznaczenia w 2023 r. - dane ostateczne!</oddHeader>
    <oddFooter>&amp;L&amp;"Times New Roman CE,Pogrubiona kursywa"&amp;12Źródło: Min. Finansów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39"/>
  <sheetViews>
    <sheetView showGridLines="0" showZeros="0" zoomScale="90" zoomScaleNormal="90" workbookViewId="0">
      <selection activeCell="B15" sqref="B15"/>
    </sheetView>
  </sheetViews>
  <sheetFormatPr defaultColWidth="8.7109375" defaultRowHeight="12.75" x14ac:dyDescent="0.2"/>
  <cols>
    <col min="1" max="1" width="5.85546875" style="53" customWidth="1"/>
    <col min="2" max="2" width="64.28515625" style="53" bestFit="1" customWidth="1"/>
    <col min="3" max="3" width="10.42578125" style="53" customWidth="1"/>
    <col min="4" max="4" width="10.140625" style="53" customWidth="1"/>
    <col min="5" max="5" width="9.28515625" style="53" bestFit="1" customWidth="1"/>
    <col min="6" max="6" width="10.140625" style="53" customWidth="1"/>
    <col min="7" max="7" width="10.7109375" style="53" customWidth="1"/>
    <col min="8" max="8" width="9.28515625" style="53" customWidth="1"/>
    <col min="9" max="9" width="10.140625" style="53" customWidth="1"/>
    <col min="10" max="10" width="10" style="53" customWidth="1"/>
    <col min="11" max="11" width="10.5703125" style="53" customWidth="1"/>
    <col min="12" max="16384" width="8.7109375" style="53"/>
  </cols>
  <sheetData>
    <row r="1" spans="1:14" ht="15.75" x14ac:dyDescent="0.25">
      <c r="A1" s="52"/>
      <c r="E1" s="274"/>
      <c r="F1" s="344"/>
    </row>
    <row r="2" spans="1:14" ht="8.25" customHeight="1" thickBot="1" x14ac:dyDescent="0.3">
      <c r="A2" s="54"/>
    </row>
    <row r="3" spans="1:14" ht="23.25" x14ac:dyDescent="0.2">
      <c r="A3" s="161"/>
      <c r="B3" s="162"/>
      <c r="C3" s="254" t="s">
        <v>28</v>
      </c>
      <c r="D3" s="56"/>
      <c r="E3" s="56"/>
      <c r="F3" s="56"/>
      <c r="G3" s="57"/>
      <c r="H3" s="255"/>
      <c r="I3" s="55"/>
      <c r="J3" s="56"/>
      <c r="K3" s="58"/>
    </row>
    <row r="4" spans="1:14" ht="18.75" x14ac:dyDescent="0.25">
      <c r="A4" s="163" t="s">
        <v>31</v>
      </c>
      <c r="B4" s="256" t="s">
        <v>32</v>
      </c>
      <c r="C4" s="183" t="s">
        <v>601</v>
      </c>
      <c r="D4" s="183"/>
      <c r="E4" s="257"/>
      <c r="F4" s="257" t="s">
        <v>602</v>
      </c>
      <c r="G4" s="258"/>
      <c r="H4" s="257"/>
      <c r="I4" s="183" t="s">
        <v>638</v>
      </c>
      <c r="J4" s="183"/>
      <c r="K4" s="259"/>
    </row>
    <row r="5" spans="1:14" ht="32.25" thickBot="1" x14ac:dyDescent="0.3">
      <c r="A5" s="260"/>
      <c r="B5" s="261"/>
      <c r="C5" s="262" t="s">
        <v>658</v>
      </c>
      <c r="D5" s="263" t="s">
        <v>662</v>
      </c>
      <c r="E5" s="264" t="s">
        <v>431</v>
      </c>
      <c r="F5" s="262" t="s">
        <v>658</v>
      </c>
      <c r="G5" s="265" t="s">
        <v>662</v>
      </c>
      <c r="H5" s="266" t="s">
        <v>431</v>
      </c>
      <c r="I5" s="262" t="s">
        <v>658</v>
      </c>
      <c r="J5" s="263" t="s">
        <v>662</v>
      </c>
      <c r="K5" s="264" t="s">
        <v>431</v>
      </c>
    </row>
    <row r="6" spans="1:14" ht="15.75" x14ac:dyDescent="0.25">
      <c r="A6" s="167" t="s">
        <v>552</v>
      </c>
      <c r="B6" s="168"/>
      <c r="C6" s="380">
        <v>47866.567154999997</v>
      </c>
      <c r="D6" s="381">
        <v>52109.642707999992</v>
      </c>
      <c r="E6" s="267">
        <f t="shared" ref="E6:E37" si="0">((D6-C6)/C6)*100</f>
        <v>8.8643823971336886</v>
      </c>
      <c r="F6" s="268" t="s">
        <v>23</v>
      </c>
      <c r="G6" s="269" t="s">
        <v>23</v>
      </c>
      <c r="H6" s="267" t="s">
        <v>23</v>
      </c>
      <c r="I6" s="270" t="s">
        <v>23</v>
      </c>
      <c r="J6" s="271" t="s">
        <v>23</v>
      </c>
      <c r="K6" s="374" t="s">
        <v>23</v>
      </c>
    </row>
    <row r="7" spans="1:14" ht="15.75" x14ac:dyDescent="0.25">
      <c r="A7" s="177" t="s">
        <v>423</v>
      </c>
      <c r="B7" s="406" t="s">
        <v>424</v>
      </c>
      <c r="C7" s="382">
        <v>3538.8254270000002</v>
      </c>
      <c r="D7" s="383">
        <v>4499.3644139999997</v>
      </c>
      <c r="E7" s="267">
        <f t="shared" si="0"/>
        <v>27.142875703091285</v>
      </c>
      <c r="F7" s="382">
        <v>200.83838399999999</v>
      </c>
      <c r="G7" s="386">
        <v>181.61903599999999</v>
      </c>
      <c r="H7" s="267">
        <f t="shared" ref="H7:H30" si="1">((G7-F7)/F7)*100</f>
        <v>-9.569559173509381</v>
      </c>
      <c r="I7" s="272">
        <v>200.83838399999999</v>
      </c>
      <c r="J7" s="273">
        <v>181.610705</v>
      </c>
      <c r="K7" s="267">
        <f t="shared" ref="K7:K30" si="2">((J7-I7)/I7)*100</f>
        <v>-9.5737072849580365</v>
      </c>
      <c r="M7" s="274"/>
    </row>
    <row r="8" spans="1:14" ht="15.75" x14ac:dyDescent="0.25">
      <c r="A8" s="177" t="s">
        <v>59</v>
      </c>
      <c r="B8" s="406" t="s">
        <v>60</v>
      </c>
      <c r="C8" s="382">
        <v>4296.8920900000003</v>
      </c>
      <c r="D8" s="383">
        <v>4092.4085279999999</v>
      </c>
      <c r="E8" s="267">
        <f t="shared" si="0"/>
        <v>-4.7588712426799695</v>
      </c>
      <c r="F8" s="382">
        <v>1592.2568670000001</v>
      </c>
      <c r="G8" s="386">
        <v>1645.999534</v>
      </c>
      <c r="H8" s="267">
        <f t="shared" si="1"/>
        <v>3.3752510737326893</v>
      </c>
      <c r="I8" s="272">
        <v>1592.2568670000001</v>
      </c>
      <c r="J8" s="273">
        <v>1646.2381789999999</v>
      </c>
      <c r="K8" s="267">
        <f t="shared" si="2"/>
        <v>3.3902389192836111</v>
      </c>
      <c r="N8" s="274"/>
    </row>
    <row r="9" spans="1:14" ht="15.75" x14ac:dyDescent="0.25">
      <c r="A9" s="177" t="s">
        <v>355</v>
      </c>
      <c r="B9" s="406" t="s">
        <v>356</v>
      </c>
      <c r="C9" s="382">
        <v>2512.971767</v>
      </c>
      <c r="D9" s="383">
        <v>3037.99629</v>
      </c>
      <c r="E9" s="267">
        <f t="shared" si="0"/>
        <v>20.892575471581097</v>
      </c>
      <c r="F9" s="382">
        <v>811.78145299999994</v>
      </c>
      <c r="G9" s="386">
        <v>838.02644200000009</v>
      </c>
      <c r="H9" s="267">
        <f t="shared" si="1"/>
        <v>3.2330116564020766</v>
      </c>
      <c r="I9" s="272">
        <v>811.78145299999994</v>
      </c>
      <c r="J9" s="273">
        <v>838.57369999999992</v>
      </c>
      <c r="K9" s="267">
        <f t="shared" si="2"/>
        <v>3.3004261061874716</v>
      </c>
    </row>
    <row r="10" spans="1:14" ht="15.75" x14ac:dyDescent="0.25">
      <c r="A10" s="177" t="s">
        <v>345</v>
      </c>
      <c r="B10" s="406" t="s">
        <v>346</v>
      </c>
      <c r="C10" s="382">
        <v>2254.9715610000003</v>
      </c>
      <c r="D10" s="383">
        <v>2512.7635479999999</v>
      </c>
      <c r="E10" s="267">
        <f t="shared" si="0"/>
        <v>11.432161338907438</v>
      </c>
      <c r="F10" s="382">
        <v>457.35660999999999</v>
      </c>
      <c r="G10" s="386">
        <v>446.47880200000003</v>
      </c>
      <c r="H10" s="267">
        <f t="shared" si="1"/>
        <v>-2.3784083933978692</v>
      </c>
      <c r="I10" s="272">
        <v>457.35660999999999</v>
      </c>
      <c r="J10" s="273">
        <v>448.09456800000004</v>
      </c>
      <c r="K10" s="267">
        <f t="shared" si="2"/>
        <v>-2.0251247707997377</v>
      </c>
      <c r="M10" s="274"/>
      <c r="N10" s="274"/>
    </row>
    <row r="11" spans="1:14" ht="15.75" x14ac:dyDescent="0.25">
      <c r="A11" s="177" t="s">
        <v>419</v>
      </c>
      <c r="B11" s="406" t="s">
        <v>420</v>
      </c>
      <c r="C11" s="382">
        <v>1931.152194</v>
      </c>
      <c r="D11" s="383">
        <v>2242.689269</v>
      </c>
      <c r="E11" s="267">
        <f t="shared" si="0"/>
        <v>16.132186575865493</v>
      </c>
      <c r="F11" s="382">
        <v>1051.361521</v>
      </c>
      <c r="G11" s="386">
        <v>1071.4265069999999</v>
      </c>
      <c r="H11" s="267">
        <f t="shared" si="1"/>
        <v>1.9084763517800327</v>
      </c>
      <c r="I11" s="272">
        <v>1051.361521</v>
      </c>
      <c r="J11" s="273">
        <v>1076.9209310000001</v>
      </c>
      <c r="K11" s="267">
        <f t="shared" si="2"/>
        <v>2.4310771784466012</v>
      </c>
    </row>
    <row r="12" spans="1:14" ht="15.75" x14ac:dyDescent="0.25">
      <c r="A12" s="177" t="s">
        <v>385</v>
      </c>
      <c r="B12" s="406" t="s">
        <v>386</v>
      </c>
      <c r="C12" s="382">
        <v>1743.6951999999999</v>
      </c>
      <c r="D12" s="383">
        <v>1930.0530530000001</v>
      </c>
      <c r="E12" s="267">
        <f t="shared" si="0"/>
        <v>10.687524574248998</v>
      </c>
      <c r="F12" s="382">
        <v>320.90945400000004</v>
      </c>
      <c r="G12" s="386">
        <v>313.83387400000004</v>
      </c>
      <c r="H12" s="267">
        <f t="shared" si="1"/>
        <v>-2.2048524628383186</v>
      </c>
      <c r="I12" s="272">
        <v>320.90945400000004</v>
      </c>
      <c r="J12" s="273">
        <v>316.28747800000002</v>
      </c>
      <c r="K12" s="267">
        <f>((J12-I12)/I12)*100</f>
        <v>-1.4402741777747741</v>
      </c>
    </row>
    <row r="13" spans="1:14" ht="15.75" x14ac:dyDescent="0.25">
      <c r="A13" s="177" t="s">
        <v>205</v>
      </c>
      <c r="B13" s="406" t="s">
        <v>206</v>
      </c>
      <c r="C13" s="382">
        <v>1340.5557749999998</v>
      </c>
      <c r="D13" s="383">
        <v>1808.400024</v>
      </c>
      <c r="E13" s="267">
        <f t="shared" si="0"/>
        <v>34.899275190545524</v>
      </c>
      <c r="F13" s="382">
        <v>3645.5463870000003</v>
      </c>
      <c r="G13" s="386">
        <v>6972.4009980000001</v>
      </c>
      <c r="H13" s="267">
        <f t="shared" si="1"/>
        <v>91.258051820806514</v>
      </c>
      <c r="I13" s="272">
        <v>3645.5463870000003</v>
      </c>
      <c r="J13" s="273">
        <v>6977.9046010000002</v>
      </c>
      <c r="K13" s="267">
        <f t="shared" si="2"/>
        <v>91.409019670773418</v>
      </c>
    </row>
    <row r="14" spans="1:14" ht="15.75" x14ac:dyDescent="0.25">
      <c r="A14" s="177" t="s">
        <v>319</v>
      </c>
      <c r="B14" s="406" t="s">
        <v>320</v>
      </c>
      <c r="C14" s="382">
        <v>1620.990108</v>
      </c>
      <c r="D14" s="383">
        <v>1719.5851340000002</v>
      </c>
      <c r="E14" s="267">
        <f t="shared" si="0"/>
        <v>6.0823952912117463</v>
      </c>
      <c r="F14" s="382">
        <v>395.94595199999998</v>
      </c>
      <c r="G14" s="386">
        <v>397.94815999999997</v>
      </c>
      <c r="H14" s="267">
        <f t="shared" si="1"/>
        <v>0.50567709807019223</v>
      </c>
      <c r="I14" s="272">
        <v>395.94595199999998</v>
      </c>
      <c r="J14" s="273">
        <v>399.12220600000001</v>
      </c>
      <c r="K14" s="267">
        <f t="shared" si="2"/>
        <v>0.80219383073779438</v>
      </c>
    </row>
    <row r="15" spans="1:14" ht="15.75" x14ac:dyDescent="0.25">
      <c r="A15" s="177" t="s">
        <v>47</v>
      </c>
      <c r="B15" s="406" t="s">
        <v>48</v>
      </c>
      <c r="C15" s="382">
        <v>1498.942626</v>
      </c>
      <c r="D15" s="383">
        <v>1695.3288620000001</v>
      </c>
      <c r="E15" s="267">
        <f t="shared" si="0"/>
        <v>13.101651296958982</v>
      </c>
      <c r="F15" s="382">
        <v>256.40724599999999</v>
      </c>
      <c r="G15" s="386">
        <v>294.18396200000001</v>
      </c>
      <c r="H15" s="267">
        <f t="shared" si="1"/>
        <v>14.733092215342472</v>
      </c>
      <c r="I15" s="272">
        <v>256.40724599999999</v>
      </c>
      <c r="J15" s="273">
        <v>301.14132799999999</v>
      </c>
      <c r="K15" s="267">
        <f t="shared" si="2"/>
        <v>17.446496812340477</v>
      </c>
    </row>
    <row r="16" spans="1:14" ht="15.75" x14ac:dyDescent="0.25">
      <c r="A16" s="177" t="s">
        <v>213</v>
      </c>
      <c r="B16" s="406" t="s">
        <v>214</v>
      </c>
      <c r="C16" s="382">
        <v>1239.425442</v>
      </c>
      <c r="D16" s="383">
        <v>1204.1604480000001</v>
      </c>
      <c r="E16" s="267">
        <f t="shared" si="0"/>
        <v>-2.8452694938305041</v>
      </c>
      <c r="F16" s="382">
        <v>3919.6350120000002</v>
      </c>
      <c r="G16" s="386">
        <v>4568.7819689999997</v>
      </c>
      <c r="H16" s="267">
        <f t="shared" si="1"/>
        <v>16.56141337172032</v>
      </c>
      <c r="I16" s="272">
        <v>3919.6350120000002</v>
      </c>
      <c r="J16" s="273">
        <v>4604.4751660000002</v>
      </c>
      <c r="K16" s="267">
        <f t="shared" si="2"/>
        <v>17.472038899115741</v>
      </c>
    </row>
    <row r="17" spans="1:11" ht="15.75" x14ac:dyDescent="0.25">
      <c r="A17" s="177" t="s">
        <v>93</v>
      </c>
      <c r="B17" s="406" t="s">
        <v>94</v>
      </c>
      <c r="C17" s="382">
        <v>1149.4366470000002</v>
      </c>
      <c r="D17" s="383">
        <v>1152.5181259999999</v>
      </c>
      <c r="E17" s="267">
        <f t="shared" si="0"/>
        <v>0.2680860235352942</v>
      </c>
      <c r="F17" s="382">
        <v>279.05800400000004</v>
      </c>
      <c r="G17" s="386">
        <v>281.61321500000003</v>
      </c>
      <c r="H17" s="267">
        <f t="shared" si="1"/>
        <v>0.91565587203153131</v>
      </c>
      <c r="I17" s="272">
        <v>279.05800400000004</v>
      </c>
      <c r="J17" s="273">
        <v>281.783254</v>
      </c>
      <c r="K17" s="267">
        <f t="shared" si="2"/>
        <v>0.97658908217517371</v>
      </c>
    </row>
    <row r="18" spans="1:11" ht="15.75" x14ac:dyDescent="0.25">
      <c r="A18" s="177" t="s">
        <v>75</v>
      </c>
      <c r="B18" s="406" t="s">
        <v>76</v>
      </c>
      <c r="C18" s="382">
        <v>1057.4028330000001</v>
      </c>
      <c r="D18" s="383">
        <v>1085.249274</v>
      </c>
      <c r="E18" s="267">
        <f t="shared" si="0"/>
        <v>2.6334751648996115</v>
      </c>
      <c r="F18" s="382">
        <v>73.889956999999995</v>
      </c>
      <c r="G18" s="386">
        <v>64.000686999999999</v>
      </c>
      <c r="H18" s="267">
        <f t="shared" si="1"/>
        <v>-13.383780964982828</v>
      </c>
      <c r="I18" s="272">
        <v>73.889956999999995</v>
      </c>
      <c r="J18" s="273">
        <v>64.094328000000004</v>
      </c>
      <c r="K18" s="267">
        <f t="shared" si="2"/>
        <v>-13.257050616499875</v>
      </c>
    </row>
    <row r="19" spans="1:11" ht="15.75" x14ac:dyDescent="0.25">
      <c r="A19" s="177" t="s">
        <v>73</v>
      </c>
      <c r="B19" s="406" t="s">
        <v>74</v>
      </c>
      <c r="C19" s="382">
        <v>949.63837100000001</v>
      </c>
      <c r="D19" s="383">
        <v>1059.436021</v>
      </c>
      <c r="E19" s="267">
        <f t="shared" si="0"/>
        <v>11.562048602183111</v>
      </c>
      <c r="F19" s="382">
        <v>106.701829</v>
      </c>
      <c r="G19" s="386">
        <v>107.86024400000001</v>
      </c>
      <c r="H19" s="267">
        <f t="shared" si="1"/>
        <v>1.0856561793331629</v>
      </c>
      <c r="I19" s="272">
        <v>106.701829</v>
      </c>
      <c r="J19" s="273">
        <v>107.861913</v>
      </c>
      <c r="K19" s="267">
        <f t="shared" si="2"/>
        <v>1.0872203512087852</v>
      </c>
    </row>
    <row r="20" spans="1:11" ht="15.75" x14ac:dyDescent="0.25">
      <c r="A20" s="177" t="s">
        <v>347</v>
      </c>
      <c r="B20" s="406" t="s">
        <v>348</v>
      </c>
      <c r="C20" s="382">
        <v>811.50014199999998</v>
      </c>
      <c r="D20" s="383">
        <v>897.53324999999995</v>
      </c>
      <c r="E20" s="267">
        <f t="shared" si="0"/>
        <v>10.601736653793461</v>
      </c>
      <c r="F20" s="382">
        <v>272.58694700000001</v>
      </c>
      <c r="G20" s="386">
        <v>291.25977399999999</v>
      </c>
      <c r="H20" s="267">
        <f t="shared" si="1"/>
        <v>6.8502278650928883</v>
      </c>
      <c r="I20" s="272">
        <v>272.58694700000001</v>
      </c>
      <c r="J20" s="273">
        <v>291.544174</v>
      </c>
      <c r="K20" s="267">
        <f t="shared" si="2"/>
        <v>6.9545615476591358</v>
      </c>
    </row>
    <row r="21" spans="1:11" ht="15.75" x14ac:dyDescent="0.25">
      <c r="A21" s="177" t="s">
        <v>389</v>
      </c>
      <c r="B21" s="406" t="s">
        <v>390</v>
      </c>
      <c r="C21" s="382">
        <v>791.06144600000005</v>
      </c>
      <c r="D21" s="383">
        <v>871.72167899999999</v>
      </c>
      <c r="E21" s="267">
        <f t="shared" si="0"/>
        <v>10.196456091730697</v>
      </c>
      <c r="F21" s="382">
        <v>1453.8424269999998</v>
      </c>
      <c r="G21" s="386">
        <v>1288.6178049999999</v>
      </c>
      <c r="H21" s="267">
        <f t="shared" si="1"/>
        <v>-11.364685672362757</v>
      </c>
      <c r="I21" s="272">
        <v>1453.8424269999998</v>
      </c>
      <c r="J21" s="273">
        <v>1320.4049359999999</v>
      </c>
      <c r="K21" s="267">
        <f t="shared" si="2"/>
        <v>-9.1782636496135162</v>
      </c>
    </row>
    <row r="22" spans="1:11" ht="15.75" x14ac:dyDescent="0.25">
      <c r="A22" s="177" t="s">
        <v>373</v>
      </c>
      <c r="B22" s="406" t="s">
        <v>374</v>
      </c>
      <c r="C22" s="382">
        <v>873.62271200000009</v>
      </c>
      <c r="D22" s="383">
        <v>830.56990099999996</v>
      </c>
      <c r="E22" s="267">
        <f t="shared" si="0"/>
        <v>-4.928078266353511</v>
      </c>
      <c r="F22" s="382">
        <v>767.96933700000011</v>
      </c>
      <c r="G22" s="386">
        <v>662.08250199999998</v>
      </c>
      <c r="H22" s="267">
        <f t="shared" si="1"/>
        <v>-13.787898799923065</v>
      </c>
      <c r="I22" s="272">
        <v>767.96933700000011</v>
      </c>
      <c r="J22" s="273">
        <v>663.81144700000004</v>
      </c>
      <c r="K22" s="267">
        <f t="shared" si="2"/>
        <v>-13.562766764475656</v>
      </c>
    </row>
    <row r="23" spans="1:11" ht="15.75" x14ac:dyDescent="0.25">
      <c r="A23" s="177" t="s">
        <v>51</v>
      </c>
      <c r="B23" s="406" t="s">
        <v>52</v>
      </c>
      <c r="C23" s="382">
        <v>815.59977400000002</v>
      </c>
      <c r="D23" s="383">
        <v>823.97330099999999</v>
      </c>
      <c r="E23" s="267">
        <f t="shared" si="0"/>
        <v>1.0266710789941891</v>
      </c>
      <c r="F23" s="382">
        <v>352.55296700000002</v>
      </c>
      <c r="G23" s="386">
        <v>305.45236900000003</v>
      </c>
      <c r="H23" s="267">
        <f t="shared" si="1"/>
        <v>-13.359864306573824</v>
      </c>
      <c r="I23" s="272">
        <v>352.55296700000002</v>
      </c>
      <c r="J23" s="273">
        <v>299.03088600000001</v>
      </c>
      <c r="K23" s="267">
        <f t="shared" si="2"/>
        <v>-15.181287922617315</v>
      </c>
    </row>
    <row r="24" spans="1:11" ht="15.75" x14ac:dyDescent="0.25">
      <c r="A24" s="177" t="s">
        <v>323</v>
      </c>
      <c r="B24" s="406" t="s">
        <v>324</v>
      </c>
      <c r="C24" s="382">
        <v>611.87647500000003</v>
      </c>
      <c r="D24" s="383">
        <v>775.95138300000008</v>
      </c>
      <c r="E24" s="267">
        <f t="shared" si="0"/>
        <v>26.815037790102984</v>
      </c>
      <c r="F24" s="382">
        <v>131.21362999999999</v>
      </c>
      <c r="G24" s="386">
        <v>149.72415100000001</v>
      </c>
      <c r="H24" s="267">
        <f t="shared" si="1"/>
        <v>14.107163257353687</v>
      </c>
      <c r="I24" s="272">
        <v>131.21362999999999</v>
      </c>
      <c r="J24" s="273">
        <v>149.94708300000002</v>
      </c>
      <c r="K24" s="267">
        <f t="shared" si="2"/>
        <v>14.277063289842697</v>
      </c>
    </row>
    <row r="25" spans="1:11" ht="15.75" x14ac:dyDescent="0.25">
      <c r="A25" s="177" t="s">
        <v>425</v>
      </c>
      <c r="B25" s="406" t="s">
        <v>426</v>
      </c>
      <c r="C25" s="382">
        <v>578.20057400000007</v>
      </c>
      <c r="D25" s="383">
        <v>664.61556099999996</v>
      </c>
      <c r="E25" s="267">
        <f t="shared" si="0"/>
        <v>14.945503495816293</v>
      </c>
      <c r="F25" s="382">
        <v>44.929241000000005</v>
      </c>
      <c r="G25" s="386">
        <v>48.116527000000005</v>
      </c>
      <c r="H25" s="267">
        <f t="shared" si="1"/>
        <v>7.0940125607730611</v>
      </c>
      <c r="I25" s="272">
        <v>44.929241000000005</v>
      </c>
      <c r="J25" s="273">
        <v>48.108932000000003</v>
      </c>
      <c r="K25" s="267">
        <f t="shared" si="2"/>
        <v>7.0771082022062153</v>
      </c>
    </row>
    <row r="26" spans="1:11" ht="15.75" x14ac:dyDescent="0.25">
      <c r="A26" s="177" t="s">
        <v>145</v>
      </c>
      <c r="B26" s="406" t="s">
        <v>146</v>
      </c>
      <c r="C26" s="382">
        <v>581.15319799999997</v>
      </c>
      <c r="D26" s="383">
        <v>637.87180799999999</v>
      </c>
      <c r="E26" s="267">
        <f t="shared" si="0"/>
        <v>9.7596658153466809</v>
      </c>
      <c r="F26" s="382">
        <v>343.13441499999999</v>
      </c>
      <c r="G26" s="386">
        <v>322.52426100000002</v>
      </c>
      <c r="H26" s="267">
        <f t="shared" si="1"/>
        <v>-6.0064374481352933</v>
      </c>
      <c r="I26" s="272">
        <v>343.13441499999999</v>
      </c>
      <c r="J26" s="273">
        <v>325.22166399999998</v>
      </c>
      <c r="K26" s="267">
        <f t="shared" si="2"/>
        <v>-5.2203306392336124</v>
      </c>
    </row>
    <row r="27" spans="1:11" ht="15.75" x14ac:dyDescent="0.25">
      <c r="A27" s="177" t="s">
        <v>333</v>
      </c>
      <c r="B27" s="406" t="s">
        <v>334</v>
      </c>
      <c r="C27" s="382">
        <v>523.44509700000003</v>
      </c>
      <c r="D27" s="383">
        <v>627.82475299999999</v>
      </c>
      <c r="E27" s="267">
        <f t="shared" si="0"/>
        <v>19.94089859628582</v>
      </c>
      <c r="F27" s="382">
        <v>129.10753500000001</v>
      </c>
      <c r="G27" s="386">
        <v>130.01212899999999</v>
      </c>
      <c r="H27" s="267">
        <f t="shared" si="1"/>
        <v>0.70065159248836595</v>
      </c>
      <c r="I27" s="272">
        <v>129.10753500000001</v>
      </c>
      <c r="J27" s="273">
        <v>130.92707799999999</v>
      </c>
      <c r="K27" s="267">
        <f t="shared" si="2"/>
        <v>1.4093236308786945</v>
      </c>
    </row>
    <row r="28" spans="1:11" ht="15.75" x14ac:dyDescent="0.25">
      <c r="A28" s="177" t="s">
        <v>177</v>
      </c>
      <c r="B28" s="406" t="s">
        <v>178</v>
      </c>
      <c r="C28" s="382">
        <v>696.55442700000003</v>
      </c>
      <c r="D28" s="383">
        <v>584.29081900000006</v>
      </c>
      <c r="E28" s="267">
        <f t="shared" si="0"/>
        <v>-16.116990094156701</v>
      </c>
      <c r="F28" s="382">
        <v>329.422978</v>
      </c>
      <c r="G28" s="386">
        <v>316.34808299999997</v>
      </c>
      <c r="H28" s="267">
        <f t="shared" si="1"/>
        <v>-3.9690294463915707</v>
      </c>
      <c r="I28" s="272">
        <v>329.422978</v>
      </c>
      <c r="J28" s="273">
        <v>316.60059200000001</v>
      </c>
      <c r="K28" s="267">
        <f t="shared" si="2"/>
        <v>-3.892377537792763</v>
      </c>
    </row>
    <row r="29" spans="1:11" ht="15.75" x14ac:dyDescent="0.25">
      <c r="A29" s="177" t="s">
        <v>317</v>
      </c>
      <c r="B29" s="406" t="s">
        <v>318</v>
      </c>
      <c r="C29" s="382">
        <v>461.82991399999997</v>
      </c>
      <c r="D29" s="383">
        <v>582.38342699999998</v>
      </c>
      <c r="E29" s="267">
        <f t="shared" si="0"/>
        <v>26.103444005145153</v>
      </c>
      <c r="F29" s="382">
        <v>124.46746499999999</v>
      </c>
      <c r="G29" s="386">
        <v>130.96805899999998</v>
      </c>
      <c r="H29" s="267">
        <f t="shared" si="1"/>
        <v>5.2227254728775856</v>
      </c>
      <c r="I29" s="272">
        <v>124.46746499999999</v>
      </c>
      <c r="J29" s="273">
        <v>131.50214799999998</v>
      </c>
      <c r="K29" s="267">
        <f t="shared" si="2"/>
        <v>5.6518247559713597</v>
      </c>
    </row>
    <row r="30" spans="1:11" ht="15.75" x14ac:dyDescent="0.25">
      <c r="A30" s="177" t="s">
        <v>83</v>
      </c>
      <c r="B30" s="406" t="s">
        <v>84</v>
      </c>
      <c r="C30" s="382">
        <v>706.35642900000005</v>
      </c>
      <c r="D30" s="383">
        <v>569.78416200000004</v>
      </c>
      <c r="E30" s="267">
        <f t="shared" si="0"/>
        <v>-19.334752455406619</v>
      </c>
      <c r="F30" s="382">
        <v>843.81154299999992</v>
      </c>
      <c r="G30" s="386">
        <v>835.436961</v>
      </c>
      <c r="H30" s="267">
        <f t="shared" si="1"/>
        <v>-0.99247066118884797</v>
      </c>
      <c r="I30" s="272">
        <v>843.81154299999992</v>
      </c>
      <c r="J30" s="273">
        <v>836.28167500000006</v>
      </c>
      <c r="K30" s="267">
        <f t="shared" si="2"/>
        <v>-0.89236371112309509</v>
      </c>
    </row>
    <row r="31" spans="1:11" ht="15.75" x14ac:dyDescent="0.25">
      <c r="A31" s="177" t="s">
        <v>327</v>
      </c>
      <c r="B31" s="406" t="s">
        <v>328</v>
      </c>
      <c r="C31" s="382">
        <v>313.21358299999997</v>
      </c>
      <c r="D31" s="383">
        <v>560.983161</v>
      </c>
      <c r="E31" s="267">
        <f t="shared" si="0"/>
        <v>79.105629975185352</v>
      </c>
      <c r="F31" s="382">
        <v>564.28164000000004</v>
      </c>
      <c r="G31" s="386">
        <v>677.84088499999996</v>
      </c>
      <c r="H31" s="267">
        <f>((G31-F31)/F31)*100</f>
        <v>20.12456846903612</v>
      </c>
      <c r="I31" s="272">
        <v>564.28164000000004</v>
      </c>
      <c r="J31" s="273">
        <v>678.41692</v>
      </c>
      <c r="K31" s="267">
        <f>((J31-I31)/I31)*100</f>
        <v>20.226651357999163</v>
      </c>
    </row>
    <row r="32" spans="1:11" ht="15.75" x14ac:dyDescent="0.25">
      <c r="A32" s="177" t="s">
        <v>353</v>
      </c>
      <c r="B32" s="406" t="s">
        <v>354</v>
      </c>
      <c r="C32" s="382">
        <v>472.50238100000001</v>
      </c>
      <c r="D32" s="383">
        <v>543.470282</v>
      </c>
      <c r="E32" s="267">
        <f t="shared" si="0"/>
        <v>15.019585901303634</v>
      </c>
      <c r="F32" s="382">
        <v>163.62652700000001</v>
      </c>
      <c r="G32" s="386">
        <v>156.10792000000001</v>
      </c>
      <c r="H32" s="267">
        <f t="shared" ref="H32:H37" si="3">((G32-F32)/F32)*100</f>
        <v>-4.5949804948191577</v>
      </c>
      <c r="I32" s="272">
        <v>163.62652700000001</v>
      </c>
      <c r="J32" s="273">
        <v>159.50596400000001</v>
      </c>
      <c r="K32" s="267">
        <f t="shared" ref="K32:K37" si="4">((J32-I32)/I32)*100</f>
        <v>-2.5182732137314168</v>
      </c>
    </row>
    <row r="33" spans="1:11" ht="15.75" x14ac:dyDescent="0.25">
      <c r="A33" s="177" t="s">
        <v>49</v>
      </c>
      <c r="B33" s="406" t="s">
        <v>50</v>
      </c>
      <c r="C33" s="382">
        <v>590.36134800000002</v>
      </c>
      <c r="D33" s="383">
        <v>535.46444599999995</v>
      </c>
      <c r="E33" s="267">
        <f t="shared" si="0"/>
        <v>-9.2988645320323489</v>
      </c>
      <c r="F33" s="382">
        <v>107.854866</v>
      </c>
      <c r="G33" s="386">
        <v>105.15974700000001</v>
      </c>
      <c r="H33" s="267">
        <f t="shared" si="3"/>
        <v>-2.4988385781314597</v>
      </c>
      <c r="I33" s="272">
        <v>107.854866</v>
      </c>
      <c r="J33" s="273">
        <v>105.434826</v>
      </c>
      <c r="K33" s="267">
        <f t="shared" si="4"/>
        <v>-2.2437930616871755</v>
      </c>
    </row>
    <row r="34" spans="1:11" ht="15.75" x14ac:dyDescent="0.25">
      <c r="A34" s="177" t="s">
        <v>379</v>
      </c>
      <c r="B34" s="406" t="s">
        <v>380</v>
      </c>
      <c r="C34" s="382">
        <v>495.37726799999996</v>
      </c>
      <c r="D34" s="383">
        <v>527.39148999999998</v>
      </c>
      <c r="E34" s="267">
        <f t="shared" si="0"/>
        <v>6.4625940809217797</v>
      </c>
      <c r="F34" s="382">
        <v>244.97366699999998</v>
      </c>
      <c r="G34" s="386">
        <v>224.401286</v>
      </c>
      <c r="H34" s="267">
        <f t="shared" si="3"/>
        <v>-8.3977928125638002</v>
      </c>
      <c r="I34" s="272">
        <v>244.97366699999998</v>
      </c>
      <c r="J34" s="273">
        <v>224.13512</v>
      </c>
      <c r="K34" s="267">
        <f t="shared" si="4"/>
        <v>-8.5064436742092688</v>
      </c>
    </row>
    <row r="35" spans="1:11" ht="15.75" x14ac:dyDescent="0.25">
      <c r="A35" s="177" t="s">
        <v>185</v>
      </c>
      <c r="B35" s="406" t="s">
        <v>186</v>
      </c>
      <c r="C35" s="382">
        <v>488.87357000000003</v>
      </c>
      <c r="D35" s="383">
        <v>498.30734200000001</v>
      </c>
      <c r="E35" s="267">
        <f t="shared" si="0"/>
        <v>1.9296956470770095</v>
      </c>
      <c r="F35" s="382">
        <v>71.635172000000011</v>
      </c>
      <c r="G35" s="386">
        <v>72.013156000000009</v>
      </c>
      <c r="H35" s="267">
        <f t="shared" si="3"/>
        <v>0.52765141682077321</v>
      </c>
      <c r="I35" s="272">
        <v>71.635172000000011</v>
      </c>
      <c r="J35" s="273">
        <v>72.016081</v>
      </c>
      <c r="K35" s="267">
        <f t="shared" si="4"/>
        <v>0.53173460657006355</v>
      </c>
    </row>
    <row r="36" spans="1:11" ht="15.75" x14ac:dyDescent="0.25">
      <c r="A36" s="177" t="s">
        <v>95</v>
      </c>
      <c r="B36" s="406" t="s">
        <v>96</v>
      </c>
      <c r="C36" s="382">
        <v>428.67506500000002</v>
      </c>
      <c r="D36" s="383">
        <v>479.78646000000003</v>
      </c>
      <c r="E36" s="267">
        <f t="shared" si="0"/>
        <v>11.923108940334567</v>
      </c>
      <c r="F36" s="382">
        <v>228.826301</v>
      </c>
      <c r="G36" s="386">
        <v>221.05643599999999</v>
      </c>
      <c r="H36" s="267">
        <f t="shared" si="3"/>
        <v>-3.3955296948142379</v>
      </c>
      <c r="I36" s="272">
        <v>228.826301</v>
      </c>
      <c r="J36" s="273">
        <v>222.01301100000001</v>
      </c>
      <c r="K36" s="267">
        <f t="shared" si="4"/>
        <v>-2.9774942697692754</v>
      </c>
    </row>
    <row r="37" spans="1:11" ht="15.75" customHeight="1" thickBot="1" x14ac:dyDescent="0.3">
      <c r="A37" s="178" t="s">
        <v>171</v>
      </c>
      <c r="B37" s="407" t="s">
        <v>172</v>
      </c>
      <c r="C37" s="384">
        <v>349.54992700000003</v>
      </c>
      <c r="D37" s="385">
        <v>453.92544799999996</v>
      </c>
      <c r="E37" s="275">
        <f t="shared" si="0"/>
        <v>29.859975053005783</v>
      </c>
      <c r="F37" s="384">
        <v>854.07733600000006</v>
      </c>
      <c r="G37" s="387">
        <v>918.80156199999999</v>
      </c>
      <c r="H37" s="275">
        <f t="shared" si="3"/>
        <v>7.5782629127158954</v>
      </c>
      <c r="I37" s="276">
        <v>854.07733600000006</v>
      </c>
      <c r="J37" s="277">
        <v>926.16525100000001</v>
      </c>
      <c r="K37" s="275">
        <f t="shared" si="4"/>
        <v>8.4404435010086658</v>
      </c>
    </row>
    <row r="38" spans="1:11" ht="8.25" customHeight="1" x14ac:dyDescent="0.2"/>
    <row r="39" spans="1:11" x14ac:dyDescent="0.2">
      <c r="C39" s="60"/>
      <c r="D39" s="60"/>
    </row>
  </sheetData>
  <conditionalFormatting sqref="E6:E37">
    <cfRule type="cellIs" dxfId="23" priority="9" stopIfTrue="1" operator="lessThan">
      <formula>0</formula>
    </cfRule>
    <cfRule type="cellIs" dxfId="22" priority="10" stopIfTrue="1" operator="greaterThan">
      <formula>0</formula>
    </cfRule>
    <cfRule type="cellIs" dxfId="21" priority="11" stopIfTrue="1" operator="greaterThan">
      <formula>0</formula>
    </cfRule>
    <cfRule type="cellIs" dxfId="20" priority="12" stopIfTrue="1" operator="lessThan">
      <formula>0</formula>
    </cfRule>
  </conditionalFormatting>
  <conditionalFormatting sqref="H6:H37">
    <cfRule type="cellIs" dxfId="19" priority="5" stopIfTrue="1" operator="lessThan">
      <formula>0</formula>
    </cfRule>
    <cfRule type="cellIs" dxfId="18" priority="6" stopIfTrue="1" operator="greaterThan">
      <formula>0</formula>
    </cfRule>
    <cfRule type="cellIs" dxfId="17" priority="7" stopIfTrue="1" operator="greaterThan">
      <formula>0</formula>
    </cfRule>
    <cfRule type="cellIs" dxfId="16" priority="8" stopIfTrue="1" operator="lessThan">
      <formula>0</formula>
    </cfRule>
  </conditionalFormatting>
  <conditionalFormatting sqref="K6:K37">
    <cfRule type="cellIs" dxfId="15" priority="1" stopIfTrue="1" operator="lessThan">
      <formula>0</formula>
    </cfRule>
    <cfRule type="cellIs" dxfId="14" priority="2" stopIfTrue="1" operator="greaterThan">
      <formula>0</formula>
    </cfRule>
    <cfRule type="cellIs" dxfId="13" priority="3" stopIfTrue="1" operator="greaterThan">
      <formula>0</formula>
    </cfRule>
    <cfRule type="cellIs" dxfId="12" priority="4" stopIfTrue="1" operator="lessThan">
      <formula>0</formula>
    </cfRule>
  </conditionalFormatting>
  <printOptions horizontalCentered="1"/>
  <pageMargins left="0.19685039370078741" right="0.19685039370078741" top="0.62992125984251968" bottom="0.35433070866141736" header="0.19685039370078741" footer="0.15748031496062992"/>
  <pageSetup paperSize="9" scale="85" orientation="landscape" r:id="rId1"/>
  <headerFooter alignWithMargins="0">
    <oddHeader>&amp;L&amp;"-,Pogrubiona kursywa"&amp;12Departament Rynków Rolnych i Transformacji Energetycznej Obszarów Wiejskich&amp;C&amp;"-,Standardowy"&amp;14
EKSPORT z Polski  WAŻNIEJSZYCH towarów rolno-spożywczych w 2023 r. - DANE OSTATECZNE!</oddHeader>
    <oddFooter>&amp;L&amp;"-,Pogrubiona kursywa"&amp;12Źródło: Min. Finansów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38"/>
  <sheetViews>
    <sheetView showGridLines="0" showZeros="0" zoomScale="90" zoomScaleNormal="90" workbookViewId="0"/>
  </sheetViews>
  <sheetFormatPr defaultColWidth="8.7109375" defaultRowHeight="12.75" x14ac:dyDescent="0.2"/>
  <cols>
    <col min="1" max="1" width="4.85546875" style="53" bestFit="1" customWidth="1"/>
    <col min="2" max="2" width="63.85546875" style="53" bestFit="1" customWidth="1"/>
    <col min="3" max="3" width="10" style="53" customWidth="1"/>
    <col min="4" max="4" width="10.140625" style="53" customWidth="1"/>
    <col min="5" max="5" width="10.42578125" style="53" customWidth="1"/>
    <col min="6" max="6" width="8.28515625" style="53" customWidth="1"/>
    <col min="7" max="7" width="9" style="53" bestFit="1" customWidth="1"/>
    <col min="8" max="8" width="11" style="53" customWidth="1"/>
    <col min="9" max="10" width="10" style="53" customWidth="1"/>
    <col min="11" max="11" width="11.140625" style="53" customWidth="1"/>
    <col min="12" max="16384" width="8.7109375" style="53"/>
  </cols>
  <sheetData>
    <row r="1" spans="1:12" ht="15.75" x14ac:dyDescent="0.25">
      <c r="A1" s="52"/>
      <c r="E1" s="61"/>
    </row>
    <row r="2" spans="1:12" ht="4.5" customHeight="1" thickBot="1" x14ac:dyDescent="0.3">
      <c r="A2" s="54"/>
    </row>
    <row r="3" spans="1:12" ht="23.25" x14ac:dyDescent="0.2">
      <c r="A3" s="161"/>
      <c r="B3" s="162"/>
      <c r="C3" s="254" t="s">
        <v>29</v>
      </c>
      <c r="D3" s="56"/>
      <c r="E3" s="56"/>
      <c r="F3" s="56"/>
      <c r="G3" s="57"/>
      <c r="H3" s="255"/>
      <c r="I3" s="55"/>
      <c r="J3" s="56"/>
      <c r="K3" s="58"/>
    </row>
    <row r="4" spans="1:12" ht="18.75" x14ac:dyDescent="0.25">
      <c r="A4" s="163" t="s">
        <v>31</v>
      </c>
      <c r="B4" s="256" t="s">
        <v>32</v>
      </c>
      <c r="C4" s="183" t="s">
        <v>601</v>
      </c>
      <c r="D4" s="183"/>
      <c r="E4" s="257"/>
      <c r="F4" s="183" t="s">
        <v>602</v>
      </c>
      <c r="G4" s="258"/>
      <c r="H4" s="257"/>
      <c r="I4" s="183" t="s">
        <v>638</v>
      </c>
      <c r="J4" s="183"/>
      <c r="K4" s="259"/>
    </row>
    <row r="5" spans="1:12" s="63" customFormat="1" ht="31.5" customHeight="1" thickBot="1" x14ac:dyDescent="0.3">
      <c r="A5" s="260"/>
      <c r="B5" s="261"/>
      <c r="C5" s="262" t="s">
        <v>658</v>
      </c>
      <c r="D5" s="263" t="s">
        <v>662</v>
      </c>
      <c r="E5" s="264" t="s">
        <v>431</v>
      </c>
      <c r="F5" s="262" t="s">
        <v>658</v>
      </c>
      <c r="G5" s="265" t="s">
        <v>662</v>
      </c>
      <c r="H5" s="266" t="s">
        <v>431</v>
      </c>
      <c r="I5" s="262" t="s">
        <v>658</v>
      </c>
      <c r="J5" s="263" t="s">
        <v>662</v>
      </c>
      <c r="K5" s="264" t="s">
        <v>431</v>
      </c>
    </row>
    <row r="6" spans="1:12" ht="15.75" x14ac:dyDescent="0.25">
      <c r="A6" s="167" t="s">
        <v>552</v>
      </c>
      <c r="B6" s="168"/>
      <c r="C6" s="380">
        <v>32247.37417499999</v>
      </c>
      <c r="D6" s="381">
        <v>33398.176295999991</v>
      </c>
      <c r="E6" s="267">
        <f t="shared" ref="E6:E37" si="0">((D6-C6)/C6)*100</f>
        <v>3.5686692341361805</v>
      </c>
      <c r="F6" s="278" t="s">
        <v>23</v>
      </c>
      <c r="G6" s="279" t="s">
        <v>23</v>
      </c>
      <c r="H6" s="280" t="s">
        <v>23</v>
      </c>
      <c r="I6" s="169" t="s">
        <v>23</v>
      </c>
      <c r="J6" s="170" t="s">
        <v>23</v>
      </c>
      <c r="K6" s="267" t="s">
        <v>23</v>
      </c>
    </row>
    <row r="7" spans="1:12" ht="15.75" x14ac:dyDescent="0.25">
      <c r="A7" s="131" t="s">
        <v>51</v>
      </c>
      <c r="B7" s="406" t="s">
        <v>52</v>
      </c>
      <c r="C7" s="382">
        <v>1617.9182330000001</v>
      </c>
      <c r="D7" s="383">
        <v>1849.432738</v>
      </c>
      <c r="E7" s="267">
        <f t="shared" si="0"/>
        <v>14.309407006973254</v>
      </c>
      <c r="F7" s="382">
        <v>746.63037499999996</v>
      </c>
      <c r="G7" s="386">
        <v>654.72062199999993</v>
      </c>
      <c r="H7" s="280">
        <f t="shared" ref="H7:H21" si="1">((G7-F7)/F7)*100</f>
        <v>-12.309940243189279</v>
      </c>
      <c r="I7" s="272">
        <f t="shared" ref="I7:J37" si="2">(C7/F7)</f>
        <v>2.166960101241528</v>
      </c>
      <c r="J7" s="273">
        <f t="shared" si="2"/>
        <v>2.8247662832896077</v>
      </c>
      <c r="K7" s="267">
        <f t="shared" ref="K7:K36" si="3">((J7-I7)/I7)*100</f>
        <v>30.356174147885749</v>
      </c>
    </row>
    <row r="8" spans="1:12" ht="15.75" x14ac:dyDescent="0.25">
      <c r="A8" s="131" t="s">
        <v>419</v>
      </c>
      <c r="B8" s="406" t="s">
        <v>420</v>
      </c>
      <c r="C8" s="382">
        <v>1545.3775479999999</v>
      </c>
      <c r="D8" s="383">
        <v>1755.138391</v>
      </c>
      <c r="E8" s="267">
        <f t="shared" si="0"/>
        <v>13.573436683577341</v>
      </c>
      <c r="F8" s="382">
        <v>871.64252599999998</v>
      </c>
      <c r="G8" s="386">
        <v>897.00458300000003</v>
      </c>
      <c r="H8" s="267">
        <f t="shared" si="1"/>
        <v>2.9096855928298351</v>
      </c>
      <c r="I8" s="272">
        <f t="shared" si="2"/>
        <v>1.7729487741858982</v>
      </c>
      <c r="J8" s="273">
        <f t="shared" si="2"/>
        <v>1.9566660240798346</v>
      </c>
      <c r="K8" s="267">
        <f t="shared" si="3"/>
        <v>10.362242416072936</v>
      </c>
    </row>
    <row r="9" spans="1:12" ht="15.75" x14ac:dyDescent="0.25">
      <c r="A9" s="131" t="s">
        <v>69</v>
      </c>
      <c r="B9" s="406" t="s">
        <v>70</v>
      </c>
      <c r="C9" s="382">
        <v>1494.7005319999998</v>
      </c>
      <c r="D9" s="383">
        <v>1665.6287539999998</v>
      </c>
      <c r="E9" s="267">
        <f t="shared" si="0"/>
        <v>11.43561658945071</v>
      </c>
      <c r="F9" s="382">
        <v>219.549364</v>
      </c>
      <c r="G9" s="386">
        <v>233.30524199999999</v>
      </c>
      <c r="H9" s="267">
        <f t="shared" si="1"/>
        <v>6.2655057383814574</v>
      </c>
      <c r="I9" s="272">
        <f t="shared" si="2"/>
        <v>6.8080385420747556</v>
      </c>
      <c r="J9" s="273">
        <f t="shared" si="2"/>
        <v>7.1392684524422299</v>
      </c>
      <c r="K9" s="267">
        <f t="shared" si="3"/>
        <v>4.8652766625867496</v>
      </c>
    </row>
    <row r="10" spans="1:12" ht="15.75" x14ac:dyDescent="0.25">
      <c r="A10" s="131" t="s">
        <v>411</v>
      </c>
      <c r="B10" s="406" t="s">
        <v>412</v>
      </c>
      <c r="C10" s="382">
        <v>1429.7519480000001</v>
      </c>
      <c r="D10" s="383">
        <v>1451.415757</v>
      </c>
      <c r="E10" s="267">
        <f t="shared" si="0"/>
        <v>1.5152145118811826</v>
      </c>
      <c r="F10" s="382">
        <v>2688.4093939999998</v>
      </c>
      <c r="G10" s="386">
        <v>2910.6970230000002</v>
      </c>
      <c r="H10" s="267">
        <f t="shared" si="1"/>
        <v>8.2683697466651687</v>
      </c>
      <c r="I10" s="272">
        <f t="shared" si="2"/>
        <v>0.53182076777105625</v>
      </c>
      <c r="J10" s="273">
        <f t="shared" si="2"/>
        <v>0.4986488616063699</v>
      </c>
      <c r="K10" s="267">
        <f t="shared" si="3"/>
        <v>-6.2374221119109317</v>
      </c>
    </row>
    <row r="11" spans="1:12" ht="15.75" x14ac:dyDescent="0.25">
      <c r="A11" s="131" t="s">
        <v>345</v>
      </c>
      <c r="B11" s="406" t="s">
        <v>346</v>
      </c>
      <c r="C11" s="382">
        <v>1026.6087950000001</v>
      </c>
      <c r="D11" s="383">
        <v>1129.7890770000001</v>
      </c>
      <c r="E11" s="267">
        <f t="shared" si="0"/>
        <v>10.050594004505877</v>
      </c>
      <c r="F11" s="382">
        <v>244.44697600000001</v>
      </c>
      <c r="G11" s="386">
        <v>233.28487100000001</v>
      </c>
      <c r="H11" s="267">
        <f t="shared" si="1"/>
        <v>-4.5662683918822529</v>
      </c>
      <c r="I11" s="272">
        <f t="shared" si="2"/>
        <v>4.1997197584477384</v>
      </c>
      <c r="J11" s="273">
        <f t="shared" si="2"/>
        <v>4.8429590489817924</v>
      </c>
      <c r="K11" s="267">
        <f t="shared" si="3"/>
        <v>15.316243166944124</v>
      </c>
    </row>
    <row r="12" spans="1:12" ht="15.75" x14ac:dyDescent="0.25">
      <c r="A12" s="131" t="s">
        <v>185</v>
      </c>
      <c r="B12" s="406" t="s">
        <v>186</v>
      </c>
      <c r="C12" s="382">
        <v>917.81777800000009</v>
      </c>
      <c r="D12" s="383">
        <v>928.41560300000003</v>
      </c>
      <c r="E12" s="267">
        <f t="shared" si="0"/>
        <v>1.1546763697575644</v>
      </c>
      <c r="F12" s="382">
        <v>194.80695800000001</v>
      </c>
      <c r="G12" s="386">
        <v>197.40731099999999</v>
      </c>
      <c r="H12" s="267">
        <f t="shared" si="1"/>
        <v>1.334835791645586</v>
      </c>
      <c r="I12" s="272">
        <f t="shared" si="2"/>
        <v>4.7114219503391661</v>
      </c>
      <c r="J12" s="273">
        <f t="shared" si="2"/>
        <v>4.7030456891234396</v>
      </c>
      <c r="K12" s="267">
        <f t="shared" si="3"/>
        <v>-0.17778626716130896</v>
      </c>
    </row>
    <row r="13" spans="1:12" ht="15.75" x14ac:dyDescent="0.25">
      <c r="A13" s="131" t="s">
        <v>385</v>
      </c>
      <c r="B13" s="406" t="s">
        <v>386</v>
      </c>
      <c r="C13" s="382">
        <v>880.28784999999993</v>
      </c>
      <c r="D13" s="383">
        <v>916.25439399999993</v>
      </c>
      <c r="E13" s="267">
        <f t="shared" si="0"/>
        <v>4.0857708078101957</v>
      </c>
      <c r="F13" s="382">
        <v>157.286993</v>
      </c>
      <c r="G13" s="386">
        <v>156.473569</v>
      </c>
      <c r="H13" s="267">
        <f t="shared" si="1"/>
        <v>-0.51715910164294243</v>
      </c>
      <c r="I13" s="272">
        <f t="shared" si="2"/>
        <v>5.5966983233000072</v>
      </c>
      <c r="J13" s="273">
        <f t="shared" si="2"/>
        <v>5.8556496145364969</v>
      </c>
      <c r="K13" s="267">
        <f t="shared" si="3"/>
        <v>4.6268581273789851</v>
      </c>
    </row>
    <row r="14" spans="1:12" ht="15.75" x14ac:dyDescent="0.25">
      <c r="A14" s="131" t="s">
        <v>73</v>
      </c>
      <c r="B14" s="406" t="s">
        <v>74</v>
      </c>
      <c r="C14" s="382">
        <v>867.79648999999995</v>
      </c>
      <c r="D14" s="383">
        <v>906.10701599999993</v>
      </c>
      <c r="E14" s="267">
        <f t="shared" si="0"/>
        <v>4.4146901308623621</v>
      </c>
      <c r="F14" s="382">
        <v>208.57836600000002</v>
      </c>
      <c r="G14" s="386">
        <v>224.76262100000002</v>
      </c>
      <c r="H14" s="267">
        <f t="shared" si="1"/>
        <v>7.7593162274557299</v>
      </c>
      <c r="I14" s="272">
        <f t="shared" si="2"/>
        <v>4.160529716682122</v>
      </c>
      <c r="J14" s="273">
        <f t="shared" si="2"/>
        <v>4.0313954872416256</v>
      </c>
      <c r="K14" s="267">
        <f t="shared" si="3"/>
        <v>-3.1037929839250502</v>
      </c>
      <c r="L14" s="274"/>
    </row>
    <row r="15" spans="1:12" ht="15.75" x14ac:dyDescent="0.25">
      <c r="A15" s="131" t="s">
        <v>355</v>
      </c>
      <c r="B15" s="406" t="s">
        <v>356</v>
      </c>
      <c r="C15" s="382">
        <v>695.85824000000002</v>
      </c>
      <c r="D15" s="383">
        <v>838.37344799999994</v>
      </c>
      <c r="E15" s="267">
        <f t="shared" si="0"/>
        <v>20.480494417943504</v>
      </c>
      <c r="F15" s="382">
        <v>249.918353</v>
      </c>
      <c r="G15" s="386">
        <v>258.79925900000001</v>
      </c>
      <c r="H15" s="267">
        <f t="shared" si="1"/>
        <v>3.5535229379492632</v>
      </c>
      <c r="I15" s="272">
        <f t="shared" si="2"/>
        <v>2.7843422927807149</v>
      </c>
      <c r="J15" s="273">
        <f t="shared" si="2"/>
        <v>3.2394739120949336</v>
      </c>
      <c r="K15" s="267">
        <f t="shared" si="3"/>
        <v>16.346108755891507</v>
      </c>
    </row>
    <row r="16" spans="1:12" ht="15.75" x14ac:dyDescent="0.25">
      <c r="A16" s="131" t="s">
        <v>39</v>
      </c>
      <c r="B16" s="406" t="s">
        <v>40</v>
      </c>
      <c r="C16" s="382">
        <v>467.80894599999999</v>
      </c>
      <c r="D16" s="383">
        <v>785.10672199999999</v>
      </c>
      <c r="E16" s="267">
        <f t="shared" si="0"/>
        <v>67.826359182109357</v>
      </c>
      <c r="F16" s="382">
        <v>247.378062</v>
      </c>
      <c r="G16" s="386">
        <v>252.215169</v>
      </c>
      <c r="H16" s="267">
        <f t="shared" si="1"/>
        <v>1.9553500261474293</v>
      </c>
      <c r="I16" s="272">
        <f t="shared" si="2"/>
        <v>1.891068845061936</v>
      </c>
      <c r="J16" s="273">
        <f t="shared" si="2"/>
        <v>3.1128449772186384</v>
      </c>
      <c r="K16" s="267">
        <f t="shared" si="3"/>
        <v>64.60770242961128</v>
      </c>
    </row>
    <row r="17" spans="1:11" ht="15.75" x14ac:dyDescent="0.25">
      <c r="A17" s="131" t="s">
        <v>421</v>
      </c>
      <c r="B17" s="406" t="s">
        <v>422</v>
      </c>
      <c r="C17" s="382">
        <v>590.33134199999995</v>
      </c>
      <c r="D17" s="383">
        <v>737.18462799999998</v>
      </c>
      <c r="E17" s="267">
        <f t="shared" si="0"/>
        <v>24.876416946196976</v>
      </c>
      <c r="F17" s="382">
        <v>140.33311499999999</v>
      </c>
      <c r="G17" s="386">
        <v>147.26817700000001</v>
      </c>
      <c r="H17" s="267">
        <f t="shared" si="1"/>
        <v>4.9418570948133063</v>
      </c>
      <c r="I17" s="272">
        <f t="shared" si="2"/>
        <v>4.2066431861075699</v>
      </c>
      <c r="J17" s="273">
        <f t="shared" si="2"/>
        <v>5.0057292961533699</v>
      </c>
      <c r="K17" s="267">
        <f t="shared" si="3"/>
        <v>18.99581387565221</v>
      </c>
    </row>
    <row r="18" spans="1:11" ht="15.75" x14ac:dyDescent="0.25">
      <c r="A18" s="131" t="s">
        <v>632</v>
      </c>
      <c r="B18" s="406" t="s">
        <v>633</v>
      </c>
      <c r="C18" s="382">
        <v>456.742189</v>
      </c>
      <c r="D18" s="383">
        <v>679.22911499999998</v>
      </c>
      <c r="E18" s="267">
        <f t="shared" si="0"/>
        <v>48.711709003084884</v>
      </c>
      <c r="F18" s="382">
        <v>8.4360879999999998</v>
      </c>
      <c r="G18" s="386">
        <v>10.64223</v>
      </c>
      <c r="H18" s="267">
        <f t="shared" si="1"/>
        <v>26.151244510488748</v>
      </c>
      <c r="I18" s="272">
        <f t="shared" si="2"/>
        <v>54.141468059602985</v>
      </c>
      <c r="J18" s="273">
        <f t="shared" si="2"/>
        <v>63.823946203004446</v>
      </c>
      <c r="K18" s="267">
        <f t="shared" si="3"/>
        <v>17.883663835532246</v>
      </c>
    </row>
    <row r="19" spans="1:11" ht="15.75" x14ac:dyDescent="0.25">
      <c r="A19" s="131" t="s">
        <v>93</v>
      </c>
      <c r="B19" s="406" t="s">
        <v>94</v>
      </c>
      <c r="C19" s="382">
        <v>543.333439</v>
      </c>
      <c r="D19" s="383">
        <v>606.37081899999998</v>
      </c>
      <c r="E19" s="267">
        <f t="shared" si="0"/>
        <v>11.601969522807151</v>
      </c>
      <c r="F19" s="382">
        <v>108.011473</v>
      </c>
      <c r="G19" s="386">
        <v>118.31970200000001</v>
      </c>
      <c r="H19" s="267">
        <f t="shared" si="1"/>
        <v>9.543642646184459</v>
      </c>
      <c r="I19" s="272">
        <f t="shared" si="2"/>
        <v>5.0303307964330788</v>
      </c>
      <c r="J19" s="273">
        <f t="shared" si="2"/>
        <v>5.1248507961928436</v>
      </c>
      <c r="K19" s="267">
        <f t="shared" si="3"/>
        <v>1.8790016717546147</v>
      </c>
    </row>
    <row r="20" spans="1:11" ht="15.75" x14ac:dyDescent="0.25">
      <c r="A20" s="131" t="s">
        <v>347</v>
      </c>
      <c r="B20" s="406" t="s">
        <v>348</v>
      </c>
      <c r="C20" s="382">
        <v>460.85997499999996</v>
      </c>
      <c r="D20" s="383">
        <v>544.78484100000003</v>
      </c>
      <c r="E20" s="267">
        <f t="shared" si="0"/>
        <v>18.210491375390124</v>
      </c>
      <c r="F20" s="382">
        <v>179.91706600000001</v>
      </c>
      <c r="G20" s="386">
        <v>184.35456400000001</v>
      </c>
      <c r="H20" s="267">
        <f t="shared" si="1"/>
        <v>2.4664130527784422</v>
      </c>
      <c r="I20" s="272">
        <f t="shared" si="2"/>
        <v>2.5615133975117179</v>
      </c>
      <c r="J20" s="273">
        <f t="shared" si="2"/>
        <v>2.9550927798022943</v>
      </c>
      <c r="K20" s="267">
        <f t="shared" si="3"/>
        <v>15.365111214054306</v>
      </c>
    </row>
    <row r="21" spans="1:11" ht="15.75" x14ac:dyDescent="0.25">
      <c r="A21" s="131" t="s">
        <v>401</v>
      </c>
      <c r="B21" s="406" t="s">
        <v>402</v>
      </c>
      <c r="C21" s="382">
        <v>491.857845</v>
      </c>
      <c r="D21" s="383">
        <v>541.41801300000009</v>
      </c>
      <c r="E21" s="267">
        <f t="shared" si="0"/>
        <v>10.076116199793477</v>
      </c>
      <c r="F21" s="382">
        <v>105.421025</v>
      </c>
      <c r="G21" s="386">
        <v>102.76546</v>
      </c>
      <c r="H21" s="267">
        <f t="shared" si="1"/>
        <v>-2.5190088978929923</v>
      </c>
      <c r="I21" s="272">
        <f t="shared" si="2"/>
        <v>4.6656522738229871</v>
      </c>
      <c r="J21" s="273">
        <f t="shared" si="2"/>
        <v>5.268482357788308</v>
      </c>
      <c r="K21" s="267">
        <f t="shared" si="3"/>
        <v>12.920596062152917</v>
      </c>
    </row>
    <row r="22" spans="1:11" ht="15.75" x14ac:dyDescent="0.25">
      <c r="A22" s="131" t="s">
        <v>165</v>
      </c>
      <c r="B22" s="406" t="s">
        <v>166</v>
      </c>
      <c r="C22" s="382">
        <v>480.52400499999999</v>
      </c>
      <c r="D22" s="383">
        <v>522.176331</v>
      </c>
      <c r="E22" s="267">
        <f t="shared" si="0"/>
        <v>8.6681051449240343</v>
      </c>
      <c r="F22" s="382">
        <v>514.01345200000003</v>
      </c>
      <c r="G22" s="386">
        <v>498.26435499999997</v>
      </c>
      <c r="H22" s="267">
        <f>((G22-F22)/F22)*100</f>
        <v>-3.0639464665216702</v>
      </c>
      <c r="I22" s="272">
        <f t="shared" si="2"/>
        <v>0.93484713898110194</v>
      </c>
      <c r="J22" s="273">
        <f t="shared" si="2"/>
        <v>1.0479905410853643</v>
      </c>
      <c r="K22" s="267">
        <f t="shared" si="3"/>
        <v>12.102877292599763</v>
      </c>
    </row>
    <row r="23" spans="1:11" ht="15.75" x14ac:dyDescent="0.25">
      <c r="A23" s="131" t="s">
        <v>297</v>
      </c>
      <c r="B23" s="406" t="s">
        <v>298</v>
      </c>
      <c r="C23" s="382">
        <v>734.87422300000003</v>
      </c>
      <c r="D23" s="383">
        <v>508.29827799999998</v>
      </c>
      <c r="E23" s="267">
        <f t="shared" si="0"/>
        <v>-30.831935303845871</v>
      </c>
      <c r="F23" s="382">
        <v>510.09064000000001</v>
      </c>
      <c r="G23" s="386">
        <v>521.27928999999995</v>
      </c>
      <c r="H23" s="267">
        <f t="shared" ref="H23:H36" si="4">((G23-F23)/F23)*100</f>
        <v>2.193463106870563</v>
      </c>
      <c r="I23" s="272">
        <f t="shared" si="2"/>
        <v>1.4406738045614795</v>
      </c>
      <c r="J23" s="273">
        <f t="shared" si="2"/>
        <v>0.97509777915788676</v>
      </c>
      <c r="K23" s="267">
        <f t="shared" si="3"/>
        <v>-32.316546877543004</v>
      </c>
    </row>
    <row r="24" spans="1:11" ht="15.75" x14ac:dyDescent="0.25">
      <c r="A24" s="131" t="s">
        <v>389</v>
      </c>
      <c r="B24" s="406" t="s">
        <v>390</v>
      </c>
      <c r="C24" s="382">
        <v>345.68042700000001</v>
      </c>
      <c r="D24" s="383">
        <v>440.21535299999999</v>
      </c>
      <c r="E24" s="267">
        <f t="shared" si="0"/>
        <v>27.347491676177544</v>
      </c>
      <c r="F24" s="382">
        <v>332.06962800000002</v>
      </c>
      <c r="G24" s="386">
        <v>387.60912300000001</v>
      </c>
      <c r="H24" s="267">
        <f t="shared" si="4"/>
        <v>16.725255885190435</v>
      </c>
      <c r="I24" s="272">
        <f t="shared" si="2"/>
        <v>1.0409877864530266</v>
      </c>
      <c r="J24" s="273">
        <f t="shared" si="2"/>
        <v>1.1357197931587384</v>
      </c>
      <c r="K24" s="267">
        <f t="shared" si="3"/>
        <v>9.1002034739037239</v>
      </c>
    </row>
    <row r="25" spans="1:11" ht="15.75" x14ac:dyDescent="0.25">
      <c r="A25" s="131" t="s">
        <v>131</v>
      </c>
      <c r="B25" s="406" t="s">
        <v>132</v>
      </c>
      <c r="C25" s="388">
        <v>319.78958899999998</v>
      </c>
      <c r="D25" s="383">
        <v>438.20184399999999</v>
      </c>
      <c r="E25" s="267">
        <f t="shared" si="0"/>
        <v>37.028176986712353</v>
      </c>
      <c r="F25" s="388">
        <v>186.68222899999998</v>
      </c>
      <c r="G25" s="386">
        <v>218.51394099999999</v>
      </c>
      <c r="H25" s="267">
        <f t="shared" si="4"/>
        <v>17.051281297910801</v>
      </c>
      <c r="I25" s="272">
        <f t="shared" si="2"/>
        <v>1.7130156989929664</v>
      </c>
      <c r="J25" s="273">
        <f t="shared" si="2"/>
        <v>2.0053724810171265</v>
      </c>
      <c r="K25" s="267">
        <f t="shared" si="3"/>
        <v>17.066789416817866</v>
      </c>
    </row>
    <row r="26" spans="1:11" ht="15.75" x14ac:dyDescent="0.25">
      <c r="A26" s="131" t="s">
        <v>393</v>
      </c>
      <c r="B26" s="406" t="s">
        <v>394</v>
      </c>
      <c r="C26" s="388">
        <v>382.84644400000002</v>
      </c>
      <c r="D26" s="383">
        <v>393.53448100000003</v>
      </c>
      <c r="E26" s="267">
        <f t="shared" si="0"/>
        <v>2.7917294694788932</v>
      </c>
      <c r="F26" s="382">
        <v>154.32413399999999</v>
      </c>
      <c r="G26" s="386">
        <v>149.965834</v>
      </c>
      <c r="H26" s="267">
        <f t="shared" si="4"/>
        <v>-2.8241208209209754</v>
      </c>
      <c r="I26" s="272">
        <f t="shared" si="2"/>
        <v>2.4807943778903696</v>
      </c>
      <c r="J26" s="273">
        <f t="shared" si="2"/>
        <v>2.6241609205467427</v>
      </c>
      <c r="K26" s="267">
        <f t="shared" si="3"/>
        <v>5.7790578668712485</v>
      </c>
    </row>
    <row r="27" spans="1:11" ht="15.75" x14ac:dyDescent="0.25">
      <c r="A27" s="131" t="s">
        <v>71</v>
      </c>
      <c r="B27" s="406" t="s">
        <v>72</v>
      </c>
      <c r="C27" s="382">
        <v>417.28056800000002</v>
      </c>
      <c r="D27" s="383">
        <v>363.84055899999998</v>
      </c>
      <c r="E27" s="267">
        <f t="shared" si="0"/>
        <v>-12.806733190604753</v>
      </c>
      <c r="F27" s="382">
        <v>117.26523</v>
      </c>
      <c r="G27" s="386">
        <v>109.907341</v>
      </c>
      <c r="H27" s="267">
        <f t="shared" si="4"/>
        <v>-6.274570049451146</v>
      </c>
      <c r="I27" s="272">
        <f t="shared" si="2"/>
        <v>3.5584338853042801</v>
      </c>
      <c r="J27" s="273">
        <f t="shared" si="2"/>
        <v>3.3104300012134766</v>
      </c>
      <c r="K27" s="267">
        <f t="shared" si="3"/>
        <v>-6.9694672455491391</v>
      </c>
    </row>
    <row r="28" spans="1:11" ht="15.75" x14ac:dyDescent="0.25">
      <c r="A28" s="131" t="s">
        <v>333</v>
      </c>
      <c r="B28" s="406" t="s">
        <v>334</v>
      </c>
      <c r="C28" s="388">
        <v>300.14600899999999</v>
      </c>
      <c r="D28" s="383">
        <v>351.13169199999999</v>
      </c>
      <c r="E28" s="267">
        <f t="shared" si="0"/>
        <v>16.986960169775237</v>
      </c>
      <c r="F28" s="382">
        <v>90.180453999999997</v>
      </c>
      <c r="G28" s="386">
        <v>94.019475</v>
      </c>
      <c r="H28" s="267">
        <f t="shared" si="4"/>
        <v>4.2570433278146975</v>
      </c>
      <c r="I28" s="272">
        <f t="shared" si="2"/>
        <v>3.3282823016171554</v>
      </c>
      <c r="J28" s="273">
        <f t="shared" si="2"/>
        <v>3.7346697798514614</v>
      </c>
      <c r="K28" s="267">
        <f t="shared" si="3"/>
        <v>12.210126467843466</v>
      </c>
    </row>
    <row r="29" spans="1:11" ht="15.75" x14ac:dyDescent="0.25">
      <c r="A29" s="131" t="s">
        <v>161</v>
      </c>
      <c r="B29" s="406" t="s">
        <v>162</v>
      </c>
      <c r="C29" s="382">
        <v>341.68143300000003</v>
      </c>
      <c r="D29" s="383">
        <v>345.71940000000001</v>
      </c>
      <c r="E29" s="267">
        <f t="shared" si="0"/>
        <v>1.1817929246392445</v>
      </c>
      <c r="F29" s="382">
        <v>488.22320100000002</v>
      </c>
      <c r="G29" s="386">
        <v>494.60228699999999</v>
      </c>
      <c r="H29" s="267">
        <f t="shared" si="4"/>
        <v>1.3065921461606189</v>
      </c>
      <c r="I29" s="272">
        <f t="shared" si="2"/>
        <v>0.69984677561441822</v>
      </c>
      <c r="J29" s="273">
        <f t="shared" si="2"/>
        <v>0.69898463692303958</v>
      </c>
      <c r="K29" s="267">
        <f t="shared" si="3"/>
        <v>-0.1231896354200866</v>
      </c>
    </row>
    <row r="30" spans="1:11" ht="15.75" x14ac:dyDescent="0.25">
      <c r="A30" s="131" t="s">
        <v>175</v>
      </c>
      <c r="B30" s="406" t="s">
        <v>176</v>
      </c>
      <c r="C30" s="388">
        <v>297.45889699999998</v>
      </c>
      <c r="D30" s="383">
        <v>341.711703</v>
      </c>
      <c r="E30" s="267">
        <f t="shared" si="0"/>
        <v>14.876948192274117</v>
      </c>
      <c r="F30" s="382">
        <v>103.199861</v>
      </c>
      <c r="G30" s="386">
        <v>104.81810899999999</v>
      </c>
      <c r="H30" s="267">
        <f t="shared" si="4"/>
        <v>1.5680718794766537</v>
      </c>
      <c r="I30" s="272">
        <f t="shared" si="2"/>
        <v>2.8823575353459052</v>
      </c>
      <c r="J30" s="273">
        <f t="shared" si="2"/>
        <v>3.2600445310456805</v>
      </c>
      <c r="K30" s="267">
        <f t="shared" si="3"/>
        <v>13.103405495961482</v>
      </c>
    </row>
    <row r="31" spans="1:11" ht="15.75" x14ac:dyDescent="0.25">
      <c r="A31" s="131" t="s">
        <v>371</v>
      </c>
      <c r="B31" s="406" t="s">
        <v>372</v>
      </c>
      <c r="C31" s="382">
        <v>328.16427299999998</v>
      </c>
      <c r="D31" s="383">
        <v>339.20770600000003</v>
      </c>
      <c r="E31" s="267">
        <f t="shared" si="0"/>
        <v>3.3652148965039994</v>
      </c>
      <c r="F31" s="382">
        <v>144.66837599999999</v>
      </c>
      <c r="G31" s="386">
        <v>134.01513500000001</v>
      </c>
      <c r="H31" s="267">
        <f t="shared" si="4"/>
        <v>-7.3639044652025269</v>
      </c>
      <c r="I31" s="272">
        <f t="shared" si="2"/>
        <v>2.2683898310989541</v>
      </c>
      <c r="J31" s="273">
        <f t="shared" si="2"/>
        <v>2.5311149072826735</v>
      </c>
      <c r="K31" s="267">
        <f t="shared" si="3"/>
        <v>11.58200731557849</v>
      </c>
    </row>
    <row r="32" spans="1:11" ht="15.75" x14ac:dyDescent="0.25">
      <c r="A32" s="131" t="s">
        <v>145</v>
      </c>
      <c r="B32" s="406" t="s">
        <v>146</v>
      </c>
      <c r="C32" s="382">
        <v>286.28145499999999</v>
      </c>
      <c r="D32" s="383">
        <v>337.218186</v>
      </c>
      <c r="E32" s="267">
        <f t="shared" si="0"/>
        <v>17.792536020190344</v>
      </c>
      <c r="F32" s="382">
        <v>156.97745600000002</v>
      </c>
      <c r="G32" s="386">
        <v>164.025837</v>
      </c>
      <c r="H32" s="267">
        <f t="shared" si="4"/>
        <v>4.4900593878906898</v>
      </c>
      <c r="I32" s="272">
        <f t="shared" si="2"/>
        <v>1.8237106288688993</v>
      </c>
      <c r="J32" s="273">
        <f t="shared" si="2"/>
        <v>2.055884561649882</v>
      </c>
      <c r="K32" s="267">
        <f t="shared" si="3"/>
        <v>12.730853738840214</v>
      </c>
    </row>
    <row r="33" spans="1:11" ht="15.75" x14ac:dyDescent="0.25">
      <c r="A33" s="131" t="s">
        <v>375</v>
      </c>
      <c r="B33" s="406" t="s">
        <v>376</v>
      </c>
      <c r="C33" s="382">
        <v>311.52835200000004</v>
      </c>
      <c r="D33" s="383">
        <v>332.57268800000003</v>
      </c>
      <c r="E33" s="267">
        <f t="shared" si="0"/>
        <v>6.7551912578409503</v>
      </c>
      <c r="F33" s="382">
        <v>39.429071999999998</v>
      </c>
      <c r="G33" s="386">
        <v>37.924815000000002</v>
      </c>
      <c r="H33" s="267">
        <f t="shared" si="4"/>
        <v>-3.8150961300839024</v>
      </c>
      <c r="I33" s="272">
        <f t="shared" si="2"/>
        <v>7.900981083196684</v>
      </c>
      <c r="J33" s="273">
        <f t="shared" si="2"/>
        <v>8.769263291066812</v>
      </c>
      <c r="K33" s="267">
        <f t="shared" si="3"/>
        <v>10.98954925631624</v>
      </c>
    </row>
    <row r="34" spans="1:11" ht="15.75" x14ac:dyDescent="0.25">
      <c r="A34" s="131" t="s">
        <v>213</v>
      </c>
      <c r="B34" s="406" t="s">
        <v>214</v>
      </c>
      <c r="C34" s="382">
        <v>633.88489500000003</v>
      </c>
      <c r="D34" s="383">
        <v>331.54597999999999</v>
      </c>
      <c r="E34" s="267">
        <f t="shared" si="0"/>
        <v>-47.696185440733693</v>
      </c>
      <c r="F34" s="382">
        <v>2027.6294680000001</v>
      </c>
      <c r="G34" s="386">
        <v>732.66817500000002</v>
      </c>
      <c r="H34" s="267">
        <f t="shared" si="4"/>
        <v>-63.865775943635086</v>
      </c>
      <c r="I34" s="272">
        <f t="shared" si="2"/>
        <v>0.31262363513844926</v>
      </c>
      <c r="J34" s="273">
        <f t="shared" si="2"/>
        <v>0.45251860434636726</v>
      </c>
      <c r="K34" s="267">
        <f t="shared" si="3"/>
        <v>44.748686114523544</v>
      </c>
    </row>
    <row r="35" spans="1:11" ht="15.75" x14ac:dyDescent="0.25">
      <c r="A35" s="131" t="s">
        <v>295</v>
      </c>
      <c r="B35" s="406" t="s">
        <v>296</v>
      </c>
      <c r="C35" s="382">
        <v>374.16316899999998</v>
      </c>
      <c r="D35" s="383">
        <v>328.08334499999995</v>
      </c>
      <c r="E35" s="267">
        <f t="shared" si="0"/>
        <v>-12.315435568699717</v>
      </c>
      <c r="F35" s="382">
        <v>246.03689300000002</v>
      </c>
      <c r="G35" s="386">
        <v>219.802899</v>
      </c>
      <c r="H35" s="267">
        <f>((G35-F35)/F35)*100</f>
        <v>-10.66262611274319</v>
      </c>
      <c r="I35" s="272">
        <f t="shared" si="2"/>
        <v>1.5207604210804269</v>
      </c>
      <c r="J35" s="273">
        <f t="shared" si="2"/>
        <v>1.4926251950844378</v>
      </c>
      <c r="K35" s="267">
        <f t="shared" si="3"/>
        <v>-1.8500761596623048</v>
      </c>
    </row>
    <row r="36" spans="1:11" ht="15.75" x14ac:dyDescent="0.25">
      <c r="A36" s="131" t="s">
        <v>341</v>
      </c>
      <c r="B36" s="406" t="s">
        <v>342</v>
      </c>
      <c r="C36" s="382">
        <v>263.44122299999998</v>
      </c>
      <c r="D36" s="383">
        <v>322.42426899999998</v>
      </c>
      <c r="E36" s="267">
        <f t="shared" si="0"/>
        <v>22.38945193478699</v>
      </c>
      <c r="F36" s="382">
        <v>58.605749000000003</v>
      </c>
      <c r="G36" s="386">
        <v>59.894512000000006</v>
      </c>
      <c r="H36" s="267">
        <f t="shared" si="4"/>
        <v>2.1990385277731077</v>
      </c>
      <c r="I36" s="272">
        <f t="shared" si="2"/>
        <v>4.4951430106285297</v>
      </c>
      <c r="J36" s="273">
        <f t="shared" si="2"/>
        <v>5.3832022039014182</v>
      </c>
      <c r="K36" s="267">
        <f t="shared" si="3"/>
        <v>19.755971971817562</v>
      </c>
    </row>
    <row r="37" spans="1:11" ht="16.5" thickBot="1" x14ac:dyDescent="0.3">
      <c r="A37" s="174" t="s">
        <v>85</v>
      </c>
      <c r="B37" s="407" t="s">
        <v>86</v>
      </c>
      <c r="C37" s="384">
        <v>355.46504599999997</v>
      </c>
      <c r="D37" s="385">
        <v>320.27443</v>
      </c>
      <c r="E37" s="275">
        <f t="shared" si="0"/>
        <v>-9.8998808451056473</v>
      </c>
      <c r="F37" s="389">
        <v>126.23712699999999</v>
      </c>
      <c r="G37" s="387">
        <v>135.372894</v>
      </c>
      <c r="H37" s="275">
        <f>((G37-F37)/F37)*100</f>
        <v>7.2369890040352516</v>
      </c>
      <c r="I37" s="276">
        <f t="shared" si="2"/>
        <v>2.815851837312489</v>
      </c>
      <c r="J37" s="277">
        <f t="shared" si="2"/>
        <v>2.3658682365171271</v>
      </c>
      <c r="K37" s="275">
        <f>((J37-I37)/I37)*100</f>
        <v>-15.980372078981123</v>
      </c>
    </row>
    <row r="38" spans="1:11" ht="15.75" x14ac:dyDescent="0.25">
      <c r="A38" s="249"/>
    </row>
  </sheetData>
  <conditionalFormatting sqref="E6:E37">
    <cfRule type="cellIs" dxfId="11" priority="9" stopIfTrue="1" operator="lessThan">
      <formula>0</formula>
    </cfRule>
    <cfRule type="cellIs" dxfId="10" priority="10" stopIfTrue="1" operator="greaterThan">
      <formula>0</formula>
    </cfRule>
    <cfRule type="cellIs" dxfId="9" priority="11" stopIfTrue="1" operator="greaterThan">
      <formula>0</formula>
    </cfRule>
    <cfRule type="cellIs" dxfId="8" priority="12" stopIfTrue="1" operator="lessThan">
      <formula>0</formula>
    </cfRule>
  </conditionalFormatting>
  <conditionalFormatting sqref="H6:H37">
    <cfRule type="cellIs" dxfId="7" priority="5" stopIfTrue="1" operator="lessThan">
      <formula>0</formula>
    </cfRule>
    <cfRule type="cellIs" dxfId="6" priority="6" stopIfTrue="1" operator="greaterThan">
      <formula>0</formula>
    </cfRule>
    <cfRule type="cellIs" dxfId="5" priority="7" stopIfTrue="1" operator="greaterThan">
      <formula>0</formula>
    </cfRule>
    <cfRule type="cellIs" dxfId="4" priority="8" stopIfTrue="1" operator="lessThan">
      <formula>0</formula>
    </cfRule>
  </conditionalFormatting>
  <conditionalFormatting sqref="K6:K3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greaterThan">
      <formula>0</formula>
    </cfRule>
    <cfRule type="cellIs" dxfId="0" priority="4" stopIfTrue="1" operator="lessThan">
      <formula>0</formula>
    </cfRule>
  </conditionalFormatting>
  <printOptions horizontalCentered="1"/>
  <pageMargins left="0.19685039370078741" right="0.19685039370078741" top="0.6692913385826772" bottom="0.39370078740157483" header="0.19685039370078741" footer="0.15748031496062992"/>
  <pageSetup paperSize="9" scale="85" orientation="landscape" r:id="rId1"/>
  <headerFooter alignWithMargins="0">
    <oddHeader>&amp;L&amp;"-,Pogrubiona kursywa"&amp;12Departament Rynków Rolnych i Transformacji Energetycznej Obszarów Wiejskich&amp;C&amp;"-,Standardowy"
&amp;8
&amp;14IMPORT do Polski  WAŻNIEJSZYCH towarów rolno-spożywczych w 2023 r. - DANE OSTATECZNE!</oddHeader>
    <oddFooter>&amp;L&amp;"-,Pogrubiona kursywa"&amp;12Źródło: Min. Finansów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AF58"/>
  <sheetViews>
    <sheetView showGridLines="0" zoomScale="90" zoomScaleNormal="90" workbookViewId="0">
      <selection activeCell="U30" sqref="U30"/>
    </sheetView>
  </sheetViews>
  <sheetFormatPr defaultRowHeight="12.75" x14ac:dyDescent="0.2"/>
  <cols>
    <col min="1" max="1" width="14.85546875" style="53" customWidth="1"/>
    <col min="2" max="2" width="9.28515625" style="53" bestFit="1" customWidth="1"/>
    <col min="3" max="3" width="10.140625" style="53" bestFit="1" customWidth="1"/>
    <col min="4" max="6" width="9.140625" style="53"/>
    <col min="7" max="9" width="9.28515625" style="53" bestFit="1" customWidth="1"/>
    <col min="10" max="11" width="9.28515625" style="53" customWidth="1"/>
    <col min="12" max="12" width="9" style="53" bestFit="1" customWidth="1"/>
    <col min="13" max="13" width="10.42578125" style="53" bestFit="1" customWidth="1"/>
    <col min="14" max="14" width="10.42578125" style="53" customWidth="1"/>
    <col min="15" max="15" width="11" style="53" customWidth="1"/>
    <col min="16" max="17" width="10.85546875" style="53" customWidth="1"/>
    <col min="18" max="18" width="11.5703125" style="53" customWidth="1"/>
    <col min="19" max="19" width="10.42578125" style="53" bestFit="1" customWidth="1"/>
    <col min="20" max="20" width="10.140625" style="53" bestFit="1" customWidth="1"/>
    <col min="21" max="21" width="12.140625" style="53" bestFit="1" customWidth="1"/>
    <col min="22" max="22" width="5" style="53" customWidth="1"/>
    <col min="23" max="23" width="13.42578125" style="53" bestFit="1" customWidth="1"/>
    <col min="24" max="252" width="9.140625" style="53"/>
    <col min="253" max="253" width="14.85546875" style="53" customWidth="1"/>
    <col min="254" max="254" width="9.28515625" style="53" bestFit="1" customWidth="1"/>
    <col min="255" max="255" width="10.140625" style="53" bestFit="1" customWidth="1"/>
    <col min="256" max="258" width="9.140625" style="53"/>
    <col min="259" max="261" width="9.28515625" style="53" bestFit="1" customWidth="1"/>
    <col min="262" max="263" width="9.28515625" style="53" customWidth="1"/>
    <col min="264" max="264" width="9" style="53" bestFit="1" customWidth="1"/>
    <col min="265" max="265" width="10.42578125" style="53" bestFit="1" customWidth="1"/>
    <col min="266" max="266" width="10.42578125" style="53" customWidth="1"/>
    <col min="267" max="267" width="11" style="53" customWidth="1"/>
    <col min="268" max="269" width="10.85546875" style="53" customWidth="1"/>
    <col min="270" max="271" width="15" style="53" bestFit="1" customWidth="1"/>
    <col min="272" max="272" width="10.5703125" style="53" bestFit="1" customWidth="1"/>
    <col min="273" max="277" width="11.140625" style="53" customWidth="1"/>
    <col min="278" max="279" width="13.42578125" style="53" bestFit="1" customWidth="1"/>
    <col min="280" max="508" width="9.140625" style="53"/>
    <col min="509" max="509" width="14.85546875" style="53" customWidth="1"/>
    <col min="510" max="510" width="9.28515625" style="53" bestFit="1" customWidth="1"/>
    <col min="511" max="511" width="10.140625" style="53" bestFit="1" customWidth="1"/>
    <col min="512" max="514" width="9.140625" style="53"/>
    <col min="515" max="517" width="9.28515625" style="53" bestFit="1" customWidth="1"/>
    <col min="518" max="519" width="9.28515625" style="53" customWidth="1"/>
    <col min="520" max="520" width="9" style="53" bestFit="1" customWidth="1"/>
    <col min="521" max="521" width="10.42578125" style="53" bestFit="1" customWidth="1"/>
    <col min="522" max="522" width="10.42578125" style="53" customWidth="1"/>
    <col min="523" max="523" width="11" style="53" customWidth="1"/>
    <col min="524" max="525" width="10.85546875" style="53" customWidth="1"/>
    <col min="526" max="527" width="15" style="53" bestFit="1" customWidth="1"/>
    <col min="528" max="528" width="10.5703125" style="53" bestFit="1" customWidth="1"/>
    <col min="529" max="533" width="11.140625" style="53" customWidth="1"/>
    <col min="534" max="535" width="13.42578125" style="53" bestFit="1" customWidth="1"/>
    <col min="536" max="764" width="9.140625" style="53"/>
    <col min="765" max="765" width="14.85546875" style="53" customWidth="1"/>
    <col min="766" max="766" width="9.28515625" style="53" bestFit="1" customWidth="1"/>
    <col min="767" max="767" width="10.140625" style="53" bestFit="1" customWidth="1"/>
    <col min="768" max="770" width="9.140625" style="53"/>
    <col min="771" max="773" width="9.28515625" style="53" bestFit="1" customWidth="1"/>
    <col min="774" max="775" width="9.28515625" style="53" customWidth="1"/>
    <col min="776" max="776" width="9" style="53" bestFit="1" customWidth="1"/>
    <col min="777" max="777" width="10.42578125" style="53" bestFit="1" customWidth="1"/>
    <col min="778" max="778" width="10.42578125" style="53" customWidth="1"/>
    <col min="779" max="779" width="11" style="53" customWidth="1"/>
    <col min="780" max="781" width="10.85546875" style="53" customWidth="1"/>
    <col min="782" max="783" width="15" style="53" bestFit="1" customWidth="1"/>
    <col min="784" max="784" width="10.5703125" style="53" bestFit="1" customWidth="1"/>
    <col min="785" max="789" width="11.140625" style="53" customWidth="1"/>
    <col min="790" max="791" width="13.42578125" style="53" bestFit="1" customWidth="1"/>
    <col min="792" max="1020" width="9.140625" style="53"/>
    <col min="1021" max="1021" width="14.85546875" style="53" customWidth="1"/>
    <col min="1022" max="1022" width="9.28515625" style="53" bestFit="1" customWidth="1"/>
    <col min="1023" max="1023" width="10.140625" style="53" bestFit="1" customWidth="1"/>
    <col min="1024" max="1026" width="9.140625" style="53"/>
    <col min="1027" max="1029" width="9.28515625" style="53" bestFit="1" customWidth="1"/>
    <col min="1030" max="1031" width="9.28515625" style="53" customWidth="1"/>
    <col min="1032" max="1032" width="9" style="53" bestFit="1" customWidth="1"/>
    <col min="1033" max="1033" width="10.42578125" style="53" bestFit="1" customWidth="1"/>
    <col min="1034" max="1034" width="10.42578125" style="53" customWidth="1"/>
    <col min="1035" max="1035" width="11" style="53" customWidth="1"/>
    <col min="1036" max="1037" width="10.85546875" style="53" customWidth="1"/>
    <col min="1038" max="1039" width="15" style="53" bestFit="1" customWidth="1"/>
    <col min="1040" max="1040" width="10.5703125" style="53" bestFit="1" customWidth="1"/>
    <col min="1041" max="1045" width="11.140625" style="53" customWidth="1"/>
    <col min="1046" max="1047" width="13.42578125" style="53" bestFit="1" customWidth="1"/>
    <col min="1048" max="1276" width="9.140625" style="53"/>
    <col min="1277" max="1277" width="14.85546875" style="53" customWidth="1"/>
    <col min="1278" max="1278" width="9.28515625" style="53" bestFit="1" customWidth="1"/>
    <col min="1279" max="1279" width="10.140625" style="53" bestFit="1" customWidth="1"/>
    <col min="1280" max="1282" width="9.140625" style="53"/>
    <col min="1283" max="1285" width="9.28515625" style="53" bestFit="1" customWidth="1"/>
    <col min="1286" max="1287" width="9.28515625" style="53" customWidth="1"/>
    <col min="1288" max="1288" width="9" style="53" bestFit="1" customWidth="1"/>
    <col min="1289" max="1289" width="10.42578125" style="53" bestFit="1" customWidth="1"/>
    <col min="1290" max="1290" width="10.42578125" style="53" customWidth="1"/>
    <col min="1291" max="1291" width="11" style="53" customWidth="1"/>
    <col min="1292" max="1293" width="10.85546875" style="53" customWidth="1"/>
    <col min="1294" max="1295" width="15" style="53" bestFit="1" customWidth="1"/>
    <col min="1296" max="1296" width="10.5703125" style="53" bestFit="1" customWidth="1"/>
    <col min="1297" max="1301" width="11.140625" style="53" customWidth="1"/>
    <col min="1302" max="1303" width="13.42578125" style="53" bestFit="1" customWidth="1"/>
    <col min="1304" max="1532" width="9.140625" style="53"/>
    <col min="1533" max="1533" width="14.85546875" style="53" customWidth="1"/>
    <col min="1534" max="1534" width="9.28515625" style="53" bestFit="1" customWidth="1"/>
    <col min="1535" max="1535" width="10.140625" style="53" bestFit="1" customWidth="1"/>
    <col min="1536" max="1538" width="9.140625" style="53"/>
    <col min="1539" max="1541" width="9.28515625" style="53" bestFit="1" customWidth="1"/>
    <col min="1542" max="1543" width="9.28515625" style="53" customWidth="1"/>
    <col min="1544" max="1544" width="9" style="53" bestFit="1" customWidth="1"/>
    <col min="1545" max="1545" width="10.42578125" style="53" bestFit="1" customWidth="1"/>
    <col min="1546" max="1546" width="10.42578125" style="53" customWidth="1"/>
    <col min="1547" max="1547" width="11" style="53" customWidth="1"/>
    <col min="1548" max="1549" width="10.85546875" style="53" customWidth="1"/>
    <col min="1550" max="1551" width="15" style="53" bestFit="1" customWidth="1"/>
    <col min="1552" max="1552" width="10.5703125" style="53" bestFit="1" customWidth="1"/>
    <col min="1553" max="1557" width="11.140625" style="53" customWidth="1"/>
    <col min="1558" max="1559" width="13.42578125" style="53" bestFit="1" customWidth="1"/>
    <col min="1560" max="1788" width="9.140625" style="53"/>
    <col min="1789" max="1789" width="14.85546875" style="53" customWidth="1"/>
    <col min="1790" max="1790" width="9.28515625" style="53" bestFit="1" customWidth="1"/>
    <col min="1791" max="1791" width="10.140625" style="53" bestFit="1" customWidth="1"/>
    <col min="1792" max="1794" width="9.140625" style="53"/>
    <col min="1795" max="1797" width="9.28515625" style="53" bestFit="1" customWidth="1"/>
    <col min="1798" max="1799" width="9.28515625" style="53" customWidth="1"/>
    <col min="1800" max="1800" width="9" style="53" bestFit="1" customWidth="1"/>
    <col min="1801" max="1801" width="10.42578125" style="53" bestFit="1" customWidth="1"/>
    <col min="1802" max="1802" width="10.42578125" style="53" customWidth="1"/>
    <col min="1803" max="1803" width="11" style="53" customWidth="1"/>
    <col min="1804" max="1805" width="10.85546875" style="53" customWidth="1"/>
    <col min="1806" max="1807" width="15" style="53" bestFit="1" customWidth="1"/>
    <col min="1808" max="1808" width="10.5703125" style="53" bestFit="1" customWidth="1"/>
    <col min="1809" max="1813" width="11.140625" style="53" customWidth="1"/>
    <col min="1814" max="1815" width="13.42578125" style="53" bestFit="1" customWidth="1"/>
    <col min="1816" max="2044" width="9.140625" style="53"/>
    <col min="2045" max="2045" width="14.85546875" style="53" customWidth="1"/>
    <col min="2046" max="2046" width="9.28515625" style="53" bestFit="1" customWidth="1"/>
    <col min="2047" max="2047" width="10.140625" style="53" bestFit="1" customWidth="1"/>
    <col min="2048" max="2050" width="9.140625" style="53"/>
    <col min="2051" max="2053" width="9.28515625" style="53" bestFit="1" customWidth="1"/>
    <col min="2054" max="2055" width="9.28515625" style="53" customWidth="1"/>
    <col min="2056" max="2056" width="9" style="53" bestFit="1" customWidth="1"/>
    <col min="2057" max="2057" width="10.42578125" style="53" bestFit="1" customWidth="1"/>
    <col min="2058" max="2058" width="10.42578125" style="53" customWidth="1"/>
    <col min="2059" max="2059" width="11" style="53" customWidth="1"/>
    <col min="2060" max="2061" width="10.85546875" style="53" customWidth="1"/>
    <col min="2062" max="2063" width="15" style="53" bestFit="1" customWidth="1"/>
    <col min="2064" max="2064" width="10.5703125" style="53" bestFit="1" customWidth="1"/>
    <col min="2065" max="2069" width="11.140625" style="53" customWidth="1"/>
    <col min="2070" max="2071" width="13.42578125" style="53" bestFit="1" customWidth="1"/>
    <col min="2072" max="2300" width="9.140625" style="53"/>
    <col min="2301" max="2301" width="14.85546875" style="53" customWidth="1"/>
    <col min="2302" max="2302" width="9.28515625" style="53" bestFit="1" customWidth="1"/>
    <col min="2303" max="2303" width="10.140625" style="53" bestFit="1" customWidth="1"/>
    <col min="2304" max="2306" width="9.140625" style="53"/>
    <col min="2307" max="2309" width="9.28515625" style="53" bestFit="1" customWidth="1"/>
    <col min="2310" max="2311" width="9.28515625" style="53" customWidth="1"/>
    <col min="2312" max="2312" width="9" style="53" bestFit="1" customWidth="1"/>
    <col min="2313" max="2313" width="10.42578125" style="53" bestFit="1" customWidth="1"/>
    <col min="2314" max="2314" width="10.42578125" style="53" customWidth="1"/>
    <col min="2315" max="2315" width="11" style="53" customWidth="1"/>
    <col min="2316" max="2317" width="10.85546875" style="53" customWidth="1"/>
    <col min="2318" max="2319" width="15" style="53" bestFit="1" customWidth="1"/>
    <col min="2320" max="2320" width="10.5703125" style="53" bestFit="1" customWidth="1"/>
    <col min="2321" max="2325" width="11.140625" style="53" customWidth="1"/>
    <col min="2326" max="2327" width="13.42578125" style="53" bestFit="1" customWidth="1"/>
    <col min="2328" max="2556" width="9.140625" style="53"/>
    <col min="2557" max="2557" width="14.85546875" style="53" customWidth="1"/>
    <col min="2558" max="2558" width="9.28515625" style="53" bestFit="1" customWidth="1"/>
    <col min="2559" max="2559" width="10.140625" style="53" bestFit="1" customWidth="1"/>
    <col min="2560" max="2562" width="9.140625" style="53"/>
    <col min="2563" max="2565" width="9.28515625" style="53" bestFit="1" customWidth="1"/>
    <col min="2566" max="2567" width="9.28515625" style="53" customWidth="1"/>
    <col min="2568" max="2568" width="9" style="53" bestFit="1" customWidth="1"/>
    <col min="2569" max="2569" width="10.42578125" style="53" bestFit="1" customWidth="1"/>
    <col min="2570" max="2570" width="10.42578125" style="53" customWidth="1"/>
    <col min="2571" max="2571" width="11" style="53" customWidth="1"/>
    <col min="2572" max="2573" width="10.85546875" style="53" customWidth="1"/>
    <col min="2574" max="2575" width="15" style="53" bestFit="1" customWidth="1"/>
    <col min="2576" max="2576" width="10.5703125" style="53" bestFit="1" customWidth="1"/>
    <col min="2577" max="2581" width="11.140625" style="53" customWidth="1"/>
    <col min="2582" max="2583" width="13.42578125" style="53" bestFit="1" customWidth="1"/>
    <col min="2584" max="2812" width="9.140625" style="53"/>
    <col min="2813" max="2813" width="14.85546875" style="53" customWidth="1"/>
    <col min="2814" max="2814" width="9.28515625" style="53" bestFit="1" customWidth="1"/>
    <col min="2815" max="2815" width="10.140625" style="53" bestFit="1" customWidth="1"/>
    <col min="2816" max="2818" width="9.140625" style="53"/>
    <col min="2819" max="2821" width="9.28515625" style="53" bestFit="1" customWidth="1"/>
    <col min="2822" max="2823" width="9.28515625" style="53" customWidth="1"/>
    <col min="2824" max="2824" width="9" style="53" bestFit="1" customWidth="1"/>
    <col min="2825" max="2825" width="10.42578125" style="53" bestFit="1" customWidth="1"/>
    <col min="2826" max="2826" width="10.42578125" style="53" customWidth="1"/>
    <col min="2827" max="2827" width="11" style="53" customWidth="1"/>
    <col min="2828" max="2829" width="10.85546875" style="53" customWidth="1"/>
    <col min="2830" max="2831" width="15" style="53" bestFit="1" customWidth="1"/>
    <col min="2832" max="2832" width="10.5703125" style="53" bestFit="1" customWidth="1"/>
    <col min="2833" max="2837" width="11.140625" style="53" customWidth="1"/>
    <col min="2838" max="2839" width="13.42578125" style="53" bestFit="1" customWidth="1"/>
    <col min="2840" max="3068" width="9.140625" style="53"/>
    <col min="3069" max="3069" width="14.85546875" style="53" customWidth="1"/>
    <col min="3070" max="3070" width="9.28515625" style="53" bestFit="1" customWidth="1"/>
    <col min="3071" max="3071" width="10.140625" style="53" bestFit="1" customWidth="1"/>
    <col min="3072" max="3074" width="9.140625" style="53"/>
    <col min="3075" max="3077" width="9.28515625" style="53" bestFit="1" customWidth="1"/>
    <col min="3078" max="3079" width="9.28515625" style="53" customWidth="1"/>
    <col min="3080" max="3080" width="9" style="53" bestFit="1" customWidth="1"/>
    <col min="3081" max="3081" width="10.42578125" style="53" bestFit="1" customWidth="1"/>
    <col min="3082" max="3082" width="10.42578125" style="53" customWidth="1"/>
    <col min="3083" max="3083" width="11" style="53" customWidth="1"/>
    <col min="3084" max="3085" width="10.85546875" style="53" customWidth="1"/>
    <col min="3086" max="3087" width="15" style="53" bestFit="1" customWidth="1"/>
    <col min="3088" max="3088" width="10.5703125" style="53" bestFit="1" customWidth="1"/>
    <col min="3089" max="3093" width="11.140625" style="53" customWidth="1"/>
    <col min="3094" max="3095" width="13.42578125" style="53" bestFit="1" customWidth="1"/>
    <col min="3096" max="3324" width="9.140625" style="53"/>
    <col min="3325" max="3325" width="14.85546875" style="53" customWidth="1"/>
    <col min="3326" max="3326" width="9.28515625" style="53" bestFit="1" customWidth="1"/>
    <col min="3327" max="3327" width="10.140625" style="53" bestFit="1" customWidth="1"/>
    <col min="3328" max="3330" width="9.140625" style="53"/>
    <col min="3331" max="3333" width="9.28515625" style="53" bestFit="1" customWidth="1"/>
    <col min="3334" max="3335" width="9.28515625" style="53" customWidth="1"/>
    <col min="3336" max="3336" width="9" style="53" bestFit="1" customWidth="1"/>
    <col min="3337" max="3337" width="10.42578125" style="53" bestFit="1" customWidth="1"/>
    <col min="3338" max="3338" width="10.42578125" style="53" customWidth="1"/>
    <col min="3339" max="3339" width="11" style="53" customWidth="1"/>
    <col min="3340" max="3341" width="10.85546875" style="53" customWidth="1"/>
    <col min="3342" max="3343" width="15" style="53" bestFit="1" customWidth="1"/>
    <col min="3344" max="3344" width="10.5703125" style="53" bestFit="1" customWidth="1"/>
    <col min="3345" max="3349" width="11.140625" style="53" customWidth="1"/>
    <col min="3350" max="3351" width="13.42578125" style="53" bestFit="1" customWidth="1"/>
    <col min="3352" max="3580" width="9.140625" style="53"/>
    <col min="3581" max="3581" width="14.85546875" style="53" customWidth="1"/>
    <col min="3582" max="3582" width="9.28515625" style="53" bestFit="1" customWidth="1"/>
    <col min="3583" max="3583" width="10.140625" style="53" bestFit="1" customWidth="1"/>
    <col min="3584" max="3586" width="9.140625" style="53"/>
    <col min="3587" max="3589" width="9.28515625" style="53" bestFit="1" customWidth="1"/>
    <col min="3590" max="3591" width="9.28515625" style="53" customWidth="1"/>
    <col min="3592" max="3592" width="9" style="53" bestFit="1" customWidth="1"/>
    <col min="3593" max="3593" width="10.42578125" style="53" bestFit="1" customWidth="1"/>
    <col min="3594" max="3594" width="10.42578125" style="53" customWidth="1"/>
    <col min="3595" max="3595" width="11" style="53" customWidth="1"/>
    <col min="3596" max="3597" width="10.85546875" style="53" customWidth="1"/>
    <col min="3598" max="3599" width="15" style="53" bestFit="1" customWidth="1"/>
    <col min="3600" max="3600" width="10.5703125" style="53" bestFit="1" customWidth="1"/>
    <col min="3601" max="3605" width="11.140625" style="53" customWidth="1"/>
    <col min="3606" max="3607" width="13.42578125" style="53" bestFit="1" customWidth="1"/>
    <col min="3608" max="3836" width="9.140625" style="53"/>
    <col min="3837" max="3837" width="14.85546875" style="53" customWidth="1"/>
    <col min="3838" max="3838" width="9.28515625" style="53" bestFit="1" customWidth="1"/>
    <col min="3839" max="3839" width="10.140625" style="53" bestFit="1" customWidth="1"/>
    <col min="3840" max="3842" width="9.140625" style="53"/>
    <col min="3843" max="3845" width="9.28515625" style="53" bestFit="1" customWidth="1"/>
    <col min="3846" max="3847" width="9.28515625" style="53" customWidth="1"/>
    <col min="3848" max="3848" width="9" style="53" bestFit="1" customWidth="1"/>
    <col min="3849" max="3849" width="10.42578125" style="53" bestFit="1" customWidth="1"/>
    <col min="3850" max="3850" width="10.42578125" style="53" customWidth="1"/>
    <col min="3851" max="3851" width="11" style="53" customWidth="1"/>
    <col min="3852" max="3853" width="10.85546875" style="53" customWidth="1"/>
    <col min="3854" max="3855" width="15" style="53" bestFit="1" customWidth="1"/>
    <col min="3856" max="3856" width="10.5703125" style="53" bestFit="1" customWidth="1"/>
    <col min="3857" max="3861" width="11.140625" style="53" customWidth="1"/>
    <col min="3862" max="3863" width="13.42578125" style="53" bestFit="1" customWidth="1"/>
    <col min="3864" max="4092" width="9.140625" style="53"/>
    <col min="4093" max="4093" width="14.85546875" style="53" customWidth="1"/>
    <col min="4094" max="4094" width="9.28515625" style="53" bestFit="1" customWidth="1"/>
    <col min="4095" max="4095" width="10.140625" style="53" bestFit="1" customWidth="1"/>
    <col min="4096" max="4098" width="9.140625" style="53"/>
    <col min="4099" max="4101" width="9.28515625" style="53" bestFit="1" customWidth="1"/>
    <col min="4102" max="4103" width="9.28515625" style="53" customWidth="1"/>
    <col min="4104" max="4104" width="9" style="53" bestFit="1" customWidth="1"/>
    <col min="4105" max="4105" width="10.42578125" style="53" bestFit="1" customWidth="1"/>
    <col min="4106" max="4106" width="10.42578125" style="53" customWidth="1"/>
    <col min="4107" max="4107" width="11" style="53" customWidth="1"/>
    <col min="4108" max="4109" width="10.85546875" style="53" customWidth="1"/>
    <col min="4110" max="4111" width="15" style="53" bestFit="1" customWidth="1"/>
    <col min="4112" max="4112" width="10.5703125" style="53" bestFit="1" customWidth="1"/>
    <col min="4113" max="4117" width="11.140625" style="53" customWidth="1"/>
    <col min="4118" max="4119" width="13.42578125" style="53" bestFit="1" customWidth="1"/>
    <col min="4120" max="4348" width="9.140625" style="53"/>
    <col min="4349" max="4349" width="14.85546875" style="53" customWidth="1"/>
    <col min="4350" max="4350" width="9.28515625" style="53" bestFit="1" customWidth="1"/>
    <col min="4351" max="4351" width="10.140625" style="53" bestFit="1" customWidth="1"/>
    <col min="4352" max="4354" width="9.140625" style="53"/>
    <col min="4355" max="4357" width="9.28515625" style="53" bestFit="1" customWidth="1"/>
    <col min="4358" max="4359" width="9.28515625" style="53" customWidth="1"/>
    <col min="4360" max="4360" width="9" style="53" bestFit="1" customWidth="1"/>
    <col min="4361" max="4361" width="10.42578125" style="53" bestFit="1" customWidth="1"/>
    <col min="4362" max="4362" width="10.42578125" style="53" customWidth="1"/>
    <col min="4363" max="4363" width="11" style="53" customWidth="1"/>
    <col min="4364" max="4365" width="10.85546875" style="53" customWidth="1"/>
    <col min="4366" max="4367" width="15" style="53" bestFit="1" customWidth="1"/>
    <col min="4368" max="4368" width="10.5703125" style="53" bestFit="1" customWidth="1"/>
    <col min="4369" max="4373" width="11.140625" style="53" customWidth="1"/>
    <col min="4374" max="4375" width="13.42578125" style="53" bestFit="1" customWidth="1"/>
    <col min="4376" max="4604" width="9.140625" style="53"/>
    <col min="4605" max="4605" width="14.85546875" style="53" customWidth="1"/>
    <col min="4606" max="4606" width="9.28515625" style="53" bestFit="1" customWidth="1"/>
    <col min="4607" max="4607" width="10.140625" style="53" bestFit="1" customWidth="1"/>
    <col min="4608" max="4610" width="9.140625" style="53"/>
    <col min="4611" max="4613" width="9.28515625" style="53" bestFit="1" customWidth="1"/>
    <col min="4614" max="4615" width="9.28515625" style="53" customWidth="1"/>
    <col min="4616" max="4616" width="9" style="53" bestFit="1" customWidth="1"/>
    <col min="4617" max="4617" width="10.42578125" style="53" bestFit="1" customWidth="1"/>
    <col min="4618" max="4618" width="10.42578125" style="53" customWidth="1"/>
    <col min="4619" max="4619" width="11" style="53" customWidth="1"/>
    <col min="4620" max="4621" width="10.85546875" style="53" customWidth="1"/>
    <col min="4622" max="4623" width="15" style="53" bestFit="1" customWidth="1"/>
    <col min="4624" max="4624" width="10.5703125" style="53" bestFit="1" customWidth="1"/>
    <col min="4625" max="4629" width="11.140625" style="53" customWidth="1"/>
    <col min="4630" max="4631" width="13.42578125" style="53" bestFit="1" customWidth="1"/>
    <col min="4632" max="4860" width="9.140625" style="53"/>
    <col min="4861" max="4861" width="14.85546875" style="53" customWidth="1"/>
    <col min="4862" max="4862" width="9.28515625" style="53" bestFit="1" customWidth="1"/>
    <col min="4863" max="4863" width="10.140625" style="53" bestFit="1" customWidth="1"/>
    <col min="4864" max="4866" width="9.140625" style="53"/>
    <col min="4867" max="4869" width="9.28515625" style="53" bestFit="1" customWidth="1"/>
    <col min="4870" max="4871" width="9.28515625" style="53" customWidth="1"/>
    <col min="4872" max="4872" width="9" style="53" bestFit="1" customWidth="1"/>
    <col min="4873" max="4873" width="10.42578125" style="53" bestFit="1" customWidth="1"/>
    <col min="4874" max="4874" width="10.42578125" style="53" customWidth="1"/>
    <col min="4875" max="4875" width="11" style="53" customWidth="1"/>
    <col min="4876" max="4877" width="10.85546875" style="53" customWidth="1"/>
    <col min="4878" max="4879" width="15" style="53" bestFit="1" customWidth="1"/>
    <col min="4880" max="4880" width="10.5703125" style="53" bestFit="1" customWidth="1"/>
    <col min="4881" max="4885" width="11.140625" style="53" customWidth="1"/>
    <col min="4886" max="4887" width="13.42578125" style="53" bestFit="1" customWidth="1"/>
    <col min="4888" max="5116" width="9.140625" style="53"/>
    <col min="5117" max="5117" width="14.85546875" style="53" customWidth="1"/>
    <col min="5118" max="5118" width="9.28515625" style="53" bestFit="1" customWidth="1"/>
    <col min="5119" max="5119" width="10.140625" style="53" bestFit="1" customWidth="1"/>
    <col min="5120" max="5122" width="9.140625" style="53"/>
    <col min="5123" max="5125" width="9.28515625" style="53" bestFit="1" customWidth="1"/>
    <col min="5126" max="5127" width="9.28515625" style="53" customWidth="1"/>
    <col min="5128" max="5128" width="9" style="53" bestFit="1" customWidth="1"/>
    <col min="5129" max="5129" width="10.42578125" style="53" bestFit="1" customWidth="1"/>
    <col min="5130" max="5130" width="10.42578125" style="53" customWidth="1"/>
    <col min="5131" max="5131" width="11" style="53" customWidth="1"/>
    <col min="5132" max="5133" width="10.85546875" style="53" customWidth="1"/>
    <col min="5134" max="5135" width="15" style="53" bestFit="1" customWidth="1"/>
    <col min="5136" max="5136" width="10.5703125" style="53" bestFit="1" customWidth="1"/>
    <col min="5137" max="5141" width="11.140625" style="53" customWidth="1"/>
    <col min="5142" max="5143" width="13.42578125" style="53" bestFit="1" customWidth="1"/>
    <col min="5144" max="5372" width="9.140625" style="53"/>
    <col min="5373" max="5373" width="14.85546875" style="53" customWidth="1"/>
    <col min="5374" max="5374" width="9.28515625" style="53" bestFit="1" customWidth="1"/>
    <col min="5375" max="5375" width="10.140625" style="53" bestFit="1" customWidth="1"/>
    <col min="5376" max="5378" width="9.140625" style="53"/>
    <col min="5379" max="5381" width="9.28515625" style="53" bestFit="1" customWidth="1"/>
    <col min="5382" max="5383" width="9.28515625" style="53" customWidth="1"/>
    <col min="5384" max="5384" width="9" style="53" bestFit="1" customWidth="1"/>
    <col min="5385" max="5385" width="10.42578125" style="53" bestFit="1" customWidth="1"/>
    <col min="5386" max="5386" width="10.42578125" style="53" customWidth="1"/>
    <col min="5387" max="5387" width="11" style="53" customWidth="1"/>
    <col min="5388" max="5389" width="10.85546875" style="53" customWidth="1"/>
    <col min="5390" max="5391" width="15" style="53" bestFit="1" customWidth="1"/>
    <col min="5392" max="5392" width="10.5703125" style="53" bestFit="1" customWidth="1"/>
    <col min="5393" max="5397" width="11.140625" style="53" customWidth="1"/>
    <col min="5398" max="5399" width="13.42578125" style="53" bestFit="1" customWidth="1"/>
    <col min="5400" max="5628" width="9.140625" style="53"/>
    <col min="5629" max="5629" width="14.85546875" style="53" customWidth="1"/>
    <col min="5630" max="5630" width="9.28515625" style="53" bestFit="1" customWidth="1"/>
    <col min="5631" max="5631" width="10.140625" style="53" bestFit="1" customWidth="1"/>
    <col min="5632" max="5634" width="9.140625" style="53"/>
    <col min="5635" max="5637" width="9.28515625" style="53" bestFit="1" customWidth="1"/>
    <col min="5638" max="5639" width="9.28515625" style="53" customWidth="1"/>
    <col min="5640" max="5640" width="9" style="53" bestFit="1" customWidth="1"/>
    <col min="5641" max="5641" width="10.42578125" style="53" bestFit="1" customWidth="1"/>
    <col min="5642" max="5642" width="10.42578125" style="53" customWidth="1"/>
    <col min="5643" max="5643" width="11" style="53" customWidth="1"/>
    <col min="5644" max="5645" width="10.85546875" style="53" customWidth="1"/>
    <col min="5646" max="5647" width="15" style="53" bestFit="1" customWidth="1"/>
    <col min="5648" max="5648" width="10.5703125" style="53" bestFit="1" customWidth="1"/>
    <col min="5649" max="5653" width="11.140625" style="53" customWidth="1"/>
    <col min="5654" max="5655" width="13.42578125" style="53" bestFit="1" customWidth="1"/>
    <col min="5656" max="5884" width="9.140625" style="53"/>
    <col min="5885" max="5885" width="14.85546875" style="53" customWidth="1"/>
    <col min="5886" max="5886" width="9.28515625" style="53" bestFit="1" customWidth="1"/>
    <col min="5887" max="5887" width="10.140625" style="53" bestFit="1" customWidth="1"/>
    <col min="5888" max="5890" width="9.140625" style="53"/>
    <col min="5891" max="5893" width="9.28515625" style="53" bestFit="1" customWidth="1"/>
    <col min="5894" max="5895" width="9.28515625" style="53" customWidth="1"/>
    <col min="5896" max="5896" width="9" style="53" bestFit="1" customWidth="1"/>
    <col min="5897" max="5897" width="10.42578125" style="53" bestFit="1" customWidth="1"/>
    <col min="5898" max="5898" width="10.42578125" style="53" customWidth="1"/>
    <col min="5899" max="5899" width="11" style="53" customWidth="1"/>
    <col min="5900" max="5901" width="10.85546875" style="53" customWidth="1"/>
    <col min="5902" max="5903" width="15" style="53" bestFit="1" customWidth="1"/>
    <col min="5904" max="5904" width="10.5703125" style="53" bestFit="1" customWidth="1"/>
    <col min="5905" max="5909" width="11.140625" style="53" customWidth="1"/>
    <col min="5910" max="5911" width="13.42578125" style="53" bestFit="1" customWidth="1"/>
    <col min="5912" max="6140" width="9.140625" style="53"/>
    <col min="6141" max="6141" width="14.85546875" style="53" customWidth="1"/>
    <col min="6142" max="6142" width="9.28515625" style="53" bestFit="1" customWidth="1"/>
    <col min="6143" max="6143" width="10.140625" style="53" bestFit="1" customWidth="1"/>
    <col min="6144" max="6146" width="9.140625" style="53"/>
    <col min="6147" max="6149" width="9.28515625" style="53" bestFit="1" customWidth="1"/>
    <col min="6150" max="6151" width="9.28515625" style="53" customWidth="1"/>
    <col min="6152" max="6152" width="9" style="53" bestFit="1" customWidth="1"/>
    <col min="6153" max="6153" width="10.42578125" style="53" bestFit="1" customWidth="1"/>
    <col min="6154" max="6154" width="10.42578125" style="53" customWidth="1"/>
    <col min="6155" max="6155" width="11" style="53" customWidth="1"/>
    <col min="6156" max="6157" width="10.85546875" style="53" customWidth="1"/>
    <col min="6158" max="6159" width="15" style="53" bestFit="1" customWidth="1"/>
    <col min="6160" max="6160" width="10.5703125" style="53" bestFit="1" customWidth="1"/>
    <col min="6161" max="6165" width="11.140625" style="53" customWidth="1"/>
    <col min="6166" max="6167" width="13.42578125" style="53" bestFit="1" customWidth="1"/>
    <col min="6168" max="6396" width="9.140625" style="53"/>
    <col min="6397" max="6397" width="14.85546875" style="53" customWidth="1"/>
    <col min="6398" max="6398" width="9.28515625" style="53" bestFit="1" customWidth="1"/>
    <col min="6399" max="6399" width="10.140625" style="53" bestFit="1" customWidth="1"/>
    <col min="6400" max="6402" width="9.140625" style="53"/>
    <col min="6403" max="6405" width="9.28515625" style="53" bestFit="1" customWidth="1"/>
    <col min="6406" max="6407" width="9.28515625" style="53" customWidth="1"/>
    <col min="6408" max="6408" width="9" style="53" bestFit="1" customWidth="1"/>
    <col min="6409" max="6409" width="10.42578125" style="53" bestFit="1" customWidth="1"/>
    <col min="6410" max="6410" width="10.42578125" style="53" customWidth="1"/>
    <col min="6411" max="6411" width="11" style="53" customWidth="1"/>
    <col min="6412" max="6413" width="10.85546875" style="53" customWidth="1"/>
    <col min="6414" max="6415" width="15" style="53" bestFit="1" customWidth="1"/>
    <col min="6416" max="6416" width="10.5703125" style="53" bestFit="1" customWidth="1"/>
    <col min="6417" max="6421" width="11.140625" style="53" customWidth="1"/>
    <col min="6422" max="6423" width="13.42578125" style="53" bestFit="1" customWidth="1"/>
    <col min="6424" max="6652" width="9.140625" style="53"/>
    <col min="6653" max="6653" width="14.85546875" style="53" customWidth="1"/>
    <col min="6654" max="6654" width="9.28515625" style="53" bestFit="1" customWidth="1"/>
    <col min="6655" max="6655" width="10.140625" style="53" bestFit="1" customWidth="1"/>
    <col min="6656" max="6658" width="9.140625" style="53"/>
    <col min="6659" max="6661" width="9.28515625" style="53" bestFit="1" customWidth="1"/>
    <col min="6662" max="6663" width="9.28515625" style="53" customWidth="1"/>
    <col min="6664" max="6664" width="9" style="53" bestFit="1" customWidth="1"/>
    <col min="6665" max="6665" width="10.42578125" style="53" bestFit="1" customWidth="1"/>
    <col min="6666" max="6666" width="10.42578125" style="53" customWidth="1"/>
    <col min="6667" max="6667" width="11" style="53" customWidth="1"/>
    <col min="6668" max="6669" width="10.85546875" style="53" customWidth="1"/>
    <col min="6670" max="6671" width="15" style="53" bestFit="1" customWidth="1"/>
    <col min="6672" max="6672" width="10.5703125" style="53" bestFit="1" customWidth="1"/>
    <col min="6673" max="6677" width="11.140625" style="53" customWidth="1"/>
    <col min="6678" max="6679" width="13.42578125" style="53" bestFit="1" customWidth="1"/>
    <col min="6680" max="6908" width="9.140625" style="53"/>
    <col min="6909" max="6909" width="14.85546875" style="53" customWidth="1"/>
    <col min="6910" max="6910" width="9.28515625" style="53" bestFit="1" customWidth="1"/>
    <col min="6911" max="6911" width="10.140625" style="53" bestFit="1" customWidth="1"/>
    <col min="6912" max="6914" width="9.140625" style="53"/>
    <col min="6915" max="6917" width="9.28515625" style="53" bestFit="1" customWidth="1"/>
    <col min="6918" max="6919" width="9.28515625" style="53" customWidth="1"/>
    <col min="6920" max="6920" width="9" style="53" bestFit="1" customWidth="1"/>
    <col min="6921" max="6921" width="10.42578125" style="53" bestFit="1" customWidth="1"/>
    <col min="6922" max="6922" width="10.42578125" style="53" customWidth="1"/>
    <col min="6923" max="6923" width="11" style="53" customWidth="1"/>
    <col min="6924" max="6925" width="10.85546875" style="53" customWidth="1"/>
    <col min="6926" max="6927" width="15" style="53" bestFit="1" customWidth="1"/>
    <col min="6928" max="6928" width="10.5703125" style="53" bestFit="1" customWidth="1"/>
    <col min="6929" max="6933" width="11.140625" style="53" customWidth="1"/>
    <col min="6934" max="6935" width="13.42578125" style="53" bestFit="1" customWidth="1"/>
    <col min="6936" max="7164" width="9.140625" style="53"/>
    <col min="7165" max="7165" width="14.85546875" style="53" customWidth="1"/>
    <col min="7166" max="7166" width="9.28515625" style="53" bestFit="1" customWidth="1"/>
    <col min="7167" max="7167" width="10.140625" style="53" bestFit="1" customWidth="1"/>
    <col min="7168" max="7170" width="9.140625" style="53"/>
    <col min="7171" max="7173" width="9.28515625" style="53" bestFit="1" customWidth="1"/>
    <col min="7174" max="7175" width="9.28515625" style="53" customWidth="1"/>
    <col min="7176" max="7176" width="9" style="53" bestFit="1" customWidth="1"/>
    <col min="7177" max="7177" width="10.42578125" style="53" bestFit="1" customWidth="1"/>
    <col min="7178" max="7178" width="10.42578125" style="53" customWidth="1"/>
    <col min="7179" max="7179" width="11" style="53" customWidth="1"/>
    <col min="7180" max="7181" width="10.85546875" style="53" customWidth="1"/>
    <col min="7182" max="7183" width="15" style="53" bestFit="1" customWidth="1"/>
    <col min="7184" max="7184" width="10.5703125" style="53" bestFit="1" customWidth="1"/>
    <col min="7185" max="7189" width="11.140625" style="53" customWidth="1"/>
    <col min="7190" max="7191" width="13.42578125" style="53" bestFit="1" customWidth="1"/>
    <col min="7192" max="7420" width="9.140625" style="53"/>
    <col min="7421" max="7421" width="14.85546875" style="53" customWidth="1"/>
    <col min="7422" max="7422" width="9.28515625" style="53" bestFit="1" customWidth="1"/>
    <col min="7423" max="7423" width="10.140625" style="53" bestFit="1" customWidth="1"/>
    <col min="7424" max="7426" width="9.140625" style="53"/>
    <col min="7427" max="7429" width="9.28515625" style="53" bestFit="1" customWidth="1"/>
    <col min="7430" max="7431" width="9.28515625" style="53" customWidth="1"/>
    <col min="7432" max="7432" width="9" style="53" bestFit="1" customWidth="1"/>
    <col min="7433" max="7433" width="10.42578125" style="53" bestFit="1" customWidth="1"/>
    <col min="7434" max="7434" width="10.42578125" style="53" customWidth="1"/>
    <col min="7435" max="7435" width="11" style="53" customWidth="1"/>
    <col min="7436" max="7437" width="10.85546875" style="53" customWidth="1"/>
    <col min="7438" max="7439" width="15" style="53" bestFit="1" customWidth="1"/>
    <col min="7440" max="7440" width="10.5703125" style="53" bestFit="1" customWidth="1"/>
    <col min="7441" max="7445" width="11.140625" style="53" customWidth="1"/>
    <col min="7446" max="7447" width="13.42578125" style="53" bestFit="1" customWidth="1"/>
    <col min="7448" max="7676" width="9.140625" style="53"/>
    <col min="7677" max="7677" width="14.85546875" style="53" customWidth="1"/>
    <col min="7678" max="7678" width="9.28515625" style="53" bestFit="1" customWidth="1"/>
    <col min="7679" max="7679" width="10.140625" style="53" bestFit="1" customWidth="1"/>
    <col min="7680" max="7682" width="9.140625" style="53"/>
    <col min="7683" max="7685" width="9.28515625" style="53" bestFit="1" customWidth="1"/>
    <col min="7686" max="7687" width="9.28515625" style="53" customWidth="1"/>
    <col min="7688" max="7688" width="9" style="53" bestFit="1" customWidth="1"/>
    <col min="7689" max="7689" width="10.42578125" style="53" bestFit="1" customWidth="1"/>
    <col min="7690" max="7690" width="10.42578125" style="53" customWidth="1"/>
    <col min="7691" max="7691" width="11" style="53" customWidth="1"/>
    <col min="7692" max="7693" width="10.85546875" style="53" customWidth="1"/>
    <col min="7694" max="7695" width="15" style="53" bestFit="1" customWidth="1"/>
    <col min="7696" max="7696" width="10.5703125" style="53" bestFit="1" customWidth="1"/>
    <col min="7697" max="7701" width="11.140625" style="53" customWidth="1"/>
    <col min="7702" max="7703" width="13.42578125" style="53" bestFit="1" customWidth="1"/>
    <col min="7704" max="7932" width="9.140625" style="53"/>
    <col min="7933" max="7933" width="14.85546875" style="53" customWidth="1"/>
    <col min="7934" max="7934" width="9.28515625" style="53" bestFit="1" customWidth="1"/>
    <col min="7935" max="7935" width="10.140625" style="53" bestFit="1" customWidth="1"/>
    <col min="7936" max="7938" width="9.140625" style="53"/>
    <col min="7939" max="7941" width="9.28515625" style="53" bestFit="1" customWidth="1"/>
    <col min="7942" max="7943" width="9.28515625" style="53" customWidth="1"/>
    <col min="7944" max="7944" width="9" style="53" bestFit="1" customWidth="1"/>
    <col min="7945" max="7945" width="10.42578125" style="53" bestFit="1" customWidth="1"/>
    <col min="7946" max="7946" width="10.42578125" style="53" customWidth="1"/>
    <col min="7947" max="7947" width="11" style="53" customWidth="1"/>
    <col min="7948" max="7949" width="10.85546875" style="53" customWidth="1"/>
    <col min="7950" max="7951" width="15" style="53" bestFit="1" customWidth="1"/>
    <col min="7952" max="7952" width="10.5703125" style="53" bestFit="1" customWidth="1"/>
    <col min="7953" max="7957" width="11.140625" style="53" customWidth="1"/>
    <col min="7958" max="7959" width="13.42578125" style="53" bestFit="1" customWidth="1"/>
    <col min="7960" max="8188" width="9.140625" style="53"/>
    <col min="8189" max="8189" width="14.85546875" style="53" customWidth="1"/>
    <col min="8190" max="8190" width="9.28515625" style="53" bestFit="1" customWidth="1"/>
    <col min="8191" max="8191" width="10.140625" style="53" bestFit="1" customWidth="1"/>
    <col min="8192" max="8194" width="9.140625" style="53"/>
    <col min="8195" max="8197" width="9.28515625" style="53" bestFit="1" customWidth="1"/>
    <col min="8198" max="8199" width="9.28515625" style="53" customWidth="1"/>
    <col min="8200" max="8200" width="9" style="53" bestFit="1" customWidth="1"/>
    <col min="8201" max="8201" width="10.42578125" style="53" bestFit="1" customWidth="1"/>
    <col min="8202" max="8202" width="10.42578125" style="53" customWidth="1"/>
    <col min="8203" max="8203" width="11" style="53" customWidth="1"/>
    <col min="8204" max="8205" width="10.85546875" style="53" customWidth="1"/>
    <col min="8206" max="8207" width="15" style="53" bestFit="1" customWidth="1"/>
    <col min="8208" max="8208" width="10.5703125" style="53" bestFit="1" customWidth="1"/>
    <col min="8209" max="8213" width="11.140625" style="53" customWidth="1"/>
    <col min="8214" max="8215" width="13.42578125" style="53" bestFit="1" customWidth="1"/>
    <col min="8216" max="8444" width="9.140625" style="53"/>
    <col min="8445" max="8445" width="14.85546875" style="53" customWidth="1"/>
    <col min="8446" max="8446" width="9.28515625" style="53" bestFit="1" customWidth="1"/>
    <col min="8447" max="8447" width="10.140625" style="53" bestFit="1" customWidth="1"/>
    <col min="8448" max="8450" width="9.140625" style="53"/>
    <col min="8451" max="8453" width="9.28515625" style="53" bestFit="1" customWidth="1"/>
    <col min="8454" max="8455" width="9.28515625" style="53" customWidth="1"/>
    <col min="8456" max="8456" width="9" style="53" bestFit="1" customWidth="1"/>
    <col min="8457" max="8457" width="10.42578125" style="53" bestFit="1" customWidth="1"/>
    <col min="8458" max="8458" width="10.42578125" style="53" customWidth="1"/>
    <col min="8459" max="8459" width="11" style="53" customWidth="1"/>
    <col min="8460" max="8461" width="10.85546875" style="53" customWidth="1"/>
    <col min="8462" max="8463" width="15" style="53" bestFit="1" customWidth="1"/>
    <col min="8464" max="8464" width="10.5703125" style="53" bestFit="1" customWidth="1"/>
    <col min="8465" max="8469" width="11.140625" style="53" customWidth="1"/>
    <col min="8470" max="8471" width="13.42578125" style="53" bestFit="1" customWidth="1"/>
    <col min="8472" max="8700" width="9.140625" style="53"/>
    <col min="8701" max="8701" width="14.85546875" style="53" customWidth="1"/>
    <col min="8702" max="8702" width="9.28515625" style="53" bestFit="1" customWidth="1"/>
    <col min="8703" max="8703" width="10.140625" style="53" bestFit="1" customWidth="1"/>
    <col min="8704" max="8706" width="9.140625" style="53"/>
    <col min="8707" max="8709" width="9.28515625" style="53" bestFit="1" customWidth="1"/>
    <col min="8710" max="8711" width="9.28515625" style="53" customWidth="1"/>
    <col min="8712" max="8712" width="9" style="53" bestFit="1" customWidth="1"/>
    <col min="8713" max="8713" width="10.42578125" style="53" bestFit="1" customWidth="1"/>
    <col min="8714" max="8714" width="10.42578125" style="53" customWidth="1"/>
    <col min="8715" max="8715" width="11" style="53" customWidth="1"/>
    <col min="8716" max="8717" width="10.85546875" style="53" customWidth="1"/>
    <col min="8718" max="8719" width="15" style="53" bestFit="1" customWidth="1"/>
    <col min="8720" max="8720" width="10.5703125" style="53" bestFit="1" customWidth="1"/>
    <col min="8721" max="8725" width="11.140625" style="53" customWidth="1"/>
    <col min="8726" max="8727" width="13.42578125" style="53" bestFit="1" customWidth="1"/>
    <col min="8728" max="8956" width="9.140625" style="53"/>
    <col min="8957" max="8957" width="14.85546875" style="53" customWidth="1"/>
    <col min="8958" max="8958" width="9.28515625" style="53" bestFit="1" customWidth="1"/>
    <col min="8959" max="8959" width="10.140625" style="53" bestFit="1" customWidth="1"/>
    <col min="8960" max="8962" width="9.140625" style="53"/>
    <col min="8963" max="8965" width="9.28515625" style="53" bestFit="1" customWidth="1"/>
    <col min="8966" max="8967" width="9.28515625" style="53" customWidth="1"/>
    <col min="8968" max="8968" width="9" style="53" bestFit="1" customWidth="1"/>
    <col min="8969" max="8969" width="10.42578125" style="53" bestFit="1" customWidth="1"/>
    <col min="8970" max="8970" width="10.42578125" style="53" customWidth="1"/>
    <col min="8971" max="8971" width="11" style="53" customWidth="1"/>
    <col min="8972" max="8973" width="10.85546875" style="53" customWidth="1"/>
    <col min="8974" max="8975" width="15" style="53" bestFit="1" customWidth="1"/>
    <col min="8976" max="8976" width="10.5703125" style="53" bestFit="1" customWidth="1"/>
    <col min="8977" max="8981" width="11.140625" style="53" customWidth="1"/>
    <col min="8982" max="8983" width="13.42578125" style="53" bestFit="1" customWidth="1"/>
    <col min="8984" max="9212" width="9.140625" style="53"/>
    <col min="9213" max="9213" width="14.85546875" style="53" customWidth="1"/>
    <col min="9214" max="9214" width="9.28515625" style="53" bestFit="1" customWidth="1"/>
    <col min="9215" max="9215" width="10.140625" style="53" bestFit="1" customWidth="1"/>
    <col min="9216" max="9218" width="9.140625" style="53"/>
    <col min="9219" max="9221" width="9.28515625" style="53" bestFit="1" customWidth="1"/>
    <col min="9222" max="9223" width="9.28515625" style="53" customWidth="1"/>
    <col min="9224" max="9224" width="9" style="53" bestFit="1" customWidth="1"/>
    <col min="9225" max="9225" width="10.42578125" style="53" bestFit="1" customWidth="1"/>
    <col min="9226" max="9226" width="10.42578125" style="53" customWidth="1"/>
    <col min="9227" max="9227" width="11" style="53" customWidth="1"/>
    <col min="9228" max="9229" width="10.85546875" style="53" customWidth="1"/>
    <col min="9230" max="9231" width="15" style="53" bestFit="1" customWidth="1"/>
    <col min="9232" max="9232" width="10.5703125" style="53" bestFit="1" customWidth="1"/>
    <col min="9233" max="9237" width="11.140625" style="53" customWidth="1"/>
    <col min="9238" max="9239" width="13.42578125" style="53" bestFit="1" customWidth="1"/>
    <col min="9240" max="9468" width="9.140625" style="53"/>
    <col min="9469" max="9469" width="14.85546875" style="53" customWidth="1"/>
    <col min="9470" max="9470" width="9.28515625" style="53" bestFit="1" customWidth="1"/>
    <col min="9471" max="9471" width="10.140625" style="53" bestFit="1" customWidth="1"/>
    <col min="9472" max="9474" width="9.140625" style="53"/>
    <col min="9475" max="9477" width="9.28515625" style="53" bestFit="1" customWidth="1"/>
    <col min="9478" max="9479" width="9.28515625" style="53" customWidth="1"/>
    <col min="9480" max="9480" width="9" style="53" bestFit="1" customWidth="1"/>
    <col min="9481" max="9481" width="10.42578125" style="53" bestFit="1" customWidth="1"/>
    <col min="9482" max="9482" width="10.42578125" style="53" customWidth="1"/>
    <col min="9483" max="9483" width="11" style="53" customWidth="1"/>
    <col min="9484" max="9485" width="10.85546875" style="53" customWidth="1"/>
    <col min="9486" max="9487" width="15" style="53" bestFit="1" customWidth="1"/>
    <col min="9488" max="9488" width="10.5703125" style="53" bestFit="1" customWidth="1"/>
    <col min="9489" max="9493" width="11.140625" style="53" customWidth="1"/>
    <col min="9494" max="9495" width="13.42578125" style="53" bestFit="1" customWidth="1"/>
    <col min="9496" max="9724" width="9.140625" style="53"/>
    <col min="9725" max="9725" width="14.85546875" style="53" customWidth="1"/>
    <col min="9726" max="9726" width="9.28515625" style="53" bestFit="1" customWidth="1"/>
    <col min="9727" max="9727" width="10.140625" style="53" bestFit="1" customWidth="1"/>
    <col min="9728" max="9730" width="9.140625" style="53"/>
    <col min="9731" max="9733" width="9.28515625" style="53" bestFit="1" customWidth="1"/>
    <col min="9734" max="9735" width="9.28515625" style="53" customWidth="1"/>
    <col min="9736" max="9736" width="9" style="53" bestFit="1" customWidth="1"/>
    <col min="9737" max="9737" width="10.42578125" style="53" bestFit="1" customWidth="1"/>
    <col min="9738" max="9738" width="10.42578125" style="53" customWidth="1"/>
    <col min="9739" max="9739" width="11" style="53" customWidth="1"/>
    <col min="9740" max="9741" width="10.85546875" style="53" customWidth="1"/>
    <col min="9742" max="9743" width="15" style="53" bestFit="1" customWidth="1"/>
    <col min="9744" max="9744" width="10.5703125" style="53" bestFit="1" customWidth="1"/>
    <col min="9745" max="9749" width="11.140625" style="53" customWidth="1"/>
    <col min="9750" max="9751" width="13.42578125" style="53" bestFit="1" customWidth="1"/>
    <col min="9752" max="9980" width="9.140625" style="53"/>
    <col min="9981" max="9981" width="14.85546875" style="53" customWidth="1"/>
    <col min="9982" max="9982" width="9.28515625" style="53" bestFit="1" customWidth="1"/>
    <col min="9983" max="9983" width="10.140625" style="53" bestFit="1" customWidth="1"/>
    <col min="9984" max="9986" width="9.140625" style="53"/>
    <col min="9987" max="9989" width="9.28515625" style="53" bestFit="1" customWidth="1"/>
    <col min="9990" max="9991" width="9.28515625" style="53" customWidth="1"/>
    <col min="9992" max="9992" width="9" style="53" bestFit="1" customWidth="1"/>
    <col min="9993" max="9993" width="10.42578125" style="53" bestFit="1" customWidth="1"/>
    <col min="9994" max="9994" width="10.42578125" style="53" customWidth="1"/>
    <col min="9995" max="9995" width="11" style="53" customWidth="1"/>
    <col min="9996" max="9997" width="10.85546875" style="53" customWidth="1"/>
    <col min="9998" max="9999" width="15" style="53" bestFit="1" customWidth="1"/>
    <col min="10000" max="10000" width="10.5703125" style="53" bestFit="1" customWidth="1"/>
    <col min="10001" max="10005" width="11.140625" style="53" customWidth="1"/>
    <col min="10006" max="10007" width="13.42578125" style="53" bestFit="1" customWidth="1"/>
    <col min="10008" max="10236" width="9.140625" style="53"/>
    <col min="10237" max="10237" width="14.85546875" style="53" customWidth="1"/>
    <col min="10238" max="10238" width="9.28515625" style="53" bestFit="1" customWidth="1"/>
    <col min="10239" max="10239" width="10.140625" style="53" bestFit="1" customWidth="1"/>
    <col min="10240" max="10242" width="9.140625" style="53"/>
    <col min="10243" max="10245" width="9.28515625" style="53" bestFit="1" customWidth="1"/>
    <col min="10246" max="10247" width="9.28515625" style="53" customWidth="1"/>
    <col min="10248" max="10248" width="9" style="53" bestFit="1" customWidth="1"/>
    <col min="10249" max="10249" width="10.42578125" style="53" bestFit="1" customWidth="1"/>
    <col min="10250" max="10250" width="10.42578125" style="53" customWidth="1"/>
    <col min="10251" max="10251" width="11" style="53" customWidth="1"/>
    <col min="10252" max="10253" width="10.85546875" style="53" customWidth="1"/>
    <col min="10254" max="10255" width="15" style="53" bestFit="1" customWidth="1"/>
    <col min="10256" max="10256" width="10.5703125" style="53" bestFit="1" customWidth="1"/>
    <col min="10257" max="10261" width="11.140625" style="53" customWidth="1"/>
    <col min="10262" max="10263" width="13.42578125" style="53" bestFit="1" customWidth="1"/>
    <col min="10264" max="10492" width="9.140625" style="53"/>
    <col min="10493" max="10493" width="14.85546875" style="53" customWidth="1"/>
    <col min="10494" max="10494" width="9.28515625" style="53" bestFit="1" customWidth="1"/>
    <col min="10495" max="10495" width="10.140625" style="53" bestFit="1" customWidth="1"/>
    <col min="10496" max="10498" width="9.140625" style="53"/>
    <col min="10499" max="10501" width="9.28515625" style="53" bestFit="1" customWidth="1"/>
    <col min="10502" max="10503" width="9.28515625" style="53" customWidth="1"/>
    <col min="10504" max="10504" width="9" style="53" bestFit="1" customWidth="1"/>
    <col min="10505" max="10505" width="10.42578125" style="53" bestFit="1" customWidth="1"/>
    <col min="10506" max="10506" width="10.42578125" style="53" customWidth="1"/>
    <col min="10507" max="10507" width="11" style="53" customWidth="1"/>
    <col min="10508" max="10509" width="10.85546875" style="53" customWidth="1"/>
    <col min="10510" max="10511" width="15" style="53" bestFit="1" customWidth="1"/>
    <col min="10512" max="10512" width="10.5703125" style="53" bestFit="1" customWidth="1"/>
    <col min="10513" max="10517" width="11.140625" style="53" customWidth="1"/>
    <col min="10518" max="10519" width="13.42578125" style="53" bestFit="1" customWidth="1"/>
    <col min="10520" max="10748" width="9.140625" style="53"/>
    <col min="10749" max="10749" width="14.85546875" style="53" customWidth="1"/>
    <col min="10750" max="10750" width="9.28515625" style="53" bestFit="1" customWidth="1"/>
    <col min="10751" max="10751" width="10.140625" style="53" bestFit="1" customWidth="1"/>
    <col min="10752" max="10754" width="9.140625" style="53"/>
    <col min="10755" max="10757" width="9.28515625" style="53" bestFit="1" customWidth="1"/>
    <col min="10758" max="10759" width="9.28515625" style="53" customWidth="1"/>
    <col min="10760" max="10760" width="9" style="53" bestFit="1" customWidth="1"/>
    <col min="10761" max="10761" width="10.42578125" style="53" bestFit="1" customWidth="1"/>
    <col min="10762" max="10762" width="10.42578125" style="53" customWidth="1"/>
    <col min="10763" max="10763" width="11" style="53" customWidth="1"/>
    <col min="10764" max="10765" width="10.85546875" style="53" customWidth="1"/>
    <col min="10766" max="10767" width="15" style="53" bestFit="1" customWidth="1"/>
    <col min="10768" max="10768" width="10.5703125" style="53" bestFit="1" customWidth="1"/>
    <col min="10769" max="10773" width="11.140625" style="53" customWidth="1"/>
    <col min="10774" max="10775" width="13.42578125" style="53" bestFit="1" customWidth="1"/>
    <col min="10776" max="11004" width="9.140625" style="53"/>
    <col min="11005" max="11005" width="14.85546875" style="53" customWidth="1"/>
    <col min="11006" max="11006" width="9.28515625" style="53" bestFit="1" customWidth="1"/>
    <col min="11007" max="11007" width="10.140625" style="53" bestFit="1" customWidth="1"/>
    <col min="11008" max="11010" width="9.140625" style="53"/>
    <col min="11011" max="11013" width="9.28515625" style="53" bestFit="1" customWidth="1"/>
    <col min="11014" max="11015" width="9.28515625" style="53" customWidth="1"/>
    <col min="11016" max="11016" width="9" style="53" bestFit="1" customWidth="1"/>
    <col min="11017" max="11017" width="10.42578125" style="53" bestFit="1" customWidth="1"/>
    <col min="11018" max="11018" width="10.42578125" style="53" customWidth="1"/>
    <col min="11019" max="11019" width="11" style="53" customWidth="1"/>
    <col min="11020" max="11021" width="10.85546875" style="53" customWidth="1"/>
    <col min="11022" max="11023" width="15" style="53" bestFit="1" customWidth="1"/>
    <col min="11024" max="11024" width="10.5703125" style="53" bestFit="1" customWidth="1"/>
    <col min="11025" max="11029" width="11.140625" style="53" customWidth="1"/>
    <col min="11030" max="11031" width="13.42578125" style="53" bestFit="1" customWidth="1"/>
    <col min="11032" max="11260" width="9.140625" style="53"/>
    <col min="11261" max="11261" width="14.85546875" style="53" customWidth="1"/>
    <col min="11262" max="11262" width="9.28515625" style="53" bestFit="1" customWidth="1"/>
    <col min="11263" max="11263" width="10.140625" style="53" bestFit="1" customWidth="1"/>
    <col min="11264" max="11266" width="9.140625" style="53"/>
    <col min="11267" max="11269" width="9.28515625" style="53" bestFit="1" customWidth="1"/>
    <col min="11270" max="11271" width="9.28515625" style="53" customWidth="1"/>
    <col min="11272" max="11272" width="9" style="53" bestFit="1" customWidth="1"/>
    <col min="11273" max="11273" width="10.42578125" style="53" bestFit="1" customWidth="1"/>
    <col min="11274" max="11274" width="10.42578125" style="53" customWidth="1"/>
    <col min="11275" max="11275" width="11" style="53" customWidth="1"/>
    <col min="11276" max="11277" width="10.85546875" style="53" customWidth="1"/>
    <col min="11278" max="11279" width="15" style="53" bestFit="1" customWidth="1"/>
    <col min="11280" max="11280" width="10.5703125" style="53" bestFit="1" customWidth="1"/>
    <col min="11281" max="11285" width="11.140625" style="53" customWidth="1"/>
    <col min="11286" max="11287" width="13.42578125" style="53" bestFit="1" customWidth="1"/>
    <col min="11288" max="11516" width="9.140625" style="53"/>
    <col min="11517" max="11517" width="14.85546875" style="53" customWidth="1"/>
    <col min="11518" max="11518" width="9.28515625" style="53" bestFit="1" customWidth="1"/>
    <col min="11519" max="11519" width="10.140625" style="53" bestFit="1" customWidth="1"/>
    <col min="11520" max="11522" width="9.140625" style="53"/>
    <col min="11523" max="11525" width="9.28515625" style="53" bestFit="1" customWidth="1"/>
    <col min="11526" max="11527" width="9.28515625" style="53" customWidth="1"/>
    <col min="11528" max="11528" width="9" style="53" bestFit="1" customWidth="1"/>
    <col min="11529" max="11529" width="10.42578125" style="53" bestFit="1" customWidth="1"/>
    <col min="11530" max="11530" width="10.42578125" style="53" customWidth="1"/>
    <col min="11531" max="11531" width="11" style="53" customWidth="1"/>
    <col min="11532" max="11533" width="10.85546875" style="53" customWidth="1"/>
    <col min="11534" max="11535" width="15" style="53" bestFit="1" customWidth="1"/>
    <col min="11536" max="11536" width="10.5703125" style="53" bestFit="1" customWidth="1"/>
    <col min="11537" max="11541" width="11.140625" style="53" customWidth="1"/>
    <col min="11542" max="11543" width="13.42578125" style="53" bestFit="1" customWidth="1"/>
    <col min="11544" max="11772" width="9.140625" style="53"/>
    <col min="11773" max="11773" width="14.85546875" style="53" customWidth="1"/>
    <col min="11774" max="11774" width="9.28515625" style="53" bestFit="1" customWidth="1"/>
    <col min="11775" max="11775" width="10.140625" style="53" bestFit="1" customWidth="1"/>
    <col min="11776" max="11778" width="9.140625" style="53"/>
    <col min="11779" max="11781" width="9.28515625" style="53" bestFit="1" customWidth="1"/>
    <col min="11782" max="11783" width="9.28515625" style="53" customWidth="1"/>
    <col min="11784" max="11784" width="9" style="53" bestFit="1" customWidth="1"/>
    <col min="11785" max="11785" width="10.42578125" style="53" bestFit="1" customWidth="1"/>
    <col min="11786" max="11786" width="10.42578125" style="53" customWidth="1"/>
    <col min="11787" max="11787" width="11" style="53" customWidth="1"/>
    <col min="11788" max="11789" width="10.85546875" style="53" customWidth="1"/>
    <col min="11790" max="11791" width="15" style="53" bestFit="1" customWidth="1"/>
    <col min="11792" max="11792" width="10.5703125" style="53" bestFit="1" customWidth="1"/>
    <col min="11793" max="11797" width="11.140625" style="53" customWidth="1"/>
    <col min="11798" max="11799" width="13.42578125" style="53" bestFit="1" customWidth="1"/>
    <col min="11800" max="12028" width="9.140625" style="53"/>
    <col min="12029" max="12029" width="14.85546875" style="53" customWidth="1"/>
    <col min="12030" max="12030" width="9.28515625" style="53" bestFit="1" customWidth="1"/>
    <col min="12031" max="12031" width="10.140625" style="53" bestFit="1" customWidth="1"/>
    <col min="12032" max="12034" width="9.140625" style="53"/>
    <col min="12035" max="12037" width="9.28515625" style="53" bestFit="1" customWidth="1"/>
    <col min="12038" max="12039" width="9.28515625" style="53" customWidth="1"/>
    <col min="12040" max="12040" width="9" style="53" bestFit="1" customWidth="1"/>
    <col min="12041" max="12041" width="10.42578125" style="53" bestFit="1" customWidth="1"/>
    <col min="12042" max="12042" width="10.42578125" style="53" customWidth="1"/>
    <col min="12043" max="12043" width="11" style="53" customWidth="1"/>
    <col min="12044" max="12045" width="10.85546875" style="53" customWidth="1"/>
    <col min="12046" max="12047" width="15" style="53" bestFit="1" customWidth="1"/>
    <col min="12048" max="12048" width="10.5703125" style="53" bestFit="1" customWidth="1"/>
    <col min="12049" max="12053" width="11.140625" style="53" customWidth="1"/>
    <col min="12054" max="12055" width="13.42578125" style="53" bestFit="1" customWidth="1"/>
    <col min="12056" max="12284" width="9.140625" style="53"/>
    <col min="12285" max="12285" width="14.85546875" style="53" customWidth="1"/>
    <col min="12286" max="12286" width="9.28515625" style="53" bestFit="1" customWidth="1"/>
    <col min="12287" max="12287" width="10.140625" style="53" bestFit="1" customWidth="1"/>
    <col min="12288" max="12290" width="9.140625" style="53"/>
    <col min="12291" max="12293" width="9.28515625" style="53" bestFit="1" customWidth="1"/>
    <col min="12294" max="12295" width="9.28515625" style="53" customWidth="1"/>
    <col min="12296" max="12296" width="9" style="53" bestFit="1" customWidth="1"/>
    <col min="12297" max="12297" width="10.42578125" style="53" bestFit="1" customWidth="1"/>
    <col min="12298" max="12298" width="10.42578125" style="53" customWidth="1"/>
    <col min="12299" max="12299" width="11" style="53" customWidth="1"/>
    <col min="12300" max="12301" width="10.85546875" style="53" customWidth="1"/>
    <col min="12302" max="12303" width="15" style="53" bestFit="1" customWidth="1"/>
    <col min="12304" max="12304" width="10.5703125" style="53" bestFit="1" customWidth="1"/>
    <col min="12305" max="12309" width="11.140625" style="53" customWidth="1"/>
    <col min="12310" max="12311" width="13.42578125" style="53" bestFit="1" customWidth="1"/>
    <col min="12312" max="12540" width="9.140625" style="53"/>
    <col min="12541" max="12541" width="14.85546875" style="53" customWidth="1"/>
    <col min="12542" max="12542" width="9.28515625" style="53" bestFit="1" customWidth="1"/>
    <col min="12543" max="12543" width="10.140625" style="53" bestFit="1" customWidth="1"/>
    <col min="12544" max="12546" width="9.140625" style="53"/>
    <col min="12547" max="12549" width="9.28515625" style="53" bestFit="1" customWidth="1"/>
    <col min="12550" max="12551" width="9.28515625" style="53" customWidth="1"/>
    <col min="12552" max="12552" width="9" style="53" bestFit="1" customWidth="1"/>
    <col min="12553" max="12553" width="10.42578125" style="53" bestFit="1" customWidth="1"/>
    <col min="12554" max="12554" width="10.42578125" style="53" customWidth="1"/>
    <col min="12555" max="12555" width="11" style="53" customWidth="1"/>
    <col min="12556" max="12557" width="10.85546875" style="53" customWidth="1"/>
    <col min="12558" max="12559" width="15" style="53" bestFit="1" customWidth="1"/>
    <col min="12560" max="12560" width="10.5703125" style="53" bestFit="1" customWidth="1"/>
    <col min="12561" max="12565" width="11.140625" style="53" customWidth="1"/>
    <col min="12566" max="12567" width="13.42578125" style="53" bestFit="1" customWidth="1"/>
    <col min="12568" max="12796" width="9.140625" style="53"/>
    <col min="12797" max="12797" width="14.85546875" style="53" customWidth="1"/>
    <col min="12798" max="12798" width="9.28515625" style="53" bestFit="1" customWidth="1"/>
    <col min="12799" max="12799" width="10.140625" style="53" bestFit="1" customWidth="1"/>
    <col min="12800" max="12802" width="9.140625" style="53"/>
    <col min="12803" max="12805" width="9.28515625" style="53" bestFit="1" customWidth="1"/>
    <col min="12806" max="12807" width="9.28515625" style="53" customWidth="1"/>
    <col min="12808" max="12808" width="9" style="53" bestFit="1" customWidth="1"/>
    <col min="12809" max="12809" width="10.42578125" style="53" bestFit="1" customWidth="1"/>
    <col min="12810" max="12810" width="10.42578125" style="53" customWidth="1"/>
    <col min="12811" max="12811" width="11" style="53" customWidth="1"/>
    <col min="12812" max="12813" width="10.85546875" style="53" customWidth="1"/>
    <col min="12814" max="12815" width="15" style="53" bestFit="1" customWidth="1"/>
    <col min="12816" max="12816" width="10.5703125" style="53" bestFit="1" customWidth="1"/>
    <col min="12817" max="12821" width="11.140625" style="53" customWidth="1"/>
    <col min="12822" max="12823" width="13.42578125" style="53" bestFit="1" customWidth="1"/>
    <col min="12824" max="13052" width="9.140625" style="53"/>
    <col min="13053" max="13053" width="14.85546875" style="53" customWidth="1"/>
    <col min="13054" max="13054" width="9.28515625" style="53" bestFit="1" customWidth="1"/>
    <col min="13055" max="13055" width="10.140625" style="53" bestFit="1" customWidth="1"/>
    <col min="13056" max="13058" width="9.140625" style="53"/>
    <col min="13059" max="13061" width="9.28515625" style="53" bestFit="1" customWidth="1"/>
    <col min="13062" max="13063" width="9.28515625" style="53" customWidth="1"/>
    <col min="13064" max="13064" width="9" style="53" bestFit="1" customWidth="1"/>
    <col min="13065" max="13065" width="10.42578125" style="53" bestFit="1" customWidth="1"/>
    <col min="13066" max="13066" width="10.42578125" style="53" customWidth="1"/>
    <col min="13067" max="13067" width="11" style="53" customWidth="1"/>
    <col min="13068" max="13069" width="10.85546875" style="53" customWidth="1"/>
    <col min="13070" max="13071" width="15" style="53" bestFit="1" customWidth="1"/>
    <col min="13072" max="13072" width="10.5703125" style="53" bestFit="1" customWidth="1"/>
    <col min="13073" max="13077" width="11.140625" style="53" customWidth="1"/>
    <col min="13078" max="13079" width="13.42578125" style="53" bestFit="1" customWidth="1"/>
    <col min="13080" max="13308" width="9.140625" style="53"/>
    <col min="13309" max="13309" width="14.85546875" style="53" customWidth="1"/>
    <col min="13310" max="13310" width="9.28515625" style="53" bestFit="1" customWidth="1"/>
    <col min="13311" max="13311" width="10.140625" style="53" bestFit="1" customWidth="1"/>
    <col min="13312" max="13314" width="9.140625" style="53"/>
    <col min="13315" max="13317" width="9.28515625" style="53" bestFit="1" customWidth="1"/>
    <col min="13318" max="13319" width="9.28515625" style="53" customWidth="1"/>
    <col min="13320" max="13320" width="9" style="53" bestFit="1" customWidth="1"/>
    <col min="13321" max="13321" width="10.42578125" style="53" bestFit="1" customWidth="1"/>
    <col min="13322" max="13322" width="10.42578125" style="53" customWidth="1"/>
    <col min="13323" max="13323" width="11" style="53" customWidth="1"/>
    <col min="13324" max="13325" width="10.85546875" style="53" customWidth="1"/>
    <col min="13326" max="13327" width="15" style="53" bestFit="1" customWidth="1"/>
    <col min="13328" max="13328" width="10.5703125" style="53" bestFit="1" customWidth="1"/>
    <col min="13329" max="13333" width="11.140625" style="53" customWidth="1"/>
    <col min="13334" max="13335" width="13.42578125" style="53" bestFit="1" customWidth="1"/>
    <col min="13336" max="13564" width="9.140625" style="53"/>
    <col min="13565" max="13565" width="14.85546875" style="53" customWidth="1"/>
    <col min="13566" max="13566" width="9.28515625" style="53" bestFit="1" customWidth="1"/>
    <col min="13567" max="13567" width="10.140625" style="53" bestFit="1" customWidth="1"/>
    <col min="13568" max="13570" width="9.140625" style="53"/>
    <col min="13571" max="13573" width="9.28515625" style="53" bestFit="1" customWidth="1"/>
    <col min="13574" max="13575" width="9.28515625" style="53" customWidth="1"/>
    <col min="13576" max="13576" width="9" style="53" bestFit="1" customWidth="1"/>
    <col min="13577" max="13577" width="10.42578125" style="53" bestFit="1" customWidth="1"/>
    <col min="13578" max="13578" width="10.42578125" style="53" customWidth="1"/>
    <col min="13579" max="13579" width="11" style="53" customWidth="1"/>
    <col min="13580" max="13581" width="10.85546875" style="53" customWidth="1"/>
    <col min="13582" max="13583" width="15" style="53" bestFit="1" customWidth="1"/>
    <col min="13584" max="13584" width="10.5703125" style="53" bestFit="1" customWidth="1"/>
    <col min="13585" max="13589" width="11.140625" style="53" customWidth="1"/>
    <col min="13590" max="13591" width="13.42578125" style="53" bestFit="1" customWidth="1"/>
    <col min="13592" max="13820" width="9.140625" style="53"/>
    <col min="13821" max="13821" width="14.85546875" style="53" customWidth="1"/>
    <col min="13822" max="13822" width="9.28515625" style="53" bestFit="1" customWidth="1"/>
    <col min="13823" max="13823" width="10.140625" style="53" bestFit="1" customWidth="1"/>
    <col min="13824" max="13826" width="9.140625" style="53"/>
    <col min="13827" max="13829" width="9.28515625" style="53" bestFit="1" customWidth="1"/>
    <col min="13830" max="13831" width="9.28515625" style="53" customWidth="1"/>
    <col min="13832" max="13832" width="9" style="53" bestFit="1" customWidth="1"/>
    <col min="13833" max="13833" width="10.42578125" style="53" bestFit="1" customWidth="1"/>
    <col min="13834" max="13834" width="10.42578125" style="53" customWidth="1"/>
    <col min="13835" max="13835" width="11" style="53" customWidth="1"/>
    <col min="13836" max="13837" width="10.85546875" style="53" customWidth="1"/>
    <col min="13838" max="13839" width="15" style="53" bestFit="1" customWidth="1"/>
    <col min="13840" max="13840" width="10.5703125" style="53" bestFit="1" customWidth="1"/>
    <col min="13841" max="13845" width="11.140625" style="53" customWidth="1"/>
    <col min="13846" max="13847" width="13.42578125" style="53" bestFit="1" customWidth="1"/>
    <col min="13848" max="14076" width="9.140625" style="53"/>
    <col min="14077" max="14077" width="14.85546875" style="53" customWidth="1"/>
    <col min="14078" max="14078" width="9.28515625" style="53" bestFit="1" customWidth="1"/>
    <col min="14079" max="14079" width="10.140625" style="53" bestFit="1" customWidth="1"/>
    <col min="14080" max="14082" width="9.140625" style="53"/>
    <col min="14083" max="14085" width="9.28515625" style="53" bestFit="1" customWidth="1"/>
    <col min="14086" max="14087" width="9.28515625" style="53" customWidth="1"/>
    <col min="14088" max="14088" width="9" style="53" bestFit="1" customWidth="1"/>
    <col min="14089" max="14089" width="10.42578125" style="53" bestFit="1" customWidth="1"/>
    <col min="14090" max="14090" width="10.42578125" style="53" customWidth="1"/>
    <col min="14091" max="14091" width="11" style="53" customWidth="1"/>
    <col min="14092" max="14093" width="10.85546875" style="53" customWidth="1"/>
    <col min="14094" max="14095" width="15" style="53" bestFit="1" customWidth="1"/>
    <col min="14096" max="14096" width="10.5703125" style="53" bestFit="1" customWidth="1"/>
    <col min="14097" max="14101" width="11.140625" style="53" customWidth="1"/>
    <col min="14102" max="14103" width="13.42578125" style="53" bestFit="1" customWidth="1"/>
    <col min="14104" max="14332" width="9.140625" style="53"/>
    <col min="14333" max="14333" width="14.85546875" style="53" customWidth="1"/>
    <col min="14334" max="14334" width="9.28515625" style="53" bestFit="1" customWidth="1"/>
    <col min="14335" max="14335" width="10.140625" style="53" bestFit="1" customWidth="1"/>
    <col min="14336" max="14338" width="9.140625" style="53"/>
    <col min="14339" max="14341" width="9.28515625" style="53" bestFit="1" customWidth="1"/>
    <col min="14342" max="14343" width="9.28515625" style="53" customWidth="1"/>
    <col min="14344" max="14344" width="9" style="53" bestFit="1" customWidth="1"/>
    <col min="14345" max="14345" width="10.42578125" style="53" bestFit="1" customWidth="1"/>
    <col min="14346" max="14346" width="10.42578125" style="53" customWidth="1"/>
    <col min="14347" max="14347" width="11" style="53" customWidth="1"/>
    <col min="14348" max="14349" width="10.85546875" style="53" customWidth="1"/>
    <col min="14350" max="14351" width="15" style="53" bestFit="1" customWidth="1"/>
    <col min="14352" max="14352" width="10.5703125" style="53" bestFit="1" customWidth="1"/>
    <col min="14353" max="14357" width="11.140625" style="53" customWidth="1"/>
    <col min="14358" max="14359" width="13.42578125" style="53" bestFit="1" customWidth="1"/>
    <col min="14360" max="14588" width="9.140625" style="53"/>
    <col min="14589" max="14589" width="14.85546875" style="53" customWidth="1"/>
    <col min="14590" max="14590" width="9.28515625" style="53" bestFit="1" customWidth="1"/>
    <col min="14591" max="14591" width="10.140625" style="53" bestFit="1" customWidth="1"/>
    <col min="14592" max="14594" width="9.140625" style="53"/>
    <col min="14595" max="14597" width="9.28515625" style="53" bestFit="1" customWidth="1"/>
    <col min="14598" max="14599" width="9.28515625" style="53" customWidth="1"/>
    <col min="14600" max="14600" width="9" style="53" bestFit="1" customWidth="1"/>
    <col min="14601" max="14601" width="10.42578125" style="53" bestFit="1" customWidth="1"/>
    <col min="14602" max="14602" width="10.42578125" style="53" customWidth="1"/>
    <col min="14603" max="14603" width="11" style="53" customWidth="1"/>
    <col min="14604" max="14605" width="10.85546875" style="53" customWidth="1"/>
    <col min="14606" max="14607" width="15" style="53" bestFit="1" customWidth="1"/>
    <col min="14608" max="14608" width="10.5703125" style="53" bestFit="1" customWidth="1"/>
    <col min="14609" max="14613" width="11.140625" style="53" customWidth="1"/>
    <col min="14614" max="14615" width="13.42578125" style="53" bestFit="1" customWidth="1"/>
    <col min="14616" max="14844" width="9.140625" style="53"/>
    <col min="14845" max="14845" width="14.85546875" style="53" customWidth="1"/>
    <col min="14846" max="14846" width="9.28515625" style="53" bestFit="1" customWidth="1"/>
    <col min="14847" max="14847" width="10.140625" style="53" bestFit="1" customWidth="1"/>
    <col min="14848" max="14850" width="9.140625" style="53"/>
    <col min="14851" max="14853" width="9.28515625" style="53" bestFit="1" customWidth="1"/>
    <col min="14854" max="14855" width="9.28515625" style="53" customWidth="1"/>
    <col min="14856" max="14856" width="9" style="53" bestFit="1" customWidth="1"/>
    <col min="14857" max="14857" width="10.42578125" style="53" bestFit="1" customWidth="1"/>
    <col min="14858" max="14858" width="10.42578125" style="53" customWidth="1"/>
    <col min="14859" max="14859" width="11" style="53" customWidth="1"/>
    <col min="14860" max="14861" width="10.85546875" style="53" customWidth="1"/>
    <col min="14862" max="14863" width="15" style="53" bestFit="1" customWidth="1"/>
    <col min="14864" max="14864" width="10.5703125" style="53" bestFit="1" customWidth="1"/>
    <col min="14865" max="14869" width="11.140625" style="53" customWidth="1"/>
    <col min="14870" max="14871" width="13.42578125" style="53" bestFit="1" customWidth="1"/>
    <col min="14872" max="15100" width="9.140625" style="53"/>
    <col min="15101" max="15101" width="14.85546875" style="53" customWidth="1"/>
    <col min="15102" max="15102" width="9.28515625" style="53" bestFit="1" customWidth="1"/>
    <col min="15103" max="15103" width="10.140625" style="53" bestFit="1" customWidth="1"/>
    <col min="15104" max="15106" width="9.140625" style="53"/>
    <col min="15107" max="15109" width="9.28515625" style="53" bestFit="1" customWidth="1"/>
    <col min="15110" max="15111" width="9.28515625" style="53" customWidth="1"/>
    <col min="15112" max="15112" width="9" style="53" bestFit="1" customWidth="1"/>
    <col min="15113" max="15113" width="10.42578125" style="53" bestFit="1" customWidth="1"/>
    <col min="15114" max="15114" width="10.42578125" style="53" customWidth="1"/>
    <col min="15115" max="15115" width="11" style="53" customWidth="1"/>
    <col min="15116" max="15117" width="10.85546875" style="53" customWidth="1"/>
    <col min="15118" max="15119" width="15" style="53" bestFit="1" customWidth="1"/>
    <col min="15120" max="15120" width="10.5703125" style="53" bestFit="1" customWidth="1"/>
    <col min="15121" max="15125" width="11.140625" style="53" customWidth="1"/>
    <col min="15126" max="15127" width="13.42578125" style="53" bestFit="1" customWidth="1"/>
    <col min="15128" max="15356" width="9.140625" style="53"/>
    <col min="15357" max="15357" width="14.85546875" style="53" customWidth="1"/>
    <col min="15358" max="15358" width="9.28515625" style="53" bestFit="1" customWidth="1"/>
    <col min="15359" max="15359" width="10.140625" style="53" bestFit="1" customWidth="1"/>
    <col min="15360" max="15362" width="9.140625" style="53"/>
    <col min="15363" max="15365" width="9.28515625" style="53" bestFit="1" customWidth="1"/>
    <col min="15366" max="15367" width="9.28515625" style="53" customWidth="1"/>
    <col min="15368" max="15368" width="9" style="53" bestFit="1" customWidth="1"/>
    <col min="15369" max="15369" width="10.42578125" style="53" bestFit="1" customWidth="1"/>
    <col min="15370" max="15370" width="10.42578125" style="53" customWidth="1"/>
    <col min="15371" max="15371" width="11" style="53" customWidth="1"/>
    <col min="15372" max="15373" width="10.85546875" style="53" customWidth="1"/>
    <col min="15374" max="15375" width="15" style="53" bestFit="1" customWidth="1"/>
    <col min="15376" max="15376" width="10.5703125" style="53" bestFit="1" customWidth="1"/>
    <col min="15377" max="15381" width="11.140625" style="53" customWidth="1"/>
    <col min="15382" max="15383" width="13.42578125" style="53" bestFit="1" customWidth="1"/>
    <col min="15384" max="15612" width="9.140625" style="53"/>
    <col min="15613" max="15613" width="14.85546875" style="53" customWidth="1"/>
    <col min="15614" max="15614" width="9.28515625" style="53" bestFit="1" customWidth="1"/>
    <col min="15615" max="15615" width="10.140625" style="53" bestFit="1" customWidth="1"/>
    <col min="15616" max="15618" width="9.140625" style="53"/>
    <col min="15619" max="15621" width="9.28515625" style="53" bestFit="1" customWidth="1"/>
    <col min="15622" max="15623" width="9.28515625" style="53" customWidth="1"/>
    <col min="15624" max="15624" width="9" style="53" bestFit="1" customWidth="1"/>
    <col min="15625" max="15625" width="10.42578125" style="53" bestFit="1" customWidth="1"/>
    <col min="15626" max="15626" width="10.42578125" style="53" customWidth="1"/>
    <col min="15627" max="15627" width="11" style="53" customWidth="1"/>
    <col min="15628" max="15629" width="10.85546875" style="53" customWidth="1"/>
    <col min="15630" max="15631" width="15" style="53" bestFit="1" customWidth="1"/>
    <col min="15632" max="15632" width="10.5703125" style="53" bestFit="1" customWidth="1"/>
    <col min="15633" max="15637" width="11.140625" style="53" customWidth="1"/>
    <col min="15638" max="15639" width="13.42578125" style="53" bestFit="1" customWidth="1"/>
    <col min="15640" max="15868" width="9.140625" style="53"/>
    <col min="15869" max="15869" width="14.85546875" style="53" customWidth="1"/>
    <col min="15870" max="15870" width="9.28515625" style="53" bestFit="1" customWidth="1"/>
    <col min="15871" max="15871" width="10.140625" style="53" bestFit="1" customWidth="1"/>
    <col min="15872" max="15874" width="9.140625" style="53"/>
    <col min="15875" max="15877" width="9.28515625" style="53" bestFit="1" customWidth="1"/>
    <col min="15878" max="15879" width="9.28515625" style="53" customWidth="1"/>
    <col min="15880" max="15880" width="9" style="53" bestFit="1" customWidth="1"/>
    <col min="15881" max="15881" width="10.42578125" style="53" bestFit="1" customWidth="1"/>
    <col min="15882" max="15882" width="10.42578125" style="53" customWidth="1"/>
    <col min="15883" max="15883" width="11" style="53" customWidth="1"/>
    <col min="15884" max="15885" width="10.85546875" style="53" customWidth="1"/>
    <col min="15886" max="15887" width="15" style="53" bestFit="1" customWidth="1"/>
    <col min="15888" max="15888" width="10.5703125" style="53" bestFit="1" customWidth="1"/>
    <col min="15889" max="15893" width="11.140625" style="53" customWidth="1"/>
    <col min="15894" max="15895" width="13.42578125" style="53" bestFit="1" customWidth="1"/>
    <col min="15896" max="16124" width="9.140625" style="53"/>
    <col min="16125" max="16125" width="14.85546875" style="53" customWidth="1"/>
    <col min="16126" max="16126" width="9.28515625" style="53" bestFit="1" customWidth="1"/>
    <col min="16127" max="16127" width="10.140625" style="53" bestFit="1" customWidth="1"/>
    <col min="16128" max="16130" width="9.140625" style="53"/>
    <col min="16131" max="16133" width="9.28515625" style="53" bestFit="1" customWidth="1"/>
    <col min="16134" max="16135" width="9.28515625" style="53" customWidth="1"/>
    <col min="16136" max="16136" width="9" style="53" bestFit="1" customWidth="1"/>
    <col min="16137" max="16137" width="10.42578125" style="53" bestFit="1" customWidth="1"/>
    <col min="16138" max="16138" width="10.42578125" style="53" customWidth="1"/>
    <col min="16139" max="16139" width="11" style="53" customWidth="1"/>
    <col min="16140" max="16141" width="10.85546875" style="53" customWidth="1"/>
    <col min="16142" max="16143" width="15" style="53" bestFit="1" customWidth="1"/>
    <col min="16144" max="16144" width="10.5703125" style="53" bestFit="1" customWidth="1"/>
    <col min="16145" max="16149" width="11.140625" style="53" customWidth="1"/>
    <col min="16150" max="16151" width="13.42578125" style="53" bestFit="1" customWidth="1"/>
    <col min="16152" max="16384" width="9.140625" style="53"/>
  </cols>
  <sheetData>
    <row r="1" spans="1:21" ht="7.5" customHeight="1" x14ac:dyDescent="0.25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21" ht="16.5" customHeight="1" x14ac:dyDescent="0.3">
      <c r="A2" s="251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21" ht="19.5" thickBot="1" x14ac:dyDescent="0.35">
      <c r="A3" s="251" t="s">
        <v>673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</row>
    <row r="4" spans="1:21" ht="19.5" thickBot="1" x14ac:dyDescent="0.35">
      <c r="A4" s="288"/>
      <c r="B4" s="289" t="s">
        <v>1</v>
      </c>
      <c r="C4" s="289" t="s">
        <v>2</v>
      </c>
      <c r="D4" s="289" t="s">
        <v>3</v>
      </c>
      <c r="E4" s="289" t="s">
        <v>4</v>
      </c>
      <c r="F4" s="290" t="s">
        <v>5</v>
      </c>
      <c r="G4" s="290" t="s">
        <v>6</v>
      </c>
      <c r="H4" s="290" t="s">
        <v>7</v>
      </c>
      <c r="I4" s="290" t="s">
        <v>8</v>
      </c>
      <c r="J4" s="290" t="s">
        <v>9</v>
      </c>
      <c r="K4" s="290" t="s">
        <v>10</v>
      </c>
      <c r="L4" s="290" t="s">
        <v>11</v>
      </c>
      <c r="M4" s="291" t="s">
        <v>12</v>
      </c>
      <c r="N4" s="291" t="s">
        <v>13</v>
      </c>
      <c r="O4" s="291" t="s">
        <v>14</v>
      </c>
      <c r="P4" s="292" t="s">
        <v>15</v>
      </c>
      <c r="Q4" s="291" t="s">
        <v>16</v>
      </c>
      <c r="R4" s="292" t="s">
        <v>628</v>
      </c>
      <c r="S4" s="292" t="s">
        <v>637</v>
      </c>
      <c r="T4" s="292" t="s">
        <v>658</v>
      </c>
      <c r="U4" s="293" t="s">
        <v>662</v>
      </c>
    </row>
    <row r="5" spans="1:21" ht="21" customHeight="1" x14ac:dyDescent="0.3">
      <c r="A5" s="294" t="s">
        <v>17</v>
      </c>
      <c r="B5" s="295">
        <v>5.2421848799999999</v>
      </c>
      <c r="C5" s="295">
        <v>7.1524648509999986</v>
      </c>
      <c r="D5" s="295">
        <v>8.5773791359999993</v>
      </c>
      <c r="E5" s="295">
        <v>10.089245386999998</v>
      </c>
      <c r="F5" s="296">
        <v>11.692268932999998</v>
      </c>
      <c r="G5" s="296">
        <v>11.499280702</v>
      </c>
      <c r="H5" s="296">
        <v>13.507171959999999</v>
      </c>
      <c r="I5" s="296">
        <v>15.227631324000001</v>
      </c>
      <c r="J5" s="296">
        <v>17.893289083999999</v>
      </c>
      <c r="K5" s="296">
        <v>20.427184219000001</v>
      </c>
      <c r="L5" s="296">
        <v>21.876484867999999</v>
      </c>
      <c r="M5" s="297">
        <v>23.886533332999999</v>
      </c>
      <c r="N5" s="297">
        <v>24.332446679</v>
      </c>
      <c r="O5" s="297">
        <v>27.812920063</v>
      </c>
      <c r="P5" s="298">
        <v>29.717377809999995</v>
      </c>
      <c r="Q5" s="297">
        <v>31.765595505999997</v>
      </c>
      <c r="R5" s="298">
        <v>34.31</v>
      </c>
      <c r="S5" s="298">
        <v>37.610504290000002</v>
      </c>
      <c r="T5" s="298">
        <v>47.866567154999998</v>
      </c>
      <c r="U5" s="299">
        <v>52.109642707999996</v>
      </c>
    </row>
    <row r="6" spans="1:21" ht="21" customHeight="1" x14ac:dyDescent="0.3">
      <c r="A6" s="300" t="s">
        <v>18</v>
      </c>
      <c r="B6" s="301">
        <v>4.4064594859999975</v>
      </c>
      <c r="C6" s="301">
        <v>5.4853223850000017</v>
      </c>
      <c r="D6" s="301">
        <v>6.4862160480000002</v>
      </c>
      <c r="E6" s="301">
        <v>8.0704823310000009</v>
      </c>
      <c r="F6" s="302">
        <v>10.277404587999998</v>
      </c>
      <c r="G6" s="302">
        <v>9.299079475000001</v>
      </c>
      <c r="H6" s="302">
        <v>10.921134319</v>
      </c>
      <c r="I6" s="302">
        <v>12.628449308999997</v>
      </c>
      <c r="J6" s="302">
        <v>13.557379528</v>
      </c>
      <c r="K6" s="302">
        <v>14.312568715999999</v>
      </c>
      <c r="L6" s="302">
        <v>15.1344434</v>
      </c>
      <c r="M6" s="303">
        <v>16.068419342999999</v>
      </c>
      <c r="N6" s="303">
        <v>17.292394244999997</v>
      </c>
      <c r="O6" s="303">
        <v>19.284966443999998</v>
      </c>
      <c r="P6" s="304">
        <v>20.032748971999997</v>
      </c>
      <c r="Q6" s="303">
        <v>21.270479161000011</v>
      </c>
      <c r="R6" s="304">
        <v>22.702999999999999</v>
      </c>
      <c r="S6" s="304">
        <v>24.967187337999999</v>
      </c>
      <c r="T6" s="304">
        <v>32.247374175000012</v>
      </c>
      <c r="U6" s="305">
        <v>33.398176295999988</v>
      </c>
    </row>
    <row r="7" spans="1:21" ht="21" customHeight="1" thickBot="1" x14ac:dyDescent="0.35">
      <c r="A7" s="132" t="s">
        <v>19</v>
      </c>
      <c r="B7" s="306">
        <v>0.83572539400000023</v>
      </c>
      <c r="C7" s="306">
        <v>1.6671424660000009</v>
      </c>
      <c r="D7" s="306">
        <v>2.0911630879999992</v>
      </c>
      <c r="E7" s="306">
        <v>2.0187630559999996</v>
      </c>
      <c r="F7" s="307">
        <v>1.414864345</v>
      </c>
      <c r="G7" s="307">
        <v>2.200201227</v>
      </c>
      <c r="H7" s="307">
        <v>2.586037640999999</v>
      </c>
      <c r="I7" s="307">
        <v>2.5991820150000007</v>
      </c>
      <c r="J7" s="307">
        <v>4.3359095559999998</v>
      </c>
      <c r="K7" s="307">
        <v>6.1146155029999996</v>
      </c>
      <c r="L7" s="307">
        <v>6.742041468</v>
      </c>
      <c r="M7" s="308">
        <v>7.8181139900000005</v>
      </c>
      <c r="N7" s="308">
        <v>7.0400524340000006</v>
      </c>
      <c r="O7" s="308">
        <v>8.5279536189999998</v>
      </c>
      <c r="P7" s="309">
        <v>9.6846288379999983</v>
      </c>
      <c r="Q7" s="308">
        <v>10.495116345</v>
      </c>
      <c r="R7" s="309">
        <f>R5-R6</f>
        <v>11.607000000000003</v>
      </c>
      <c r="S7" s="309">
        <v>12.643316952000003</v>
      </c>
      <c r="T7" s="309">
        <v>15.619192980000006</v>
      </c>
      <c r="U7" s="310">
        <v>18.711466412000004</v>
      </c>
    </row>
    <row r="8" spans="1:21" ht="15" x14ac:dyDescent="0.25">
      <c r="A8" s="311" t="s">
        <v>20</v>
      </c>
      <c r="P8" s="312"/>
      <c r="R8" s="313"/>
      <c r="S8" s="313"/>
      <c r="T8" s="313"/>
      <c r="U8" s="312"/>
    </row>
    <row r="9" spans="1:21" x14ac:dyDescent="0.2">
      <c r="C9" s="232"/>
      <c r="P9" s="312"/>
      <c r="R9" s="313"/>
      <c r="S9" s="313"/>
      <c r="T9" s="313"/>
      <c r="U9" s="312"/>
    </row>
    <row r="10" spans="1:21" ht="19.5" thickBot="1" x14ac:dyDescent="0.35">
      <c r="A10" s="251" t="s">
        <v>21</v>
      </c>
      <c r="P10" s="312"/>
      <c r="R10" s="313"/>
      <c r="S10" s="313"/>
      <c r="T10" s="313"/>
      <c r="U10" s="312"/>
    </row>
    <row r="11" spans="1:21" ht="19.5" thickBot="1" x14ac:dyDescent="0.35">
      <c r="A11" s="288"/>
      <c r="B11" s="289" t="s">
        <v>1</v>
      </c>
      <c r="C11" s="289" t="s">
        <v>2</v>
      </c>
      <c r="D11" s="289" t="s">
        <v>3</v>
      </c>
      <c r="E11" s="289" t="s">
        <v>4</v>
      </c>
      <c r="F11" s="290" t="s">
        <v>5</v>
      </c>
      <c r="G11" s="290" t="s">
        <v>6</v>
      </c>
      <c r="H11" s="290" t="s">
        <v>7</v>
      </c>
      <c r="I11" s="290" t="s">
        <v>8</v>
      </c>
      <c r="J11" s="290" t="s">
        <v>9</v>
      </c>
      <c r="K11" s="290" t="s">
        <v>10</v>
      </c>
      <c r="L11" s="289" t="s">
        <v>11</v>
      </c>
      <c r="M11" s="314" t="s">
        <v>12</v>
      </c>
      <c r="N11" s="314" t="s">
        <v>13</v>
      </c>
      <c r="O11" s="314" t="s">
        <v>14</v>
      </c>
      <c r="P11" s="315" t="s">
        <v>15</v>
      </c>
      <c r="Q11" s="314" t="s">
        <v>16</v>
      </c>
      <c r="R11" s="315" t="s">
        <v>628</v>
      </c>
      <c r="S11" s="315" t="s">
        <v>637</v>
      </c>
      <c r="T11" s="315" t="s">
        <v>658</v>
      </c>
      <c r="U11" s="293" t="s">
        <v>662</v>
      </c>
    </row>
    <row r="12" spans="1:21" ht="18.75" x14ac:dyDescent="0.3">
      <c r="A12" s="294" t="s">
        <v>17</v>
      </c>
      <c r="B12" s="316" t="s">
        <v>22</v>
      </c>
      <c r="C12" s="295">
        <f t="shared" ref="C12:I13" si="0">((C5-B5)/B5)*100</f>
        <v>36.440530327118083</v>
      </c>
      <c r="D12" s="295">
        <f t="shared" si="0"/>
        <v>19.92200331890874</v>
      </c>
      <c r="E12" s="295">
        <f t="shared" si="0"/>
        <v>17.626202911499693</v>
      </c>
      <c r="F12" s="296">
        <f t="shared" si="0"/>
        <v>15.88843847593891</v>
      </c>
      <c r="G12" s="296">
        <f t="shared" si="0"/>
        <v>-1.6505627103334226</v>
      </c>
      <c r="H12" s="296">
        <f t="shared" si="0"/>
        <v>17.461016128172073</v>
      </c>
      <c r="I12" s="296">
        <f>((I5-H5)/H5)*100</f>
        <v>12.737376625506453</v>
      </c>
      <c r="J12" s="296">
        <f t="shared" ref="J12:Q13" si="1">((J5-I5)/I5)*100</f>
        <v>17.505399909431102</v>
      </c>
      <c r="K12" s="296">
        <f t="shared" si="1"/>
        <v>14.161147920343979</v>
      </c>
      <c r="L12" s="295">
        <f t="shared" si="1"/>
        <v>7.0949604872704644</v>
      </c>
      <c r="M12" s="317">
        <f t="shared" si="1"/>
        <v>9.1881692928657603</v>
      </c>
      <c r="N12" s="317">
        <f t="shared" si="1"/>
        <v>1.8667980815112999</v>
      </c>
      <c r="O12" s="317">
        <f t="shared" si="1"/>
        <v>14.303836477750531</v>
      </c>
      <c r="P12" s="318">
        <f t="shared" si="1"/>
        <v>6.8473851098199772</v>
      </c>
      <c r="Q12" s="317">
        <f t="shared" ref="Q12:U12" si="2">((Q5-P5)/P5)*100</f>
        <v>6.8923231016391018</v>
      </c>
      <c r="R12" s="318">
        <f t="shared" si="2"/>
        <v>8.009937964233691</v>
      </c>
      <c r="S12" s="318">
        <f t="shared" si="2"/>
        <v>9.6196569221801198</v>
      </c>
      <c r="T12" s="318">
        <f t="shared" si="2"/>
        <v>27.269144773809668</v>
      </c>
      <c r="U12" s="368">
        <f t="shared" si="2"/>
        <v>8.8643823971336904</v>
      </c>
    </row>
    <row r="13" spans="1:21" ht="19.5" thickBot="1" x14ac:dyDescent="0.35">
      <c r="A13" s="320" t="s">
        <v>18</v>
      </c>
      <c r="B13" s="321" t="s">
        <v>22</v>
      </c>
      <c r="C13" s="322">
        <f t="shared" si="0"/>
        <v>24.483667725250129</v>
      </c>
      <c r="D13" s="322">
        <f t="shared" si="0"/>
        <v>18.246760951316414</v>
      </c>
      <c r="E13" s="322">
        <f t="shared" si="0"/>
        <v>24.425123543155848</v>
      </c>
      <c r="F13" s="323">
        <f t="shared" si="0"/>
        <v>27.345605460566574</v>
      </c>
      <c r="G13" s="323">
        <f t="shared" si="0"/>
        <v>-9.5191845822854848</v>
      </c>
      <c r="H13" s="323">
        <f t="shared" si="0"/>
        <v>17.443176481723736</v>
      </c>
      <c r="I13" s="323">
        <f t="shared" si="0"/>
        <v>15.633128758701394</v>
      </c>
      <c r="J13" s="323">
        <f t="shared" si="1"/>
        <v>7.3558534090007139</v>
      </c>
      <c r="K13" s="323">
        <f t="shared" si="1"/>
        <v>5.5703182642361684</v>
      </c>
      <c r="L13" s="322">
        <f t="shared" si="1"/>
        <v>5.7423283011471478</v>
      </c>
      <c r="M13" s="324">
        <f>((M6-L6)/L6)*100</f>
        <v>6.1711945283696279</v>
      </c>
      <c r="N13" s="324">
        <f t="shared" si="1"/>
        <v>7.6172700990231963</v>
      </c>
      <c r="O13" s="324">
        <f t="shared" si="1"/>
        <v>11.52282425885671</v>
      </c>
      <c r="P13" s="325">
        <f t="shared" si="1"/>
        <v>3.8775412452566176</v>
      </c>
      <c r="Q13" s="324">
        <f t="shared" si="1"/>
        <v>6.1785339132937001</v>
      </c>
      <c r="R13" s="325">
        <f>((R6-Q6)/Q6)*100</f>
        <v>6.7347840552015068</v>
      </c>
      <c r="S13" s="325">
        <f t="shared" ref="S13" si="3">((S6-R6)/R6)*100</f>
        <v>9.973075531868032</v>
      </c>
      <c r="T13" s="325">
        <f>((T6-S6)/S6)*100</f>
        <v>29.159018749058635</v>
      </c>
      <c r="U13" s="369">
        <f>((U6-T6)/T6)*100</f>
        <v>3.5686692341361042</v>
      </c>
    </row>
    <row r="14" spans="1:21" ht="15.75" customHeight="1" x14ac:dyDescent="0.25">
      <c r="A14" s="327"/>
      <c r="P14" s="312"/>
      <c r="R14" s="313"/>
      <c r="S14" s="313"/>
      <c r="T14" s="313"/>
    </row>
    <row r="15" spans="1:21" ht="4.5" customHeight="1" x14ac:dyDescent="0.2">
      <c r="P15" s="312"/>
      <c r="R15" s="313"/>
      <c r="S15" s="313"/>
      <c r="T15" s="313"/>
    </row>
    <row r="16" spans="1:21" ht="6" customHeight="1" x14ac:dyDescent="0.2">
      <c r="P16" s="312"/>
      <c r="R16" s="313"/>
      <c r="S16" s="313"/>
      <c r="T16" s="313"/>
    </row>
    <row r="17" spans="15:32" x14ac:dyDescent="0.2">
      <c r="P17" s="312"/>
      <c r="R17" s="313"/>
      <c r="S17" s="313"/>
      <c r="T17" s="313"/>
    </row>
    <row r="18" spans="15:32" x14ac:dyDescent="0.2">
      <c r="P18" s="312"/>
      <c r="R18" s="313"/>
      <c r="S18" s="313"/>
      <c r="T18" s="313"/>
      <c r="X18" s="328"/>
      <c r="Z18" s="328"/>
      <c r="AB18" s="328"/>
      <c r="AD18" s="328"/>
      <c r="AF18" s="328"/>
    </row>
    <row r="19" spans="15:32" x14ac:dyDescent="0.2">
      <c r="P19" s="312"/>
      <c r="R19" s="313"/>
      <c r="S19" s="313"/>
      <c r="T19" s="313"/>
    </row>
    <row r="20" spans="15:32" x14ac:dyDescent="0.2">
      <c r="P20" s="312"/>
      <c r="R20" s="313"/>
      <c r="S20" s="313"/>
      <c r="T20" s="313"/>
    </row>
    <row r="21" spans="15:32" x14ac:dyDescent="0.2">
      <c r="P21" s="312"/>
      <c r="R21" s="313"/>
      <c r="S21" s="313"/>
      <c r="T21" s="313"/>
    </row>
    <row r="22" spans="15:32" x14ac:dyDescent="0.2">
      <c r="P22" s="312"/>
      <c r="R22" s="313"/>
      <c r="S22" s="313"/>
      <c r="T22" s="313"/>
    </row>
    <row r="23" spans="15:32" x14ac:dyDescent="0.2">
      <c r="P23" s="312"/>
      <c r="R23" s="313"/>
      <c r="S23" s="313"/>
      <c r="T23" s="313"/>
    </row>
    <row r="24" spans="15:32" x14ac:dyDescent="0.2">
      <c r="P24" s="312"/>
      <c r="R24" s="313"/>
      <c r="S24" s="313"/>
      <c r="T24" s="313"/>
    </row>
    <row r="25" spans="15:32" x14ac:dyDescent="0.2">
      <c r="P25" s="312"/>
      <c r="R25" s="313"/>
      <c r="S25" s="313"/>
      <c r="T25" s="313"/>
    </row>
    <row r="26" spans="15:32" x14ac:dyDescent="0.2">
      <c r="P26" s="312"/>
      <c r="R26" s="313"/>
      <c r="S26" s="313"/>
      <c r="T26" s="313"/>
    </row>
    <row r="27" spans="15:32" x14ac:dyDescent="0.2">
      <c r="P27" s="312"/>
      <c r="R27" s="313"/>
      <c r="S27" s="313"/>
      <c r="T27" s="313"/>
    </row>
    <row r="28" spans="15:32" x14ac:dyDescent="0.2">
      <c r="P28" s="312"/>
      <c r="R28" s="313"/>
      <c r="S28" s="313"/>
      <c r="T28" s="313"/>
    </row>
    <row r="29" spans="15:32" x14ac:dyDescent="0.2">
      <c r="P29" s="312"/>
      <c r="R29" s="313"/>
      <c r="S29" s="313"/>
      <c r="T29" s="313"/>
    </row>
    <row r="30" spans="15:32" x14ac:dyDescent="0.2">
      <c r="O30" s="53" t="s">
        <v>24</v>
      </c>
      <c r="P30" s="312"/>
      <c r="R30" s="313"/>
      <c r="S30" s="313"/>
      <c r="T30" s="313"/>
    </row>
    <row r="31" spans="15:32" x14ac:dyDescent="0.2">
      <c r="O31" s="53" t="s">
        <v>24</v>
      </c>
      <c r="P31" s="312"/>
      <c r="R31" s="313"/>
      <c r="S31" s="313"/>
      <c r="T31" s="313"/>
    </row>
    <row r="32" spans="15:32" x14ac:dyDescent="0.2">
      <c r="P32" s="312"/>
      <c r="R32" s="313"/>
      <c r="S32" s="313"/>
      <c r="T32" s="313"/>
    </row>
    <row r="33" spans="1:21" x14ac:dyDescent="0.2">
      <c r="P33" s="312"/>
      <c r="R33" s="313"/>
      <c r="S33" s="313"/>
      <c r="T33" s="313"/>
    </row>
    <row r="34" spans="1:21" x14ac:dyDescent="0.2">
      <c r="P34" s="312"/>
      <c r="R34" s="313"/>
      <c r="S34" s="313"/>
      <c r="T34" s="313"/>
    </row>
    <row r="35" spans="1:21" x14ac:dyDescent="0.2">
      <c r="P35" s="312"/>
      <c r="R35" s="313"/>
      <c r="S35" s="313"/>
      <c r="T35" s="313"/>
    </row>
    <row r="36" spans="1:21" ht="37.5" customHeight="1" x14ac:dyDescent="0.2">
      <c r="P36" s="312"/>
      <c r="R36" s="313"/>
      <c r="S36" s="313"/>
      <c r="T36" s="313"/>
    </row>
    <row r="37" spans="1:21" ht="37.5" customHeight="1" x14ac:dyDescent="0.2">
      <c r="P37" s="312"/>
      <c r="R37" s="313"/>
      <c r="S37" s="313"/>
      <c r="T37" s="313"/>
    </row>
    <row r="38" spans="1:21" ht="52.5" customHeight="1" x14ac:dyDescent="0.2">
      <c r="P38" s="312"/>
      <c r="R38" s="313"/>
      <c r="S38" s="313"/>
      <c r="T38" s="313"/>
    </row>
    <row r="39" spans="1:21" ht="29.25" customHeight="1" thickBot="1" x14ac:dyDescent="0.4">
      <c r="A39" s="329" t="s">
        <v>25</v>
      </c>
      <c r="P39" s="312"/>
      <c r="R39" s="313"/>
      <c r="S39" s="313"/>
      <c r="T39" s="313"/>
    </row>
    <row r="40" spans="1:21" ht="19.5" thickBot="1" x14ac:dyDescent="0.35">
      <c r="A40" s="288"/>
      <c r="B40" s="289" t="s">
        <v>1</v>
      </c>
      <c r="C40" s="289" t="s">
        <v>2</v>
      </c>
      <c r="D40" s="289" t="s">
        <v>3</v>
      </c>
      <c r="E40" s="289" t="s">
        <v>4</v>
      </c>
      <c r="F40" s="290" t="s">
        <v>5</v>
      </c>
      <c r="G40" s="290" t="s">
        <v>6</v>
      </c>
      <c r="H40" s="290" t="s">
        <v>7</v>
      </c>
      <c r="I40" s="290" t="s">
        <v>8</v>
      </c>
      <c r="J40" s="290" t="s">
        <v>9</v>
      </c>
      <c r="K40" s="290" t="s">
        <v>10</v>
      </c>
      <c r="L40" s="289" t="s">
        <v>11</v>
      </c>
      <c r="M40" s="314" t="s">
        <v>12</v>
      </c>
      <c r="N40" s="314" t="s">
        <v>13</v>
      </c>
      <c r="O40" s="314" t="s">
        <v>14</v>
      </c>
      <c r="P40" s="314" t="s">
        <v>15</v>
      </c>
      <c r="Q40" s="314" t="s">
        <v>16</v>
      </c>
      <c r="R40" s="315" t="s">
        <v>628</v>
      </c>
      <c r="S40" s="315" t="s">
        <v>637</v>
      </c>
      <c r="T40" s="315" t="s">
        <v>658</v>
      </c>
      <c r="U40" s="293" t="s">
        <v>662</v>
      </c>
    </row>
    <row r="41" spans="1:21" ht="18.75" x14ac:dyDescent="0.3">
      <c r="A41" s="294" t="s">
        <v>17</v>
      </c>
      <c r="B41" s="295">
        <v>59.698</v>
      </c>
      <c r="C41" s="295">
        <v>71.423500000000004</v>
      </c>
      <c r="D41" s="295">
        <v>87.925899999999999</v>
      </c>
      <c r="E41" s="295">
        <v>101.8387</v>
      </c>
      <c r="F41" s="296">
        <v>116.24380000000001</v>
      </c>
      <c r="G41" s="296">
        <v>98.218000000000004</v>
      </c>
      <c r="H41" s="296">
        <v>120.37310000000001</v>
      </c>
      <c r="I41" s="296">
        <v>136.69389999999999</v>
      </c>
      <c r="J41" s="296">
        <v>143.45609999999999</v>
      </c>
      <c r="K41" s="296">
        <v>154.994</v>
      </c>
      <c r="L41" s="295">
        <v>165.77359999999999</v>
      </c>
      <c r="M41" s="317">
        <v>179.578</v>
      </c>
      <c r="N41" s="317">
        <v>184.84299999999999</v>
      </c>
      <c r="O41" s="317">
        <v>206.64699999999999</v>
      </c>
      <c r="P41" s="317">
        <v>223.6</v>
      </c>
      <c r="Q41" s="317">
        <v>238.1</v>
      </c>
      <c r="R41" s="318">
        <v>239.88</v>
      </c>
      <c r="S41" s="318">
        <v>288.14550000000003</v>
      </c>
      <c r="T41" s="318">
        <v>346.22</v>
      </c>
      <c r="U41" s="299">
        <v>353.07907005800001</v>
      </c>
    </row>
    <row r="42" spans="1:21" ht="18.75" x14ac:dyDescent="0.3">
      <c r="A42" s="300" t="s">
        <v>18</v>
      </c>
      <c r="B42" s="301">
        <v>71.354300000000009</v>
      </c>
      <c r="C42" s="301">
        <v>81.169699999999992</v>
      </c>
      <c r="D42" s="301">
        <v>100.78410000000001</v>
      </c>
      <c r="E42" s="301">
        <v>120.3895</v>
      </c>
      <c r="F42" s="302">
        <v>142.4479</v>
      </c>
      <c r="G42" s="302">
        <v>107.52889999999999</v>
      </c>
      <c r="H42" s="302">
        <v>134.1884</v>
      </c>
      <c r="I42" s="302">
        <v>152.5684</v>
      </c>
      <c r="J42" s="302">
        <v>154.0402</v>
      </c>
      <c r="K42" s="302">
        <v>156.97800000000001</v>
      </c>
      <c r="L42" s="301">
        <v>168.4323</v>
      </c>
      <c r="M42" s="330">
        <v>177.233</v>
      </c>
      <c r="N42" s="330">
        <v>180.92500000000001</v>
      </c>
      <c r="O42" s="330">
        <v>206.084</v>
      </c>
      <c r="P42" s="330">
        <v>228.2</v>
      </c>
      <c r="Q42" s="330">
        <v>237</v>
      </c>
      <c r="R42" s="331">
        <v>229.374</v>
      </c>
      <c r="S42" s="331">
        <v>289.60610000000003</v>
      </c>
      <c r="T42" s="331">
        <v>366.20699999999999</v>
      </c>
      <c r="U42" s="305">
        <v>343.31627045900001</v>
      </c>
    </row>
    <row r="43" spans="1:21" ht="19.5" thickBot="1" x14ac:dyDescent="0.35">
      <c r="A43" s="332" t="s">
        <v>19</v>
      </c>
      <c r="B43" s="306">
        <f t="shared" ref="B43:R43" si="4">B41-B42</f>
        <v>-11.656300000000009</v>
      </c>
      <c r="C43" s="306">
        <f t="shared" si="4"/>
        <v>-9.7461999999999875</v>
      </c>
      <c r="D43" s="306">
        <f t="shared" si="4"/>
        <v>-12.858200000000011</v>
      </c>
      <c r="E43" s="306">
        <f t="shared" si="4"/>
        <v>-18.550799999999995</v>
      </c>
      <c r="F43" s="307">
        <f t="shared" si="4"/>
        <v>-26.204099999999997</v>
      </c>
      <c r="G43" s="307">
        <f t="shared" si="4"/>
        <v>-9.3108999999999895</v>
      </c>
      <c r="H43" s="307">
        <f t="shared" si="4"/>
        <v>-13.815299999999993</v>
      </c>
      <c r="I43" s="307">
        <f t="shared" si="4"/>
        <v>-15.874500000000012</v>
      </c>
      <c r="J43" s="307">
        <f t="shared" si="4"/>
        <v>-10.584100000000007</v>
      </c>
      <c r="K43" s="307">
        <f t="shared" si="4"/>
        <v>-1.9840000000000089</v>
      </c>
      <c r="L43" s="306">
        <f t="shared" si="4"/>
        <v>-2.6587000000000103</v>
      </c>
      <c r="M43" s="333">
        <f t="shared" si="4"/>
        <v>2.3449999999999989</v>
      </c>
      <c r="N43" s="333">
        <f t="shared" si="4"/>
        <v>3.9179999999999779</v>
      </c>
      <c r="O43" s="333">
        <f t="shared" si="4"/>
        <v>0.56299999999998818</v>
      </c>
      <c r="P43" s="333">
        <f t="shared" si="4"/>
        <v>-4.5999999999999943</v>
      </c>
      <c r="Q43" s="333">
        <f t="shared" si="4"/>
        <v>1.0999999999999943</v>
      </c>
      <c r="R43" s="334">
        <f t="shared" si="4"/>
        <v>10.506</v>
      </c>
      <c r="S43" s="334">
        <f t="shared" ref="S43" si="5">S41-S42</f>
        <v>-1.4605999999999995</v>
      </c>
      <c r="T43" s="334">
        <f>T41-T42</f>
        <v>-19.986999999999966</v>
      </c>
      <c r="U43" s="310">
        <f>U41-U42</f>
        <v>9.7627995990000045</v>
      </c>
    </row>
    <row r="44" spans="1:21" x14ac:dyDescent="0.2">
      <c r="R44" s="313"/>
      <c r="S44" s="313"/>
      <c r="T44" s="313"/>
      <c r="U44" s="312"/>
    </row>
    <row r="45" spans="1:21" ht="21.75" thickBot="1" x14ac:dyDescent="0.4">
      <c r="A45" s="329" t="s">
        <v>26</v>
      </c>
      <c r="R45" s="313"/>
      <c r="S45" s="313"/>
      <c r="T45" s="313"/>
      <c r="U45" s="312"/>
    </row>
    <row r="46" spans="1:21" ht="19.5" thickBot="1" x14ac:dyDescent="0.35">
      <c r="A46" s="288"/>
      <c r="B46" s="289" t="s">
        <v>27</v>
      </c>
      <c r="C46" s="289" t="s">
        <v>1</v>
      </c>
      <c r="D46" s="289" t="s">
        <v>2</v>
      </c>
      <c r="E46" s="289" t="s">
        <v>3</v>
      </c>
      <c r="F46" s="290" t="s">
        <v>4</v>
      </c>
      <c r="G46" s="290" t="s">
        <v>5</v>
      </c>
      <c r="H46" s="290" t="s">
        <v>6</v>
      </c>
      <c r="I46" s="290" t="s">
        <v>7</v>
      </c>
      <c r="J46" s="290" t="s">
        <v>8</v>
      </c>
      <c r="K46" s="290" t="s">
        <v>9</v>
      </c>
      <c r="L46" s="289" t="s">
        <v>10</v>
      </c>
      <c r="M46" s="314" t="s">
        <v>12</v>
      </c>
      <c r="N46" s="314" t="s">
        <v>13</v>
      </c>
      <c r="O46" s="314" t="s">
        <v>14</v>
      </c>
      <c r="P46" s="314" t="s">
        <v>15</v>
      </c>
      <c r="Q46" s="314" t="s">
        <v>16</v>
      </c>
      <c r="R46" s="315" t="s">
        <v>628</v>
      </c>
      <c r="S46" s="315" t="s">
        <v>637</v>
      </c>
      <c r="T46" s="315" t="s">
        <v>658</v>
      </c>
      <c r="U46" s="293" t="s">
        <v>662</v>
      </c>
    </row>
    <row r="47" spans="1:21" ht="18.75" x14ac:dyDescent="0.3">
      <c r="A47" s="294" t="s">
        <v>17</v>
      </c>
      <c r="B47" s="295">
        <f t="shared" ref="B47:S48" si="6">(B5/B41)*100</f>
        <v>8.7811733726423</v>
      </c>
      <c r="C47" s="295">
        <f t="shared" si="6"/>
        <v>10.014161796887576</v>
      </c>
      <c r="D47" s="295">
        <f t="shared" si="6"/>
        <v>9.7552360976686039</v>
      </c>
      <c r="E47" s="295">
        <f t="shared" si="6"/>
        <v>9.9070838364983036</v>
      </c>
      <c r="F47" s="296">
        <f t="shared" si="6"/>
        <v>10.058402196934372</v>
      </c>
      <c r="G47" s="296">
        <f t="shared" si="6"/>
        <v>11.707915760858498</v>
      </c>
      <c r="H47" s="296">
        <f t="shared" si="6"/>
        <v>11.22108839931845</v>
      </c>
      <c r="I47" s="296">
        <f t="shared" si="6"/>
        <v>11.139949422761369</v>
      </c>
      <c r="J47" s="296">
        <f t="shared" si="6"/>
        <v>12.473006783259827</v>
      </c>
      <c r="K47" s="296">
        <f t="shared" si="6"/>
        <v>13.179338696336632</v>
      </c>
      <c r="L47" s="295">
        <f t="shared" si="6"/>
        <v>13.196603601538484</v>
      </c>
      <c r="M47" s="317">
        <f t="shared" si="6"/>
        <v>13.301480879060909</v>
      </c>
      <c r="N47" s="317">
        <f>(N5/N41)*100</f>
        <v>13.163845360116424</v>
      </c>
      <c r="O47" s="317">
        <f t="shared" si="6"/>
        <v>13.459145336249739</v>
      </c>
      <c r="P47" s="317">
        <f t="shared" si="6"/>
        <v>13.290419414132376</v>
      </c>
      <c r="Q47" s="317">
        <f t="shared" si="6"/>
        <v>13.34128328685426</v>
      </c>
      <c r="R47" s="318">
        <f t="shared" si="6"/>
        <v>14.302984825746206</v>
      </c>
      <c r="S47" s="318">
        <f>(S5/S41)*100</f>
        <v>13.052608591839887</v>
      </c>
      <c r="T47" s="318">
        <f>(T5/T41)*100</f>
        <v>13.825477198024377</v>
      </c>
      <c r="U47" s="319">
        <f>(U5/U41)*100</f>
        <v>14.758632591685478</v>
      </c>
    </row>
    <row r="48" spans="1:21" ht="19.5" thickBot="1" x14ac:dyDescent="0.35">
      <c r="A48" s="320" t="s">
        <v>18</v>
      </c>
      <c r="B48" s="322">
        <f t="shared" si="6"/>
        <v>6.1754645284166427</v>
      </c>
      <c r="C48" s="322">
        <f t="shared" si="6"/>
        <v>6.7578448423488107</v>
      </c>
      <c r="D48" s="322">
        <f t="shared" si="6"/>
        <v>6.435753306325104</v>
      </c>
      <c r="E48" s="322">
        <f t="shared" si="6"/>
        <v>6.7036430344839051</v>
      </c>
      <c r="F48" s="323">
        <f t="shared" si="6"/>
        <v>7.2148515969698375</v>
      </c>
      <c r="G48" s="323">
        <f t="shared" si="6"/>
        <v>8.6479815891355738</v>
      </c>
      <c r="H48" s="323">
        <f t="shared" si="6"/>
        <v>8.1386575285196034</v>
      </c>
      <c r="I48" s="323">
        <f t="shared" si="6"/>
        <v>8.2772378218556373</v>
      </c>
      <c r="J48" s="323">
        <f t="shared" si="6"/>
        <v>8.8011957450068241</v>
      </c>
      <c r="K48" s="323">
        <f t="shared" si="6"/>
        <v>9.1175634267222154</v>
      </c>
      <c r="L48" s="322">
        <f t="shared" si="6"/>
        <v>8.9854757074504121</v>
      </c>
      <c r="M48" s="324">
        <f t="shared" si="6"/>
        <v>9.0662683264403334</v>
      </c>
      <c r="N48" s="324">
        <f t="shared" si="6"/>
        <v>9.5577693768135941</v>
      </c>
      <c r="O48" s="324">
        <f t="shared" si="6"/>
        <v>9.3578183866772768</v>
      </c>
      <c r="P48" s="324">
        <f t="shared" si="6"/>
        <v>8.7785928886941278</v>
      </c>
      <c r="Q48" s="324">
        <f t="shared" si="6"/>
        <v>8.9748857219409324</v>
      </c>
      <c r="R48" s="325">
        <f t="shared" si="6"/>
        <v>9.897808818785041</v>
      </c>
      <c r="S48" s="325">
        <f t="shared" si="6"/>
        <v>8.6210847554661303</v>
      </c>
      <c r="T48" s="325">
        <f t="shared" ref="T48:U48" si="7">(T6/T42)*100</f>
        <v>8.8057776544413429</v>
      </c>
      <c r="U48" s="326">
        <f t="shared" si="7"/>
        <v>9.7281076283824159</v>
      </c>
    </row>
    <row r="49" spans="1:18" ht="6" customHeight="1" x14ac:dyDescent="0.2">
      <c r="R49" s="313"/>
    </row>
    <row r="50" spans="1:18" x14ac:dyDescent="0.2">
      <c r="A50" s="335"/>
      <c r="R50" s="313"/>
    </row>
    <row r="58" spans="1:18" x14ac:dyDescent="0.2">
      <c r="R58" s="312"/>
    </row>
  </sheetData>
  <pageMargins left="0.39370078740157483" right="0.35433070866141736" top="0.31496062992125984" bottom="0.19685039370078741" header="0.15748031496062992" footer="0.19685039370078741"/>
  <pageSetup paperSize="9" scale="75" orientation="landscape" r:id="rId1"/>
  <headerFooter alignWithMargins="0">
    <oddHeader>&amp;LDepartament Rynków Rolnych i Transformacji Energetycznej Obszarów Wiejskich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AB68"/>
  <sheetViews>
    <sheetView showGridLines="0" showZeros="0" zoomScale="90" zoomScaleNormal="90" workbookViewId="0">
      <selection activeCell="A19" sqref="A19"/>
    </sheetView>
  </sheetViews>
  <sheetFormatPr defaultRowHeight="12.75" x14ac:dyDescent="0.2"/>
  <cols>
    <col min="1" max="1" width="12.28515625" style="53" customWidth="1"/>
    <col min="2" max="3" width="9" style="53" bestFit="1" customWidth="1"/>
    <col min="4" max="4" width="8.5703125" style="53" customWidth="1"/>
    <col min="5" max="5" width="10.42578125" style="53" customWidth="1"/>
    <col min="6" max="6" width="10.7109375" style="53" customWidth="1"/>
    <col min="7" max="7" width="10.5703125" style="53" customWidth="1"/>
    <col min="8" max="8" width="8.5703125" style="53" customWidth="1"/>
    <col min="9" max="9" width="12.140625" style="53" bestFit="1" customWidth="1"/>
    <col min="10" max="10" width="12.5703125" style="53" bestFit="1" customWidth="1"/>
    <col min="11" max="11" width="12.140625" style="53" bestFit="1" customWidth="1"/>
    <col min="12" max="12" width="8.140625" style="53" customWidth="1"/>
    <col min="13" max="13" width="8.85546875" style="53" bestFit="1" customWidth="1"/>
    <col min="14" max="14" width="12.5703125" style="53" bestFit="1" customWidth="1"/>
    <col min="15" max="15" width="2.42578125" style="53" customWidth="1"/>
    <col min="16" max="16" width="14.140625" style="53" customWidth="1"/>
    <col min="17" max="18" width="10" style="53" customWidth="1"/>
    <col min="19" max="19" width="17.28515625" style="53" customWidth="1"/>
    <col min="20" max="20" width="10" style="53" customWidth="1"/>
    <col min="21" max="16384" width="9.140625" style="53"/>
  </cols>
  <sheetData>
    <row r="1" spans="1:22" ht="24" thickBot="1" x14ac:dyDescent="0.4">
      <c r="A1" s="215" t="s">
        <v>613</v>
      </c>
    </row>
    <row r="2" spans="1:22" ht="18.75" x14ac:dyDescent="0.25">
      <c r="A2" s="216"/>
      <c r="B2" s="217"/>
      <c r="C2" s="218" t="s">
        <v>428</v>
      </c>
      <c r="D2" s="217"/>
      <c r="E2" s="217"/>
      <c r="F2" s="181"/>
      <c r="G2" s="181"/>
    </row>
    <row r="3" spans="1:22" ht="18.75" customHeight="1" x14ac:dyDescent="0.25">
      <c r="A3" s="219" t="s">
        <v>614</v>
      </c>
      <c r="B3" s="220"/>
      <c r="C3" s="221" t="s">
        <v>601</v>
      </c>
      <c r="D3" s="220"/>
      <c r="E3" s="220"/>
      <c r="F3" s="71"/>
      <c r="G3" s="71"/>
    </row>
    <row r="4" spans="1:22" ht="16.5" thickBot="1" x14ac:dyDescent="0.3">
      <c r="A4" s="165"/>
      <c r="B4" s="222" t="s">
        <v>15</v>
      </c>
      <c r="C4" s="222" t="s">
        <v>16</v>
      </c>
      <c r="D4" s="223" t="s">
        <v>628</v>
      </c>
      <c r="E4" s="223" t="s">
        <v>637</v>
      </c>
      <c r="F4" s="224" t="s">
        <v>658</v>
      </c>
      <c r="G4" s="391" t="s">
        <v>662</v>
      </c>
      <c r="N4" s="225"/>
    </row>
    <row r="5" spans="1:22" ht="15.75" customHeight="1" x14ac:dyDescent="0.25">
      <c r="A5" s="226" t="s">
        <v>615</v>
      </c>
      <c r="B5" s="227">
        <v>2220.566656</v>
      </c>
      <c r="C5" s="227">
        <v>2552.0411570000001</v>
      </c>
      <c r="D5" s="228">
        <v>2684.8812659999999</v>
      </c>
      <c r="E5" s="227">
        <v>2619.2236640000001</v>
      </c>
      <c r="F5" s="229">
        <v>3051.5041759999999</v>
      </c>
      <c r="G5" s="392">
        <v>4158.7614009999998</v>
      </c>
      <c r="N5" s="225"/>
      <c r="P5" s="231"/>
      <c r="Q5" s="89"/>
      <c r="S5" s="231"/>
      <c r="V5" s="232"/>
    </row>
    <row r="6" spans="1:22" ht="15.75" customHeight="1" x14ac:dyDescent="0.25">
      <c r="A6" s="233" t="s">
        <v>616</v>
      </c>
      <c r="B6" s="234">
        <v>2209.0865880000001</v>
      </c>
      <c r="C6" s="234">
        <v>2463.490679</v>
      </c>
      <c r="D6" s="235">
        <v>2816.651253</v>
      </c>
      <c r="E6" s="234">
        <v>2803.7162590000003</v>
      </c>
      <c r="F6" s="229">
        <v>3267.0827719999997</v>
      </c>
      <c r="G6" s="392">
        <v>4216.9460779999999</v>
      </c>
      <c r="N6" s="225"/>
      <c r="P6" s="231"/>
      <c r="Q6" s="236"/>
      <c r="S6" s="231"/>
      <c r="V6" s="232"/>
    </row>
    <row r="7" spans="1:22" ht="15.75" customHeight="1" x14ac:dyDescent="0.25">
      <c r="A7" s="131" t="s">
        <v>617</v>
      </c>
      <c r="B7" s="234">
        <v>2518.8674999999998</v>
      </c>
      <c r="C7" s="234">
        <v>2689.0482599999996</v>
      </c>
      <c r="D7" s="235">
        <v>3214.1244660000002</v>
      </c>
      <c r="E7" s="234">
        <v>3372.1503520000001</v>
      </c>
      <c r="F7" s="229">
        <v>4134.687473</v>
      </c>
      <c r="G7" s="392">
        <v>4767.3286349999998</v>
      </c>
      <c r="N7" s="225"/>
      <c r="P7" s="231"/>
      <c r="Q7" s="236"/>
      <c r="S7" s="231"/>
      <c r="V7" s="232"/>
    </row>
    <row r="8" spans="1:22" ht="15.75" customHeight="1" x14ac:dyDescent="0.25">
      <c r="A8" s="233" t="s">
        <v>618</v>
      </c>
      <c r="B8" s="234">
        <v>2332.8896829999999</v>
      </c>
      <c r="C8" s="234">
        <v>2666.1570929999998</v>
      </c>
      <c r="D8" s="235">
        <v>2642.00891</v>
      </c>
      <c r="E8" s="234">
        <v>2921.3475669999998</v>
      </c>
      <c r="F8" s="229">
        <v>3713.072936</v>
      </c>
      <c r="G8" s="392">
        <v>4034.4959819999999</v>
      </c>
      <c r="N8" s="225"/>
      <c r="P8" s="231"/>
      <c r="Q8" s="236"/>
      <c r="S8" s="231"/>
      <c r="V8" s="232"/>
    </row>
    <row r="9" spans="1:22" ht="15.75" customHeight="1" x14ac:dyDescent="0.25">
      <c r="A9" s="233" t="s">
        <v>619</v>
      </c>
      <c r="B9" s="234">
        <v>2456.409979</v>
      </c>
      <c r="C9" s="234">
        <v>2585.3537040000001</v>
      </c>
      <c r="D9" s="235">
        <v>2621.6951839999997</v>
      </c>
      <c r="E9" s="234">
        <v>2964.6699759999997</v>
      </c>
      <c r="F9" s="229">
        <v>3973.7635180000002</v>
      </c>
      <c r="G9" s="392">
        <v>4375.1423210000003</v>
      </c>
      <c r="N9" s="225"/>
      <c r="P9" s="231"/>
      <c r="Q9" s="236"/>
      <c r="S9" s="231"/>
      <c r="V9" s="232"/>
    </row>
    <row r="10" spans="1:22" ht="15.75" customHeight="1" x14ac:dyDescent="0.25">
      <c r="A10" s="233" t="s">
        <v>620</v>
      </c>
      <c r="B10" s="234">
        <v>2488.2895739999999</v>
      </c>
      <c r="C10" s="234">
        <v>2399.9267159999999</v>
      </c>
      <c r="D10" s="235">
        <v>2720.0890129999998</v>
      </c>
      <c r="E10" s="234">
        <v>3055.2508420000004</v>
      </c>
      <c r="F10" s="229">
        <v>4035.2608769999997</v>
      </c>
      <c r="G10" s="392">
        <v>4461.2643989999997</v>
      </c>
      <c r="N10" s="225"/>
      <c r="P10" s="231"/>
      <c r="Q10" s="236"/>
      <c r="S10" s="231"/>
      <c r="V10" s="232"/>
    </row>
    <row r="11" spans="1:22" ht="15.75" customHeight="1" x14ac:dyDescent="0.25">
      <c r="A11" s="233" t="s">
        <v>621</v>
      </c>
      <c r="B11" s="234">
        <v>2523.9668459999998</v>
      </c>
      <c r="C11" s="234">
        <v>2684.8709670000003</v>
      </c>
      <c r="D11" s="235">
        <v>2823.3794619999999</v>
      </c>
      <c r="E11" s="234">
        <v>2979.0090599999999</v>
      </c>
      <c r="F11" s="229">
        <v>4116.5625289999998</v>
      </c>
      <c r="G11" s="392">
        <v>4169.1372080000001</v>
      </c>
      <c r="N11" s="225"/>
      <c r="P11" s="231"/>
      <c r="Q11" s="236"/>
    </row>
    <row r="12" spans="1:22" ht="15.75" customHeight="1" x14ac:dyDescent="0.25">
      <c r="A12" s="233" t="s">
        <v>622</v>
      </c>
      <c r="B12" s="234">
        <v>2544.8192979999999</v>
      </c>
      <c r="C12" s="234">
        <v>2661.9295480000001</v>
      </c>
      <c r="D12" s="235">
        <v>2744.182429</v>
      </c>
      <c r="E12" s="234">
        <v>3164.7699389999998</v>
      </c>
      <c r="F12" s="229">
        <v>4338.5688880000007</v>
      </c>
      <c r="G12" s="392">
        <v>4366.5173020000002</v>
      </c>
      <c r="P12" s="237"/>
      <c r="Q12" s="236"/>
    </row>
    <row r="13" spans="1:22" ht="15.75" customHeight="1" x14ac:dyDescent="0.25">
      <c r="A13" s="233" t="s">
        <v>623</v>
      </c>
      <c r="B13" s="238">
        <v>2532.6016930000001</v>
      </c>
      <c r="C13" s="238">
        <v>2786.3605669999997</v>
      </c>
      <c r="D13" s="239">
        <v>3103.8271070000001</v>
      </c>
      <c r="E13" s="238">
        <v>3429.3159679999999</v>
      </c>
      <c r="F13" s="229">
        <v>4302.5616960000007</v>
      </c>
      <c r="G13" s="392">
        <v>4542.0557200000003</v>
      </c>
      <c r="P13" s="237"/>
      <c r="Q13" s="236"/>
    </row>
    <row r="14" spans="1:22" ht="15.75" customHeight="1" x14ac:dyDescent="0.25">
      <c r="A14" s="233" t="s">
        <v>624</v>
      </c>
      <c r="B14" s="238">
        <v>2887.8881139999999</v>
      </c>
      <c r="C14" s="238">
        <v>2948.1448700000001</v>
      </c>
      <c r="D14" s="239">
        <v>3181.860158</v>
      </c>
      <c r="E14" s="238">
        <v>3443.978838</v>
      </c>
      <c r="F14" s="229">
        <v>4554.2894069999993</v>
      </c>
      <c r="G14" s="392">
        <v>4538.5678040000003</v>
      </c>
      <c r="P14" s="237"/>
      <c r="Q14" s="232"/>
    </row>
    <row r="15" spans="1:22" ht="15.75" customHeight="1" x14ac:dyDescent="0.25">
      <c r="A15" s="240" t="s">
        <v>625</v>
      </c>
      <c r="B15" s="238">
        <v>2730.271041</v>
      </c>
      <c r="C15" s="238">
        <v>2813.1891540000001</v>
      </c>
      <c r="D15" s="239">
        <v>2935.594732</v>
      </c>
      <c r="E15" s="238">
        <v>3563.1576650000002</v>
      </c>
      <c r="F15" s="229">
        <v>4381.5019309999998</v>
      </c>
      <c r="G15" s="392">
        <v>4477.762772</v>
      </c>
    </row>
    <row r="16" spans="1:22" ht="15.75" customHeight="1" thickBot="1" x14ac:dyDescent="0.3">
      <c r="A16" s="241" t="s">
        <v>626</v>
      </c>
      <c r="B16" s="242">
        <v>2271.7208380000002</v>
      </c>
      <c r="C16" s="242">
        <v>2515.0827910000003</v>
      </c>
      <c r="D16" s="243">
        <v>2821.6102220000002</v>
      </c>
      <c r="E16" s="242">
        <v>3293.9141600000003</v>
      </c>
      <c r="F16" s="244">
        <v>3997.7109519999999</v>
      </c>
      <c r="G16" s="390">
        <v>4001.663086</v>
      </c>
      <c r="P16" s="89"/>
    </row>
    <row r="17" spans="1:7" ht="15.75" customHeight="1" thickBot="1" x14ac:dyDescent="0.3">
      <c r="A17" s="245" t="s">
        <v>495</v>
      </c>
      <c r="B17" s="246">
        <f t="shared" ref="B17:D17" si="0">SUM(B5:B16)</f>
        <v>29717.377810000002</v>
      </c>
      <c r="C17" s="246">
        <f t="shared" si="0"/>
        <v>31765.595506000001</v>
      </c>
      <c r="D17" s="247">
        <f t="shared" si="0"/>
        <v>34309.904202000005</v>
      </c>
      <c r="E17" s="247">
        <f>SUM(E5:E16)</f>
        <v>37610.504289999997</v>
      </c>
      <c r="F17" s="248">
        <f>SUM(F5:F16)</f>
        <v>47866.567155000004</v>
      </c>
      <c r="G17" s="393">
        <f>SUM(G5:G16)</f>
        <v>52109.642708000007</v>
      </c>
    </row>
    <row r="18" spans="1:7" ht="4.5" customHeight="1" x14ac:dyDescent="0.2"/>
    <row r="19" spans="1:7" ht="18" customHeight="1" x14ac:dyDescent="0.25">
      <c r="A19" s="249"/>
    </row>
    <row r="20" spans="1:7" ht="15" customHeight="1" x14ac:dyDescent="0.2"/>
    <row r="21" spans="1:7" ht="15" customHeight="1" x14ac:dyDescent="0.2"/>
    <row r="22" spans="1:7" ht="15" customHeight="1" x14ac:dyDescent="0.2"/>
    <row r="23" spans="1:7" ht="12" customHeight="1" x14ac:dyDescent="0.2"/>
    <row r="24" spans="1:7" ht="15" customHeight="1" x14ac:dyDescent="0.2"/>
    <row r="25" spans="1:7" ht="15" customHeight="1" x14ac:dyDescent="0.2"/>
    <row r="26" spans="1:7" ht="15" customHeight="1" x14ac:dyDescent="0.2"/>
    <row r="27" spans="1:7" ht="15" customHeight="1" x14ac:dyDescent="0.2"/>
    <row r="28" spans="1:7" ht="15" customHeight="1" x14ac:dyDescent="0.2"/>
    <row r="29" spans="1:7" ht="15" customHeight="1" x14ac:dyDescent="0.2"/>
    <row r="30" spans="1:7" ht="15" customHeight="1" x14ac:dyDescent="0.2"/>
    <row r="31" spans="1:7" ht="15" customHeight="1" x14ac:dyDescent="0.2"/>
    <row r="32" spans="1:7" ht="1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53" spans="1:28" s="250" customFormat="1" x14ac:dyDescent="0.2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</row>
    <row r="55" spans="1:28" ht="18.75" x14ac:dyDescent="0.3">
      <c r="A55" s="251"/>
    </row>
    <row r="68" spans="1:1" ht="15.75" x14ac:dyDescent="0.25">
      <c r="A68" s="62" t="s">
        <v>449</v>
      </c>
    </row>
  </sheetData>
  <printOptions horizontalCentered="1"/>
  <pageMargins left="0.19685039370078741" right="0.15748031496062992" top="0.94488188976377963" bottom="0.43307086614173229" header="0.19685039370078741" footer="0.23622047244094491"/>
  <pageSetup paperSize="9" scale="75" orientation="portrait" r:id="rId1"/>
  <headerFooter alignWithMargins="0">
    <oddHeader>&amp;L&amp;"-,Pogrubiona kursywa"&amp;12Departament Rynków Rolnych i Transformacji Energetycznej Obszarów Wiejskich&amp;C&amp;"-,Standardowy"
&amp;8
&amp;14Polski handel zagraniczny towarami rolno-spożywczymi (dział PCN 01-24)
w latach 2020 - 2023 - dane ostateczne!</oddHeader>
    <oddFooter>&amp;L&amp;"-,Pogrubiona kursywa"&amp;12Źródło: Min. Finansów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AB55"/>
  <sheetViews>
    <sheetView showGridLines="0" showZeros="0" zoomScale="90" zoomScaleNormal="90" workbookViewId="0">
      <selection activeCell="J9" sqref="J9"/>
    </sheetView>
  </sheetViews>
  <sheetFormatPr defaultRowHeight="12.75" x14ac:dyDescent="0.2"/>
  <cols>
    <col min="1" max="1" width="12.28515625" style="53" customWidth="1"/>
    <col min="2" max="3" width="9" style="53" bestFit="1" customWidth="1"/>
    <col min="4" max="4" width="8.5703125" style="53" customWidth="1"/>
    <col min="5" max="5" width="9.140625" style="53"/>
    <col min="6" max="6" width="10.28515625" style="53" customWidth="1"/>
    <col min="7" max="7" width="11.5703125" style="53" customWidth="1"/>
    <col min="8" max="8" width="8.5703125" style="53" customWidth="1"/>
    <col min="9" max="9" width="9" style="53" bestFit="1" customWidth="1"/>
    <col min="10" max="10" width="12.5703125" style="53" bestFit="1" customWidth="1"/>
    <col min="11" max="12" width="8.140625" style="53" customWidth="1"/>
    <col min="13" max="13" width="17.28515625" style="53" customWidth="1"/>
    <col min="14" max="14" width="12.5703125" style="53" bestFit="1" customWidth="1"/>
    <col min="15" max="15" width="12.140625" style="53" bestFit="1" customWidth="1"/>
    <col min="16" max="16" width="14.140625" style="53" customWidth="1"/>
    <col min="17" max="18" width="10" style="53" customWidth="1"/>
    <col min="19" max="19" width="17.28515625" style="53" customWidth="1"/>
    <col min="20" max="20" width="17" style="53" customWidth="1"/>
    <col min="21" max="16384" width="9.140625" style="53"/>
  </cols>
  <sheetData>
    <row r="1" spans="1:22" ht="24" thickBot="1" x14ac:dyDescent="0.4">
      <c r="A1" s="215" t="s">
        <v>627</v>
      </c>
    </row>
    <row r="2" spans="1:22" ht="18.75" x14ac:dyDescent="0.25">
      <c r="A2" s="216"/>
      <c r="B2" s="217"/>
      <c r="C2" s="218" t="s">
        <v>429</v>
      </c>
      <c r="D2" s="217"/>
      <c r="E2" s="217"/>
      <c r="F2" s="181"/>
      <c r="G2" s="181"/>
    </row>
    <row r="3" spans="1:22" ht="18.75" customHeight="1" x14ac:dyDescent="0.25">
      <c r="A3" s="219" t="s">
        <v>614</v>
      </c>
      <c r="B3" s="220"/>
      <c r="C3" s="221" t="s">
        <v>601</v>
      </c>
      <c r="D3" s="220"/>
      <c r="E3" s="220"/>
      <c r="F3" s="71"/>
      <c r="G3" s="71"/>
      <c r="T3" s="225"/>
    </row>
    <row r="4" spans="1:22" ht="16.5" thickBot="1" x14ac:dyDescent="0.3">
      <c r="A4" s="165"/>
      <c r="B4" s="222" t="s">
        <v>15</v>
      </c>
      <c r="C4" s="222" t="s">
        <v>16</v>
      </c>
      <c r="D4" s="223" t="s">
        <v>628</v>
      </c>
      <c r="E4" s="223" t="s">
        <v>637</v>
      </c>
      <c r="F4" s="252" t="s">
        <v>658</v>
      </c>
      <c r="G4" s="391" t="s">
        <v>662</v>
      </c>
      <c r="T4" s="225"/>
    </row>
    <row r="5" spans="1:22" ht="15.75" customHeight="1" x14ac:dyDescent="0.25">
      <c r="A5" s="226" t="s">
        <v>615</v>
      </c>
      <c r="B5" s="227">
        <v>1628.578139</v>
      </c>
      <c r="C5" s="227">
        <v>1778.515535</v>
      </c>
      <c r="D5" s="228">
        <v>1952.8747760000001</v>
      </c>
      <c r="E5" s="227">
        <v>1746.471681</v>
      </c>
      <c r="F5" s="337">
        <v>2137.807679</v>
      </c>
      <c r="G5" s="394">
        <v>2848.8067369999999</v>
      </c>
      <c r="P5" s="231"/>
      <c r="Q5" s="89"/>
      <c r="S5" s="231"/>
      <c r="T5" s="225"/>
      <c r="V5" s="232"/>
    </row>
    <row r="6" spans="1:22" ht="15.75" customHeight="1" x14ac:dyDescent="0.25">
      <c r="A6" s="233" t="s">
        <v>616</v>
      </c>
      <c r="B6" s="234">
        <v>1583.6163469999999</v>
      </c>
      <c r="C6" s="234">
        <v>1728.3880160000001</v>
      </c>
      <c r="D6" s="235">
        <v>1939.2377490000001</v>
      </c>
      <c r="E6" s="234">
        <v>1886.3993949999999</v>
      </c>
      <c r="F6" s="337">
        <v>2289.0912079999998</v>
      </c>
      <c r="G6" s="394">
        <v>2707.4802610000002</v>
      </c>
      <c r="H6" s="236"/>
      <c r="P6" s="231"/>
      <c r="Q6" s="89"/>
      <c r="S6" s="231"/>
      <c r="T6" s="225"/>
      <c r="V6" s="232"/>
    </row>
    <row r="7" spans="1:22" ht="15.75" customHeight="1" x14ac:dyDescent="0.25">
      <c r="A7" s="131" t="s">
        <v>617</v>
      </c>
      <c r="B7" s="234">
        <v>1881.3465349999999</v>
      </c>
      <c r="C7" s="234">
        <v>1833.2977060000001</v>
      </c>
      <c r="D7" s="235">
        <v>2171.8591820000001</v>
      </c>
      <c r="E7" s="234">
        <v>2282.6749460000001</v>
      </c>
      <c r="F7" s="337">
        <v>2806.6424050000001</v>
      </c>
      <c r="G7" s="394">
        <v>3112.9532610000001</v>
      </c>
      <c r="P7" s="231"/>
      <c r="Q7" s="89"/>
      <c r="S7" s="231"/>
      <c r="T7" s="225"/>
      <c r="V7" s="232"/>
    </row>
    <row r="8" spans="1:22" ht="15.75" customHeight="1" x14ac:dyDescent="0.25">
      <c r="A8" s="233" t="s">
        <v>618</v>
      </c>
      <c r="B8" s="234">
        <v>1569.1071790000001</v>
      </c>
      <c r="C8" s="234">
        <v>1818.941368</v>
      </c>
      <c r="D8" s="235">
        <v>1813.504899</v>
      </c>
      <c r="E8" s="234">
        <v>1926.2661270000001</v>
      </c>
      <c r="F8" s="337">
        <v>2514.8905300000001</v>
      </c>
      <c r="G8" s="394">
        <v>2510.032745</v>
      </c>
      <c r="P8" s="231"/>
      <c r="Q8" s="89"/>
      <c r="S8" s="231"/>
      <c r="T8" s="225"/>
      <c r="V8" s="232"/>
    </row>
    <row r="9" spans="1:22" ht="15.75" customHeight="1" x14ac:dyDescent="0.25">
      <c r="A9" s="233" t="s">
        <v>619</v>
      </c>
      <c r="B9" s="234">
        <v>1674.643411</v>
      </c>
      <c r="C9" s="234">
        <v>1848.5233040000001</v>
      </c>
      <c r="D9" s="235">
        <v>1760.2437299999999</v>
      </c>
      <c r="E9" s="234">
        <v>2016.590064</v>
      </c>
      <c r="F9" s="337">
        <v>2712.4227759999999</v>
      </c>
      <c r="G9" s="394">
        <v>2758.2186889999998</v>
      </c>
      <c r="P9" s="231"/>
      <c r="S9" s="231"/>
      <c r="T9" s="225"/>
      <c r="V9" s="232"/>
    </row>
    <row r="10" spans="1:22" ht="15.75" customHeight="1" x14ac:dyDescent="0.25">
      <c r="A10" s="233" t="s">
        <v>620</v>
      </c>
      <c r="B10" s="234">
        <v>1630.6639319999999</v>
      </c>
      <c r="C10" s="234">
        <v>1533.821594</v>
      </c>
      <c r="D10" s="235">
        <v>1752.308237</v>
      </c>
      <c r="E10" s="234">
        <v>2019.2156359999999</v>
      </c>
      <c r="F10" s="337">
        <v>2603.3637840000001</v>
      </c>
      <c r="G10" s="394">
        <v>2700.0356750000001</v>
      </c>
      <c r="P10" s="231"/>
      <c r="S10" s="231"/>
      <c r="T10" s="225"/>
      <c r="V10" s="232"/>
    </row>
    <row r="11" spans="1:22" ht="15.75" customHeight="1" x14ac:dyDescent="0.25">
      <c r="A11" s="233" t="s">
        <v>621</v>
      </c>
      <c r="B11" s="234">
        <v>1545.5439349999999</v>
      </c>
      <c r="C11" s="234">
        <v>1729.6093559999999</v>
      </c>
      <c r="D11" s="235">
        <v>1824.018881</v>
      </c>
      <c r="E11" s="234">
        <v>1978.5080809999999</v>
      </c>
      <c r="F11" s="337">
        <v>2581.6460499999998</v>
      </c>
      <c r="G11" s="394">
        <v>2580.5023590000001</v>
      </c>
      <c r="P11" s="231"/>
      <c r="Q11" s="60"/>
    </row>
    <row r="12" spans="1:22" ht="15.75" customHeight="1" x14ac:dyDescent="0.25">
      <c r="A12" s="233" t="s">
        <v>622</v>
      </c>
      <c r="B12" s="234">
        <v>1680.5494510000001</v>
      </c>
      <c r="C12" s="234">
        <v>1716.033952</v>
      </c>
      <c r="D12" s="235">
        <v>1733.375963</v>
      </c>
      <c r="E12" s="234">
        <v>1963.8636509999999</v>
      </c>
      <c r="F12" s="337">
        <v>2700.0661530000002</v>
      </c>
      <c r="G12" s="394">
        <v>2681.096243</v>
      </c>
      <c r="P12" s="237"/>
    </row>
    <row r="13" spans="1:22" ht="15.75" customHeight="1" x14ac:dyDescent="0.25">
      <c r="A13" s="233" t="s">
        <v>623</v>
      </c>
      <c r="B13" s="238">
        <v>1555.199204</v>
      </c>
      <c r="C13" s="238">
        <v>1751.9427169999999</v>
      </c>
      <c r="D13" s="239">
        <v>1958.051001</v>
      </c>
      <c r="E13" s="238">
        <v>2148.0627159999999</v>
      </c>
      <c r="F13" s="337">
        <v>2928.412323</v>
      </c>
      <c r="G13" s="394">
        <v>2782.4703359999999</v>
      </c>
      <c r="P13" s="237"/>
    </row>
    <row r="14" spans="1:22" ht="15.75" customHeight="1" x14ac:dyDescent="0.25">
      <c r="A14" s="233" t="s">
        <v>624</v>
      </c>
      <c r="B14" s="238">
        <v>1840.453677</v>
      </c>
      <c r="C14" s="238">
        <v>1896.0595209999999</v>
      </c>
      <c r="D14" s="239">
        <v>1990.135994</v>
      </c>
      <c r="E14" s="238">
        <v>2211.1915240000003</v>
      </c>
      <c r="F14" s="337">
        <v>3000.3152110000001</v>
      </c>
      <c r="G14" s="394">
        <v>2925.7045720000001</v>
      </c>
      <c r="P14" s="237"/>
    </row>
    <row r="15" spans="1:22" ht="15.75" customHeight="1" x14ac:dyDescent="0.25">
      <c r="A15" s="240" t="s">
        <v>625</v>
      </c>
      <c r="B15" s="238">
        <v>1821.040739</v>
      </c>
      <c r="C15" s="238">
        <v>1865.468267</v>
      </c>
      <c r="D15" s="239">
        <v>1908.2808210000001</v>
      </c>
      <c r="E15" s="238">
        <v>2402.1317059999997</v>
      </c>
      <c r="F15" s="337">
        <v>3027.6081669999999</v>
      </c>
      <c r="G15" s="394">
        <v>3039.1171650000001</v>
      </c>
    </row>
    <row r="16" spans="1:22" ht="15.75" customHeight="1" thickBot="1" x14ac:dyDescent="0.3">
      <c r="A16" s="241" t="s">
        <v>626</v>
      </c>
      <c r="B16" s="242">
        <v>1622.006423</v>
      </c>
      <c r="C16" s="242">
        <v>1769.877825</v>
      </c>
      <c r="D16" s="243">
        <v>1898.9181899999999</v>
      </c>
      <c r="E16" s="242">
        <v>2385.811811</v>
      </c>
      <c r="F16" s="338">
        <v>2945.1078889999999</v>
      </c>
      <c r="G16" s="395">
        <v>2751.758253</v>
      </c>
      <c r="P16" s="89"/>
    </row>
    <row r="17" spans="1:7" ht="15.75" customHeight="1" thickBot="1" x14ac:dyDescent="0.3">
      <c r="A17" s="245" t="s">
        <v>495</v>
      </c>
      <c r="B17" s="246">
        <f t="shared" ref="B17:D17" si="0">SUM(B5:B16)</f>
        <v>20032.748972000001</v>
      </c>
      <c r="C17" s="246">
        <f t="shared" si="0"/>
        <v>21270.479160999999</v>
      </c>
      <c r="D17" s="247">
        <f t="shared" si="0"/>
        <v>22702.809423000002</v>
      </c>
      <c r="E17" s="247">
        <f>SUM(E5:E16)</f>
        <v>24967.187338000003</v>
      </c>
      <c r="F17" s="253">
        <f t="shared" ref="F17" si="1">SUM(F5:F16)</f>
        <v>32247.374174999997</v>
      </c>
      <c r="G17" s="393">
        <f>((SUM(G5:G16)))</f>
        <v>33398.176295999998</v>
      </c>
    </row>
    <row r="18" spans="1:7" ht="4.5" customHeight="1" x14ac:dyDescent="0.2"/>
    <row r="19" spans="1:7" ht="18" customHeight="1" x14ac:dyDescent="0.25">
      <c r="A19" s="249" t="s">
        <v>449</v>
      </c>
    </row>
    <row r="20" spans="1:7" ht="15" customHeight="1" x14ac:dyDescent="0.2"/>
    <row r="21" spans="1:7" ht="15" customHeight="1" x14ac:dyDescent="0.2"/>
    <row r="22" spans="1:7" ht="15" customHeight="1" x14ac:dyDescent="0.2"/>
    <row r="23" spans="1:7" ht="12" customHeight="1" x14ac:dyDescent="0.2"/>
    <row r="24" spans="1:7" ht="15" customHeight="1" x14ac:dyDescent="0.2"/>
    <row r="25" spans="1:7" ht="15" customHeight="1" x14ac:dyDescent="0.2"/>
    <row r="26" spans="1:7" ht="15" customHeight="1" x14ac:dyDescent="0.2"/>
    <row r="27" spans="1:7" ht="15" customHeight="1" x14ac:dyDescent="0.2"/>
    <row r="28" spans="1:7" ht="15" customHeight="1" x14ac:dyDescent="0.2"/>
    <row r="29" spans="1:7" ht="15" customHeight="1" x14ac:dyDescent="0.2"/>
    <row r="30" spans="1:7" ht="15" customHeight="1" x14ac:dyDescent="0.2"/>
    <row r="31" spans="1:7" ht="15" customHeight="1" x14ac:dyDescent="0.2"/>
    <row r="32" spans="1:7" ht="1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9" spans="1:28" ht="15.75" x14ac:dyDescent="0.25">
      <c r="A49" s="62" t="s">
        <v>449</v>
      </c>
    </row>
    <row r="53" spans="1:28" s="250" customFormat="1" x14ac:dyDescent="0.2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</row>
    <row r="55" spans="1:28" ht="18.75" x14ac:dyDescent="0.3">
      <c r="A55" s="251"/>
    </row>
  </sheetData>
  <printOptions horizontalCentered="1"/>
  <pageMargins left="0.19685039370078741" right="0.15748031496062992" top="0.94488188976377963" bottom="0.43307086614173229" header="0.19685039370078741" footer="0.23622047244094491"/>
  <pageSetup paperSize="9" scale="75" orientation="portrait" r:id="rId1"/>
  <headerFooter alignWithMargins="0">
    <oddHeader>&amp;L&amp;"-,Pogrubiona kursywa"&amp;12Departament Rynków Rolnych i Transformacji Energetycznej Obszarów Wiejskich&amp;C&amp;"-,Standardowy"
&amp;8
&amp;14Polski handel zagraniczny towarami rolno-spożywczymi (dział PCN 01-24)
w latach 2020 - 2023 - dane ostateczne!</oddHeader>
    <oddFooter>&amp;L&amp;"-,Pogrubiona kursywa"&amp;12Źródło: Min. Finansów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L36"/>
  <sheetViews>
    <sheetView showGridLines="0" showZeros="0" zoomScale="90" workbookViewId="0">
      <selection activeCell="B13" sqref="B13"/>
    </sheetView>
  </sheetViews>
  <sheetFormatPr defaultColWidth="10.140625" defaultRowHeight="12.75" x14ac:dyDescent="0.2"/>
  <cols>
    <col min="1" max="1" width="4.140625" style="53" bestFit="1" customWidth="1"/>
    <col min="2" max="2" width="54" style="53" customWidth="1"/>
    <col min="3" max="12" width="11" style="53" customWidth="1"/>
    <col min="13" max="256" width="10.140625" style="53"/>
    <col min="257" max="257" width="4.140625" style="53" bestFit="1" customWidth="1"/>
    <col min="258" max="258" width="45.28515625" style="53" customWidth="1"/>
    <col min="259" max="268" width="11.140625" style="53" bestFit="1" customWidth="1"/>
    <col min="269" max="512" width="10.140625" style="53"/>
    <col min="513" max="513" width="4.140625" style="53" bestFit="1" customWidth="1"/>
    <col min="514" max="514" width="45.28515625" style="53" customWidth="1"/>
    <col min="515" max="524" width="11.140625" style="53" bestFit="1" customWidth="1"/>
    <col min="525" max="768" width="10.140625" style="53"/>
    <col min="769" max="769" width="4.140625" style="53" bestFit="1" customWidth="1"/>
    <col min="770" max="770" width="45.28515625" style="53" customWidth="1"/>
    <col min="771" max="780" width="11.140625" style="53" bestFit="1" customWidth="1"/>
    <col min="781" max="1024" width="10.140625" style="53"/>
    <col min="1025" max="1025" width="4.140625" style="53" bestFit="1" customWidth="1"/>
    <col min="1026" max="1026" width="45.28515625" style="53" customWidth="1"/>
    <col min="1027" max="1036" width="11.140625" style="53" bestFit="1" customWidth="1"/>
    <col min="1037" max="1280" width="10.140625" style="53"/>
    <col min="1281" max="1281" width="4.140625" style="53" bestFit="1" customWidth="1"/>
    <col min="1282" max="1282" width="45.28515625" style="53" customWidth="1"/>
    <col min="1283" max="1292" width="11.140625" style="53" bestFit="1" customWidth="1"/>
    <col min="1293" max="1536" width="10.140625" style="53"/>
    <col min="1537" max="1537" width="4.140625" style="53" bestFit="1" customWidth="1"/>
    <col min="1538" max="1538" width="45.28515625" style="53" customWidth="1"/>
    <col min="1539" max="1548" width="11.140625" style="53" bestFit="1" customWidth="1"/>
    <col min="1549" max="1792" width="10.140625" style="53"/>
    <col min="1793" max="1793" width="4.140625" style="53" bestFit="1" customWidth="1"/>
    <col min="1794" max="1794" width="45.28515625" style="53" customWidth="1"/>
    <col min="1795" max="1804" width="11.140625" style="53" bestFit="1" customWidth="1"/>
    <col min="1805" max="2048" width="10.140625" style="53"/>
    <col min="2049" max="2049" width="4.140625" style="53" bestFit="1" customWidth="1"/>
    <col min="2050" max="2050" width="45.28515625" style="53" customWidth="1"/>
    <col min="2051" max="2060" width="11.140625" style="53" bestFit="1" customWidth="1"/>
    <col min="2061" max="2304" width="10.140625" style="53"/>
    <col min="2305" max="2305" width="4.140625" style="53" bestFit="1" customWidth="1"/>
    <col min="2306" max="2306" width="45.28515625" style="53" customWidth="1"/>
    <col min="2307" max="2316" width="11.140625" style="53" bestFit="1" customWidth="1"/>
    <col min="2317" max="2560" width="10.140625" style="53"/>
    <col min="2561" max="2561" width="4.140625" style="53" bestFit="1" customWidth="1"/>
    <col min="2562" max="2562" width="45.28515625" style="53" customWidth="1"/>
    <col min="2563" max="2572" width="11.140625" style="53" bestFit="1" customWidth="1"/>
    <col min="2573" max="2816" width="10.140625" style="53"/>
    <col min="2817" max="2817" width="4.140625" style="53" bestFit="1" customWidth="1"/>
    <col min="2818" max="2818" width="45.28515625" style="53" customWidth="1"/>
    <col min="2819" max="2828" width="11.140625" style="53" bestFit="1" customWidth="1"/>
    <col min="2829" max="3072" width="10.140625" style="53"/>
    <col min="3073" max="3073" width="4.140625" style="53" bestFit="1" customWidth="1"/>
    <col min="3074" max="3074" width="45.28515625" style="53" customWidth="1"/>
    <col min="3075" max="3084" width="11.140625" style="53" bestFit="1" customWidth="1"/>
    <col min="3085" max="3328" width="10.140625" style="53"/>
    <col min="3329" max="3329" width="4.140625" style="53" bestFit="1" customWidth="1"/>
    <col min="3330" max="3330" width="45.28515625" style="53" customWidth="1"/>
    <col min="3331" max="3340" width="11.140625" style="53" bestFit="1" customWidth="1"/>
    <col min="3341" max="3584" width="10.140625" style="53"/>
    <col min="3585" max="3585" width="4.140625" style="53" bestFit="1" customWidth="1"/>
    <col min="3586" max="3586" width="45.28515625" style="53" customWidth="1"/>
    <col min="3587" max="3596" width="11.140625" style="53" bestFit="1" customWidth="1"/>
    <col min="3597" max="3840" width="10.140625" style="53"/>
    <col min="3841" max="3841" width="4.140625" style="53" bestFit="1" customWidth="1"/>
    <col min="3842" max="3842" width="45.28515625" style="53" customWidth="1"/>
    <col min="3843" max="3852" width="11.140625" style="53" bestFit="1" customWidth="1"/>
    <col min="3853" max="4096" width="10.140625" style="53"/>
    <col min="4097" max="4097" width="4.140625" style="53" bestFit="1" customWidth="1"/>
    <col min="4098" max="4098" width="45.28515625" style="53" customWidth="1"/>
    <col min="4099" max="4108" width="11.140625" style="53" bestFit="1" customWidth="1"/>
    <col min="4109" max="4352" width="10.140625" style="53"/>
    <col min="4353" max="4353" width="4.140625" style="53" bestFit="1" customWidth="1"/>
    <col min="4354" max="4354" width="45.28515625" style="53" customWidth="1"/>
    <col min="4355" max="4364" width="11.140625" style="53" bestFit="1" customWidth="1"/>
    <col min="4365" max="4608" width="10.140625" style="53"/>
    <col min="4609" max="4609" width="4.140625" style="53" bestFit="1" customWidth="1"/>
    <col min="4610" max="4610" width="45.28515625" style="53" customWidth="1"/>
    <col min="4611" max="4620" width="11.140625" style="53" bestFit="1" customWidth="1"/>
    <col min="4621" max="4864" width="10.140625" style="53"/>
    <col min="4865" max="4865" width="4.140625" style="53" bestFit="1" customWidth="1"/>
    <col min="4866" max="4866" width="45.28515625" style="53" customWidth="1"/>
    <col min="4867" max="4876" width="11.140625" style="53" bestFit="1" customWidth="1"/>
    <col min="4877" max="5120" width="10.140625" style="53"/>
    <col min="5121" max="5121" width="4.140625" style="53" bestFit="1" customWidth="1"/>
    <col min="5122" max="5122" width="45.28515625" style="53" customWidth="1"/>
    <col min="5123" max="5132" width="11.140625" style="53" bestFit="1" customWidth="1"/>
    <col min="5133" max="5376" width="10.140625" style="53"/>
    <col min="5377" max="5377" width="4.140625" style="53" bestFit="1" customWidth="1"/>
    <col min="5378" max="5378" width="45.28515625" style="53" customWidth="1"/>
    <col min="5379" max="5388" width="11.140625" style="53" bestFit="1" customWidth="1"/>
    <col min="5389" max="5632" width="10.140625" style="53"/>
    <col min="5633" max="5633" width="4.140625" style="53" bestFit="1" customWidth="1"/>
    <col min="5634" max="5634" width="45.28515625" style="53" customWidth="1"/>
    <col min="5635" max="5644" width="11.140625" style="53" bestFit="1" customWidth="1"/>
    <col min="5645" max="5888" width="10.140625" style="53"/>
    <col min="5889" max="5889" width="4.140625" style="53" bestFit="1" customWidth="1"/>
    <col min="5890" max="5890" width="45.28515625" style="53" customWidth="1"/>
    <col min="5891" max="5900" width="11.140625" style="53" bestFit="1" customWidth="1"/>
    <col min="5901" max="6144" width="10.140625" style="53"/>
    <col min="6145" max="6145" width="4.140625" style="53" bestFit="1" customWidth="1"/>
    <col min="6146" max="6146" width="45.28515625" style="53" customWidth="1"/>
    <col min="6147" max="6156" width="11.140625" style="53" bestFit="1" customWidth="1"/>
    <col min="6157" max="6400" width="10.140625" style="53"/>
    <col min="6401" max="6401" width="4.140625" style="53" bestFit="1" customWidth="1"/>
    <col min="6402" max="6402" width="45.28515625" style="53" customWidth="1"/>
    <col min="6403" max="6412" width="11.140625" style="53" bestFit="1" customWidth="1"/>
    <col min="6413" max="6656" width="10.140625" style="53"/>
    <col min="6657" max="6657" width="4.140625" style="53" bestFit="1" customWidth="1"/>
    <col min="6658" max="6658" width="45.28515625" style="53" customWidth="1"/>
    <col min="6659" max="6668" width="11.140625" style="53" bestFit="1" customWidth="1"/>
    <col min="6669" max="6912" width="10.140625" style="53"/>
    <col min="6913" max="6913" width="4.140625" style="53" bestFit="1" customWidth="1"/>
    <col min="6914" max="6914" width="45.28515625" style="53" customWidth="1"/>
    <col min="6915" max="6924" width="11.140625" style="53" bestFit="1" customWidth="1"/>
    <col min="6925" max="7168" width="10.140625" style="53"/>
    <col min="7169" max="7169" width="4.140625" style="53" bestFit="1" customWidth="1"/>
    <col min="7170" max="7170" width="45.28515625" style="53" customWidth="1"/>
    <col min="7171" max="7180" width="11.140625" style="53" bestFit="1" customWidth="1"/>
    <col min="7181" max="7424" width="10.140625" style="53"/>
    <col min="7425" max="7425" width="4.140625" style="53" bestFit="1" customWidth="1"/>
    <col min="7426" max="7426" width="45.28515625" style="53" customWidth="1"/>
    <col min="7427" max="7436" width="11.140625" style="53" bestFit="1" customWidth="1"/>
    <col min="7437" max="7680" width="10.140625" style="53"/>
    <col min="7681" max="7681" width="4.140625" style="53" bestFit="1" customWidth="1"/>
    <col min="7682" max="7682" width="45.28515625" style="53" customWidth="1"/>
    <col min="7683" max="7692" width="11.140625" style="53" bestFit="1" customWidth="1"/>
    <col min="7693" max="7936" width="10.140625" style="53"/>
    <col min="7937" max="7937" width="4.140625" style="53" bestFit="1" customWidth="1"/>
    <col min="7938" max="7938" width="45.28515625" style="53" customWidth="1"/>
    <col min="7939" max="7948" width="11.140625" style="53" bestFit="1" customWidth="1"/>
    <col min="7949" max="8192" width="10.140625" style="53"/>
    <col min="8193" max="8193" width="4.140625" style="53" bestFit="1" customWidth="1"/>
    <col min="8194" max="8194" width="45.28515625" style="53" customWidth="1"/>
    <col min="8195" max="8204" width="11.140625" style="53" bestFit="1" customWidth="1"/>
    <col min="8205" max="8448" width="10.140625" style="53"/>
    <col min="8449" max="8449" width="4.140625" style="53" bestFit="1" customWidth="1"/>
    <col min="8450" max="8450" width="45.28515625" style="53" customWidth="1"/>
    <col min="8451" max="8460" width="11.140625" style="53" bestFit="1" customWidth="1"/>
    <col min="8461" max="8704" width="10.140625" style="53"/>
    <col min="8705" max="8705" width="4.140625" style="53" bestFit="1" customWidth="1"/>
    <col min="8706" max="8706" width="45.28515625" style="53" customWidth="1"/>
    <col min="8707" max="8716" width="11.140625" style="53" bestFit="1" customWidth="1"/>
    <col min="8717" max="8960" width="10.140625" style="53"/>
    <col min="8961" max="8961" width="4.140625" style="53" bestFit="1" customWidth="1"/>
    <col min="8962" max="8962" width="45.28515625" style="53" customWidth="1"/>
    <col min="8963" max="8972" width="11.140625" style="53" bestFit="1" customWidth="1"/>
    <col min="8973" max="9216" width="10.140625" style="53"/>
    <col min="9217" max="9217" width="4.140625" style="53" bestFit="1" customWidth="1"/>
    <col min="9218" max="9218" width="45.28515625" style="53" customWidth="1"/>
    <col min="9219" max="9228" width="11.140625" style="53" bestFit="1" customWidth="1"/>
    <col min="9229" max="9472" width="10.140625" style="53"/>
    <col min="9473" max="9473" width="4.140625" style="53" bestFit="1" customWidth="1"/>
    <col min="9474" max="9474" width="45.28515625" style="53" customWidth="1"/>
    <col min="9475" max="9484" width="11.140625" style="53" bestFit="1" customWidth="1"/>
    <col min="9485" max="9728" width="10.140625" style="53"/>
    <col min="9729" max="9729" width="4.140625" style="53" bestFit="1" customWidth="1"/>
    <col min="9730" max="9730" width="45.28515625" style="53" customWidth="1"/>
    <col min="9731" max="9740" width="11.140625" style="53" bestFit="1" customWidth="1"/>
    <col min="9741" max="9984" width="10.140625" style="53"/>
    <col min="9985" max="9985" width="4.140625" style="53" bestFit="1" customWidth="1"/>
    <col min="9986" max="9986" width="45.28515625" style="53" customWidth="1"/>
    <col min="9987" max="9996" width="11.140625" style="53" bestFit="1" customWidth="1"/>
    <col min="9997" max="10240" width="10.140625" style="53"/>
    <col min="10241" max="10241" width="4.140625" style="53" bestFit="1" customWidth="1"/>
    <col min="10242" max="10242" width="45.28515625" style="53" customWidth="1"/>
    <col min="10243" max="10252" width="11.140625" style="53" bestFit="1" customWidth="1"/>
    <col min="10253" max="10496" width="10.140625" style="53"/>
    <col min="10497" max="10497" width="4.140625" style="53" bestFit="1" customWidth="1"/>
    <col min="10498" max="10498" width="45.28515625" style="53" customWidth="1"/>
    <col min="10499" max="10508" width="11.140625" style="53" bestFit="1" customWidth="1"/>
    <col min="10509" max="10752" width="10.140625" style="53"/>
    <col min="10753" max="10753" width="4.140625" style="53" bestFit="1" customWidth="1"/>
    <col min="10754" max="10754" width="45.28515625" style="53" customWidth="1"/>
    <col min="10755" max="10764" width="11.140625" style="53" bestFit="1" customWidth="1"/>
    <col min="10765" max="11008" width="10.140625" style="53"/>
    <col min="11009" max="11009" width="4.140625" style="53" bestFit="1" customWidth="1"/>
    <col min="11010" max="11010" width="45.28515625" style="53" customWidth="1"/>
    <col min="11011" max="11020" width="11.140625" style="53" bestFit="1" customWidth="1"/>
    <col min="11021" max="11264" width="10.140625" style="53"/>
    <col min="11265" max="11265" width="4.140625" style="53" bestFit="1" customWidth="1"/>
    <col min="11266" max="11266" width="45.28515625" style="53" customWidth="1"/>
    <col min="11267" max="11276" width="11.140625" style="53" bestFit="1" customWidth="1"/>
    <col min="11277" max="11520" width="10.140625" style="53"/>
    <col min="11521" max="11521" width="4.140625" style="53" bestFit="1" customWidth="1"/>
    <col min="11522" max="11522" width="45.28515625" style="53" customWidth="1"/>
    <col min="11523" max="11532" width="11.140625" style="53" bestFit="1" customWidth="1"/>
    <col min="11533" max="11776" width="10.140625" style="53"/>
    <col min="11777" max="11777" width="4.140625" style="53" bestFit="1" customWidth="1"/>
    <col min="11778" max="11778" width="45.28515625" style="53" customWidth="1"/>
    <col min="11779" max="11788" width="11.140625" style="53" bestFit="1" customWidth="1"/>
    <col min="11789" max="12032" width="10.140625" style="53"/>
    <col min="12033" max="12033" width="4.140625" style="53" bestFit="1" customWidth="1"/>
    <col min="12034" max="12034" width="45.28515625" style="53" customWidth="1"/>
    <col min="12035" max="12044" width="11.140625" style="53" bestFit="1" customWidth="1"/>
    <col min="12045" max="12288" width="10.140625" style="53"/>
    <col min="12289" max="12289" width="4.140625" style="53" bestFit="1" customWidth="1"/>
    <col min="12290" max="12290" width="45.28515625" style="53" customWidth="1"/>
    <col min="12291" max="12300" width="11.140625" style="53" bestFit="1" customWidth="1"/>
    <col min="12301" max="12544" width="10.140625" style="53"/>
    <col min="12545" max="12545" width="4.140625" style="53" bestFit="1" customWidth="1"/>
    <col min="12546" max="12546" width="45.28515625" style="53" customWidth="1"/>
    <col min="12547" max="12556" width="11.140625" style="53" bestFit="1" customWidth="1"/>
    <col min="12557" max="12800" width="10.140625" style="53"/>
    <col min="12801" max="12801" width="4.140625" style="53" bestFit="1" customWidth="1"/>
    <col min="12802" max="12802" width="45.28515625" style="53" customWidth="1"/>
    <col min="12803" max="12812" width="11.140625" style="53" bestFit="1" customWidth="1"/>
    <col min="12813" max="13056" width="10.140625" style="53"/>
    <col min="13057" max="13057" width="4.140625" style="53" bestFit="1" customWidth="1"/>
    <col min="13058" max="13058" width="45.28515625" style="53" customWidth="1"/>
    <col min="13059" max="13068" width="11.140625" style="53" bestFit="1" customWidth="1"/>
    <col min="13069" max="13312" width="10.140625" style="53"/>
    <col min="13313" max="13313" width="4.140625" style="53" bestFit="1" customWidth="1"/>
    <col min="13314" max="13314" width="45.28515625" style="53" customWidth="1"/>
    <col min="13315" max="13324" width="11.140625" style="53" bestFit="1" customWidth="1"/>
    <col min="13325" max="13568" width="10.140625" style="53"/>
    <col min="13569" max="13569" width="4.140625" style="53" bestFit="1" customWidth="1"/>
    <col min="13570" max="13570" width="45.28515625" style="53" customWidth="1"/>
    <col min="13571" max="13580" width="11.140625" style="53" bestFit="1" customWidth="1"/>
    <col min="13581" max="13824" width="10.140625" style="53"/>
    <col min="13825" max="13825" width="4.140625" style="53" bestFit="1" customWidth="1"/>
    <col min="13826" max="13826" width="45.28515625" style="53" customWidth="1"/>
    <col min="13827" max="13836" width="11.140625" style="53" bestFit="1" customWidth="1"/>
    <col min="13837" max="14080" width="10.140625" style="53"/>
    <col min="14081" max="14081" width="4.140625" style="53" bestFit="1" customWidth="1"/>
    <col min="14082" max="14082" width="45.28515625" style="53" customWidth="1"/>
    <col min="14083" max="14092" width="11.140625" style="53" bestFit="1" customWidth="1"/>
    <col min="14093" max="14336" width="10.140625" style="53"/>
    <col min="14337" max="14337" width="4.140625" style="53" bestFit="1" customWidth="1"/>
    <col min="14338" max="14338" width="45.28515625" style="53" customWidth="1"/>
    <col min="14339" max="14348" width="11.140625" style="53" bestFit="1" customWidth="1"/>
    <col min="14349" max="14592" width="10.140625" style="53"/>
    <col min="14593" max="14593" width="4.140625" style="53" bestFit="1" customWidth="1"/>
    <col min="14594" max="14594" width="45.28515625" style="53" customWidth="1"/>
    <col min="14595" max="14604" width="11.140625" style="53" bestFit="1" customWidth="1"/>
    <col min="14605" max="14848" width="10.140625" style="53"/>
    <col min="14849" max="14849" width="4.140625" style="53" bestFit="1" customWidth="1"/>
    <col min="14850" max="14850" width="45.28515625" style="53" customWidth="1"/>
    <col min="14851" max="14860" width="11.140625" style="53" bestFit="1" customWidth="1"/>
    <col min="14861" max="15104" width="10.140625" style="53"/>
    <col min="15105" max="15105" width="4.140625" style="53" bestFit="1" customWidth="1"/>
    <col min="15106" max="15106" width="45.28515625" style="53" customWidth="1"/>
    <col min="15107" max="15116" width="11.140625" style="53" bestFit="1" customWidth="1"/>
    <col min="15117" max="15360" width="10.140625" style="53"/>
    <col min="15361" max="15361" width="4.140625" style="53" bestFit="1" customWidth="1"/>
    <col min="15362" max="15362" width="45.28515625" style="53" customWidth="1"/>
    <col min="15363" max="15372" width="11.140625" style="53" bestFit="1" customWidth="1"/>
    <col min="15373" max="15616" width="10.140625" style="53"/>
    <col min="15617" max="15617" width="4.140625" style="53" bestFit="1" customWidth="1"/>
    <col min="15618" max="15618" width="45.28515625" style="53" customWidth="1"/>
    <col min="15619" max="15628" width="11.140625" style="53" bestFit="1" customWidth="1"/>
    <col min="15629" max="15872" width="10.140625" style="53"/>
    <col min="15873" max="15873" width="4.140625" style="53" bestFit="1" customWidth="1"/>
    <col min="15874" max="15874" width="45.28515625" style="53" customWidth="1"/>
    <col min="15875" max="15884" width="11.140625" style="53" bestFit="1" customWidth="1"/>
    <col min="15885" max="16128" width="10.140625" style="53"/>
    <col min="16129" max="16129" width="4.140625" style="53" bestFit="1" customWidth="1"/>
    <col min="16130" max="16130" width="45.28515625" style="53" customWidth="1"/>
    <col min="16131" max="16140" width="11.140625" style="53" bestFit="1" customWidth="1"/>
    <col min="16141" max="16384" width="10.140625" style="53"/>
  </cols>
  <sheetData>
    <row r="1" spans="1:12" ht="13.5" thickBot="1" x14ac:dyDescent="0.25">
      <c r="A1" s="160"/>
    </row>
    <row r="2" spans="1:12" ht="18.75" x14ac:dyDescent="0.25">
      <c r="A2" s="216"/>
      <c r="B2" s="402"/>
      <c r="C2" s="180" t="s">
        <v>28</v>
      </c>
      <c r="D2" s="180"/>
      <c r="E2" s="180"/>
      <c r="F2" s="408"/>
      <c r="G2" s="180" t="s">
        <v>29</v>
      </c>
      <c r="H2" s="180"/>
      <c r="I2" s="180"/>
      <c r="J2" s="408"/>
      <c r="K2" s="180" t="s">
        <v>30</v>
      </c>
      <c r="L2" s="67"/>
    </row>
    <row r="3" spans="1:12" ht="15.75" x14ac:dyDescent="0.25">
      <c r="A3" s="219" t="s">
        <v>31</v>
      </c>
      <c r="B3" s="256" t="s">
        <v>32</v>
      </c>
      <c r="C3" s="69" t="s">
        <v>601</v>
      </c>
      <c r="D3" s="69"/>
      <c r="E3" s="69" t="s">
        <v>602</v>
      </c>
      <c r="F3" s="403"/>
      <c r="G3" s="69" t="s">
        <v>601</v>
      </c>
      <c r="H3" s="69"/>
      <c r="I3" s="69" t="s">
        <v>602</v>
      </c>
      <c r="J3" s="403"/>
      <c r="K3" s="69" t="s">
        <v>601</v>
      </c>
      <c r="L3" s="71"/>
    </row>
    <row r="4" spans="1:12" ht="16.5" thickBot="1" x14ac:dyDescent="0.3">
      <c r="A4" s="260"/>
      <c r="B4" s="261"/>
      <c r="C4" s="222" t="s">
        <v>658</v>
      </c>
      <c r="D4" s="396" t="s">
        <v>662</v>
      </c>
      <c r="E4" s="222" t="s">
        <v>658</v>
      </c>
      <c r="F4" s="397" t="s">
        <v>662</v>
      </c>
      <c r="G4" s="222" t="s">
        <v>658</v>
      </c>
      <c r="H4" s="396" t="s">
        <v>662</v>
      </c>
      <c r="I4" s="222" t="s">
        <v>658</v>
      </c>
      <c r="J4" s="397" t="s">
        <v>662</v>
      </c>
      <c r="K4" s="222" t="s">
        <v>658</v>
      </c>
      <c r="L4" s="398" t="s">
        <v>662</v>
      </c>
    </row>
    <row r="5" spans="1:12" ht="15.75" x14ac:dyDescent="0.25">
      <c r="A5" s="404" t="s">
        <v>552</v>
      </c>
      <c r="B5" s="405"/>
      <c r="C5" s="380">
        <v>47866.567154999997</v>
      </c>
      <c r="D5" s="381">
        <v>52109.642707999992</v>
      </c>
      <c r="E5" s="380">
        <v>0</v>
      </c>
      <c r="F5" s="399">
        <v>0</v>
      </c>
      <c r="G5" s="380">
        <v>32247.37417499999</v>
      </c>
      <c r="H5" s="381">
        <v>33398.176295999991</v>
      </c>
      <c r="I5" s="380">
        <v>0</v>
      </c>
      <c r="J5" s="399">
        <v>0</v>
      </c>
      <c r="K5" s="380">
        <v>15619.192979999998</v>
      </c>
      <c r="L5" s="400">
        <v>18711.466412000005</v>
      </c>
    </row>
    <row r="6" spans="1:12" ht="15.75" x14ac:dyDescent="0.25">
      <c r="A6" s="233" t="s">
        <v>553</v>
      </c>
      <c r="B6" s="406" t="s">
        <v>554</v>
      </c>
      <c r="C6" s="382">
        <v>157.713504</v>
      </c>
      <c r="D6" s="383">
        <v>149.92098499999997</v>
      </c>
      <c r="E6" s="382">
        <v>53.971858999999995</v>
      </c>
      <c r="F6" s="386">
        <v>45.993070000000003</v>
      </c>
      <c r="G6" s="382">
        <v>909.105051</v>
      </c>
      <c r="H6" s="383">
        <v>1243.760677</v>
      </c>
      <c r="I6" s="382">
        <v>486.33515799999998</v>
      </c>
      <c r="J6" s="386">
        <v>492.64609999999999</v>
      </c>
      <c r="K6" s="382">
        <v>-751.39154700000006</v>
      </c>
      <c r="L6" s="230">
        <v>-1093.8396919999998</v>
      </c>
    </row>
    <row r="7" spans="1:12" ht="15.75" x14ac:dyDescent="0.25">
      <c r="A7" s="233" t="s">
        <v>555</v>
      </c>
      <c r="B7" s="406" t="s">
        <v>556</v>
      </c>
      <c r="C7" s="382">
        <v>7553.6877560000003</v>
      </c>
      <c r="D7" s="383">
        <v>7522.9107199999999</v>
      </c>
      <c r="E7" s="382">
        <v>2528.0584779999999</v>
      </c>
      <c r="F7" s="386">
        <v>2571.4038420000002</v>
      </c>
      <c r="G7" s="382">
        <v>1987.390895</v>
      </c>
      <c r="H7" s="383">
        <v>2217.9202969999997</v>
      </c>
      <c r="I7" s="382">
        <v>906.96714899999995</v>
      </c>
      <c r="J7" s="386">
        <v>801.32913199999996</v>
      </c>
      <c r="K7" s="382">
        <v>5566.2968609999998</v>
      </c>
      <c r="L7" s="230">
        <v>5304.9904230000002</v>
      </c>
    </row>
    <row r="8" spans="1:12" ht="15.75" x14ac:dyDescent="0.25">
      <c r="A8" s="233" t="s">
        <v>557</v>
      </c>
      <c r="B8" s="406" t="s">
        <v>558</v>
      </c>
      <c r="C8" s="382">
        <v>2167.086037</v>
      </c>
      <c r="D8" s="383">
        <v>2316.6020709999998</v>
      </c>
      <c r="E8" s="382">
        <v>225.08848699999999</v>
      </c>
      <c r="F8" s="386">
        <v>211.37805</v>
      </c>
      <c r="G8" s="382">
        <v>2887.4575420000001</v>
      </c>
      <c r="H8" s="383">
        <v>3042.5602740000004</v>
      </c>
      <c r="I8" s="382">
        <v>561.453397</v>
      </c>
      <c r="J8" s="386">
        <v>583.99337700000001</v>
      </c>
      <c r="K8" s="382">
        <v>-720.37150499999984</v>
      </c>
      <c r="L8" s="230">
        <v>-725.95820300000025</v>
      </c>
    </row>
    <row r="9" spans="1:12" ht="15.75" x14ac:dyDescent="0.25">
      <c r="A9" s="233" t="s">
        <v>559</v>
      </c>
      <c r="B9" s="406" t="s">
        <v>560</v>
      </c>
      <c r="C9" s="382">
        <v>3916.5979739999998</v>
      </c>
      <c r="D9" s="383">
        <v>3604.0648849999998</v>
      </c>
      <c r="E9" s="382">
        <v>1986.0536010000001</v>
      </c>
      <c r="F9" s="386">
        <v>1985.5392360000001</v>
      </c>
      <c r="G9" s="382">
        <v>1712.2751799999999</v>
      </c>
      <c r="H9" s="383">
        <v>1685.008202</v>
      </c>
      <c r="I9" s="382">
        <v>705.69602599999996</v>
      </c>
      <c r="J9" s="386">
        <v>714.63572599999998</v>
      </c>
      <c r="K9" s="382">
        <v>2204.3227939999997</v>
      </c>
      <c r="L9" s="230">
        <v>1919.0566829999998</v>
      </c>
    </row>
    <row r="10" spans="1:12" ht="15.75" x14ac:dyDescent="0.25">
      <c r="A10" s="233" t="s">
        <v>561</v>
      </c>
      <c r="B10" s="406" t="s">
        <v>562</v>
      </c>
      <c r="C10" s="382">
        <v>437.096566</v>
      </c>
      <c r="D10" s="383">
        <v>438.78105200000005</v>
      </c>
      <c r="E10" s="382">
        <v>353.20723700000002</v>
      </c>
      <c r="F10" s="386">
        <v>332.94228299999997</v>
      </c>
      <c r="G10" s="382">
        <v>349.57230499999997</v>
      </c>
      <c r="H10" s="383">
        <v>331.83646600000003</v>
      </c>
      <c r="I10" s="382">
        <v>192.16773599999999</v>
      </c>
      <c r="J10" s="386">
        <v>151.948362</v>
      </c>
      <c r="K10" s="382">
        <v>87.524260999999996</v>
      </c>
      <c r="L10" s="230">
        <v>106.94458600000002</v>
      </c>
    </row>
    <row r="11" spans="1:12" ht="15.75" x14ac:dyDescent="0.25">
      <c r="A11" s="233" t="s">
        <v>563</v>
      </c>
      <c r="B11" s="406" t="s">
        <v>564</v>
      </c>
      <c r="C11" s="382">
        <v>203.02711600000001</v>
      </c>
      <c r="D11" s="383">
        <v>220.68785500000001</v>
      </c>
      <c r="E11" s="382">
        <v>135.64414400000001</v>
      </c>
      <c r="F11" s="386">
        <v>129.001879</v>
      </c>
      <c r="G11" s="382">
        <v>549.12332800000001</v>
      </c>
      <c r="H11" s="383">
        <v>543.525847</v>
      </c>
      <c r="I11" s="382">
        <v>156.15660800000001</v>
      </c>
      <c r="J11" s="386">
        <v>157.242403</v>
      </c>
      <c r="K11" s="382">
        <v>-346.09621199999992</v>
      </c>
      <c r="L11" s="230">
        <v>-322.83799199999999</v>
      </c>
    </row>
    <row r="12" spans="1:12" ht="15.75" x14ac:dyDescent="0.25">
      <c r="A12" s="233" t="s">
        <v>565</v>
      </c>
      <c r="B12" s="406" t="s">
        <v>566</v>
      </c>
      <c r="C12" s="382">
        <v>1549.9822730000001</v>
      </c>
      <c r="D12" s="383">
        <v>1720.3281179999999</v>
      </c>
      <c r="E12" s="382">
        <v>1512.4533829999998</v>
      </c>
      <c r="F12" s="386">
        <v>1388.323136</v>
      </c>
      <c r="G12" s="382">
        <v>1273.8890919999999</v>
      </c>
      <c r="H12" s="383">
        <v>1554.5139360000001</v>
      </c>
      <c r="I12" s="382">
        <v>1267.238263</v>
      </c>
      <c r="J12" s="386">
        <v>1252.6299899999999</v>
      </c>
      <c r="K12" s="382">
        <v>276.09318100000007</v>
      </c>
      <c r="L12" s="230">
        <v>165.81418200000002</v>
      </c>
    </row>
    <row r="13" spans="1:12" ht="15.75" x14ac:dyDescent="0.25">
      <c r="A13" s="233" t="s">
        <v>567</v>
      </c>
      <c r="B13" s="406" t="s">
        <v>568</v>
      </c>
      <c r="C13" s="382">
        <v>1473.8210859999999</v>
      </c>
      <c r="D13" s="383">
        <v>1492.0646880000002</v>
      </c>
      <c r="E13" s="382">
        <v>1404.173681</v>
      </c>
      <c r="F13" s="386">
        <v>1447.2441719999999</v>
      </c>
      <c r="G13" s="382">
        <v>2425.6219569999998</v>
      </c>
      <c r="H13" s="383">
        <v>2548.0576420000002</v>
      </c>
      <c r="I13" s="382">
        <v>1855.9699779999999</v>
      </c>
      <c r="J13" s="386">
        <v>1873.176899</v>
      </c>
      <c r="K13" s="382">
        <v>-951.80087100000003</v>
      </c>
      <c r="L13" s="230">
        <v>-1055.9929539999998</v>
      </c>
    </row>
    <row r="14" spans="1:12" ht="15.75" x14ac:dyDescent="0.25">
      <c r="A14" s="233" t="s">
        <v>569</v>
      </c>
      <c r="B14" s="406" t="s">
        <v>570</v>
      </c>
      <c r="C14" s="382">
        <v>796.8193</v>
      </c>
      <c r="D14" s="383">
        <v>803.21966099999997</v>
      </c>
      <c r="E14" s="382">
        <v>107.506113</v>
      </c>
      <c r="F14" s="386">
        <v>107.478235</v>
      </c>
      <c r="G14" s="382">
        <v>1196.1828849999999</v>
      </c>
      <c r="H14" s="383">
        <v>1179.800268</v>
      </c>
      <c r="I14" s="382">
        <v>273.078643</v>
      </c>
      <c r="J14" s="386">
        <v>267.67136099999999</v>
      </c>
      <c r="K14" s="382">
        <v>-399.36358499999994</v>
      </c>
      <c r="L14" s="230">
        <v>-376.58060699999999</v>
      </c>
    </row>
    <row r="15" spans="1:12" ht="15.75" x14ac:dyDescent="0.25">
      <c r="A15" s="233" t="s">
        <v>571</v>
      </c>
      <c r="B15" s="406" t="s">
        <v>572</v>
      </c>
      <c r="C15" s="382">
        <v>3141.2777370000003</v>
      </c>
      <c r="D15" s="383">
        <v>3565.4228779999999</v>
      </c>
      <c r="E15" s="382">
        <v>9161.8626270000004</v>
      </c>
      <c r="F15" s="386">
        <v>13689.522629000001</v>
      </c>
      <c r="G15" s="382">
        <v>1130.4634160000001</v>
      </c>
      <c r="H15" s="383">
        <v>744.04349100000002</v>
      </c>
      <c r="I15" s="382">
        <v>3457.7528870000001</v>
      </c>
      <c r="J15" s="386">
        <v>2047.57918</v>
      </c>
      <c r="K15" s="382">
        <v>2010.8143210000003</v>
      </c>
      <c r="L15" s="230">
        <v>2821.379387</v>
      </c>
    </row>
    <row r="16" spans="1:12" ht="15.75" x14ac:dyDescent="0.25">
      <c r="A16" s="233" t="s">
        <v>573</v>
      </c>
      <c r="B16" s="406" t="s">
        <v>574</v>
      </c>
      <c r="C16" s="382">
        <v>498.91526099999999</v>
      </c>
      <c r="D16" s="383">
        <v>489.88726000000003</v>
      </c>
      <c r="E16" s="382">
        <v>627.03081700000007</v>
      </c>
      <c r="F16" s="386">
        <v>581.80519499999991</v>
      </c>
      <c r="G16" s="382">
        <v>504.40281300000004</v>
      </c>
      <c r="H16" s="383">
        <v>543.487933</v>
      </c>
      <c r="I16" s="382">
        <v>738.96912199999997</v>
      </c>
      <c r="J16" s="386">
        <v>648.08493599999997</v>
      </c>
      <c r="K16" s="382">
        <v>-5.4875520000000249</v>
      </c>
      <c r="L16" s="230">
        <v>-53.600672999999951</v>
      </c>
    </row>
    <row r="17" spans="1:12" ht="15.75" x14ac:dyDescent="0.25">
      <c r="A17" s="233" t="s">
        <v>575</v>
      </c>
      <c r="B17" s="406" t="s">
        <v>576</v>
      </c>
      <c r="C17" s="382">
        <v>801.96115199999997</v>
      </c>
      <c r="D17" s="383">
        <v>911.09238899999991</v>
      </c>
      <c r="E17" s="382">
        <v>966.26125400000001</v>
      </c>
      <c r="F17" s="386">
        <v>1412.92679</v>
      </c>
      <c r="G17" s="382">
        <v>1381.0492059999999</v>
      </c>
      <c r="H17" s="383">
        <v>897.27050199999996</v>
      </c>
      <c r="I17" s="382">
        <v>1536.5392830000001</v>
      </c>
      <c r="J17" s="386">
        <v>891.63404500000001</v>
      </c>
      <c r="K17" s="382">
        <v>-579.08805400000006</v>
      </c>
      <c r="L17" s="230">
        <v>13.821886999999988</v>
      </c>
    </row>
    <row r="18" spans="1:12" ht="15.75" x14ac:dyDescent="0.25">
      <c r="A18" s="233" t="s">
        <v>577</v>
      </c>
      <c r="B18" s="406" t="s">
        <v>578</v>
      </c>
      <c r="C18" s="382">
        <v>32.609940999999999</v>
      </c>
      <c r="D18" s="383">
        <v>35.281398000000003</v>
      </c>
      <c r="E18" s="382">
        <v>4.7936930000000002</v>
      </c>
      <c r="F18" s="386">
        <v>3.054748</v>
      </c>
      <c r="G18" s="382">
        <v>159.02417399999999</v>
      </c>
      <c r="H18" s="383">
        <v>152.45889000000003</v>
      </c>
      <c r="I18" s="382">
        <v>14.760608</v>
      </c>
      <c r="J18" s="386">
        <v>14.678432000000001</v>
      </c>
      <c r="K18" s="382">
        <v>-126.41423300000001</v>
      </c>
      <c r="L18" s="230">
        <v>-117.17749200000002</v>
      </c>
    </row>
    <row r="19" spans="1:12" ht="15.75" x14ac:dyDescent="0.25">
      <c r="A19" s="233" t="s">
        <v>579</v>
      </c>
      <c r="B19" s="406" t="s">
        <v>580</v>
      </c>
      <c r="C19" s="382">
        <v>6.7283299999999997</v>
      </c>
      <c r="D19" s="383">
        <v>9.223592</v>
      </c>
      <c r="E19" s="382">
        <v>4.7403239999999993</v>
      </c>
      <c r="F19" s="386">
        <v>6.1406679999999998</v>
      </c>
      <c r="G19" s="382">
        <v>68.857280000000003</v>
      </c>
      <c r="H19" s="383">
        <v>69.812936000000008</v>
      </c>
      <c r="I19" s="382">
        <v>374.83504200000004</v>
      </c>
      <c r="J19" s="386">
        <v>475.518305</v>
      </c>
      <c r="K19" s="382">
        <v>-62.128949999999996</v>
      </c>
      <c r="L19" s="230">
        <v>-60.589343999999997</v>
      </c>
    </row>
    <row r="20" spans="1:12" ht="15.75" x14ac:dyDescent="0.25">
      <c r="A20" s="233" t="s">
        <v>581</v>
      </c>
      <c r="B20" s="406" t="s">
        <v>582</v>
      </c>
      <c r="C20" s="382">
        <v>1569.7161470000001</v>
      </c>
      <c r="D20" s="383">
        <v>1449.4997499999999</v>
      </c>
      <c r="E20" s="382">
        <v>1032.519479</v>
      </c>
      <c r="F20" s="386">
        <v>1278.684722</v>
      </c>
      <c r="G20" s="382">
        <v>2690.8647289999999</v>
      </c>
      <c r="H20" s="383">
        <v>2002.2158899999999</v>
      </c>
      <c r="I20" s="382">
        <v>1720.064989</v>
      </c>
      <c r="J20" s="386">
        <v>1586.388111</v>
      </c>
      <c r="K20" s="382">
        <v>-1121.1485819999998</v>
      </c>
      <c r="L20" s="230">
        <v>-552.71613999999988</v>
      </c>
    </row>
    <row r="21" spans="1:12" ht="15.75" x14ac:dyDescent="0.25">
      <c r="A21" s="233" t="s">
        <v>583</v>
      </c>
      <c r="B21" s="406" t="s">
        <v>584</v>
      </c>
      <c r="C21" s="382">
        <v>2706.516478</v>
      </c>
      <c r="D21" s="383">
        <v>3090.1191650000001</v>
      </c>
      <c r="E21" s="382">
        <v>653.60438899999997</v>
      </c>
      <c r="F21" s="386">
        <v>682.37257099999999</v>
      </c>
      <c r="G21" s="382">
        <v>484.37011700000005</v>
      </c>
      <c r="H21" s="383">
        <v>532.20588800000007</v>
      </c>
      <c r="I21" s="382">
        <v>116.02690799999999</v>
      </c>
      <c r="J21" s="386">
        <v>113.78474300000001</v>
      </c>
      <c r="K21" s="382">
        <v>2222.1463610000001</v>
      </c>
      <c r="L21" s="230">
        <v>2557.9132769999997</v>
      </c>
    </row>
    <row r="22" spans="1:12" ht="15.75" x14ac:dyDescent="0.25">
      <c r="A22" s="233" t="s">
        <v>585</v>
      </c>
      <c r="B22" s="406" t="s">
        <v>586</v>
      </c>
      <c r="C22" s="382">
        <v>979.70036899999991</v>
      </c>
      <c r="D22" s="383">
        <v>1424.4534659999999</v>
      </c>
      <c r="E22" s="382">
        <v>1019.367758</v>
      </c>
      <c r="F22" s="386">
        <v>1418.333652</v>
      </c>
      <c r="G22" s="382">
        <v>610.66711999999995</v>
      </c>
      <c r="H22" s="383">
        <v>753.34178599999996</v>
      </c>
      <c r="I22" s="382">
        <v>531.76056999999992</v>
      </c>
      <c r="J22" s="386">
        <v>542.94252500000005</v>
      </c>
      <c r="K22" s="382">
        <v>369.03324899999996</v>
      </c>
      <c r="L22" s="230">
        <v>671.11168000000009</v>
      </c>
    </row>
    <row r="23" spans="1:12" ht="15.75" x14ac:dyDescent="0.25">
      <c r="A23" s="233" t="s">
        <v>587</v>
      </c>
      <c r="B23" s="406" t="s">
        <v>588</v>
      </c>
      <c r="C23" s="382">
        <v>2320.8075600000002</v>
      </c>
      <c r="D23" s="383">
        <v>2569.5002549999999</v>
      </c>
      <c r="E23" s="382">
        <v>477.24046600000003</v>
      </c>
      <c r="F23" s="386">
        <v>462.89730599999996</v>
      </c>
      <c r="G23" s="382">
        <v>1550.898046</v>
      </c>
      <c r="H23" s="383">
        <v>1770.1307099999999</v>
      </c>
      <c r="I23" s="382">
        <v>389.310339</v>
      </c>
      <c r="J23" s="386">
        <v>381.52094199999999</v>
      </c>
      <c r="K23" s="382">
        <v>769.90951399999994</v>
      </c>
      <c r="L23" s="230">
        <v>799.3695449999999</v>
      </c>
    </row>
    <row r="24" spans="1:12" ht="15.75" x14ac:dyDescent="0.25">
      <c r="A24" s="233" t="s">
        <v>589</v>
      </c>
      <c r="B24" s="406" t="s">
        <v>590</v>
      </c>
      <c r="C24" s="382">
        <v>3967.4977610000001</v>
      </c>
      <c r="D24" s="383">
        <v>4651.1289879999995</v>
      </c>
      <c r="E24" s="382">
        <v>1313.2641149999999</v>
      </c>
      <c r="F24" s="386">
        <v>1344.474678</v>
      </c>
      <c r="G24" s="382">
        <v>1429.6642860000002</v>
      </c>
      <c r="H24" s="383">
        <v>1644.387152</v>
      </c>
      <c r="I24" s="382">
        <v>596.19628399999999</v>
      </c>
      <c r="J24" s="386">
        <v>581.42777899999999</v>
      </c>
      <c r="K24" s="382">
        <v>2537.8334749999995</v>
      </c>
      <c r="L24" s="230">
        <v>3006.7418360000001</v>
      </c>
    </row>
    <row r="25" spans="1:12" ht="15.75" x14ac:dyDescent="0.25">
      <c r="A25" s="233" t="s">
        <v>591</v>
      </c>
      <c r="B25" s="406" t="s">
        <v>592</v>
      </c>
      <c r="C25" s="382">
        <v>1961.0289299999999</v>
      </c>
      <c r="D25" s="383">
        <v>2107.2126159999998</v>
      </c>
      <c r="E25" s="382">
        <v>1424.124047</v>
      </c>
      <c r="F25" s="386">
        <v>1306.275267</v>
      </c>
      <c r="G25" s="382">
        <v>1175.866078</v>
      </c>
      <c r="H25" s="383">
        <v>1251.2875859999999</v>
      </c>
      <c r="I25" s="382">
        <v>803.38753899999995</v>
      </c>
      <c r="J25" s="386">
        <v>745.99083799999994</v>
      </c>
      <c r="K25" s="382">
        <v>785.16285199999993</v>
      </c>
      <c r="L25" s="230">
        <v>855.92502999999999</v>
      </c>
    </row>
    <row r="26" spans="1:12" ht="15.75" x14ac:dyDescent="0.25">
      <c r="A26" s="233" t="s">
        <v>593</v>
      </c>
      <c r="B26" s="406" t="s">
        <v>594</v>
      </c>
      <c r="C26" s="382">
        <v>3042.6614939999999</v>
      </c>
      <c r="D26" s="383">
        <v>3392.7183530000002</v>
      </c>
      <c r="E26" s="382">
        <v>835.03611999999998</v>
      </c>
      <c r="F26" s="386">
        <v>803.80195800000001</v>
      </c>
      <c r="G26" s="382">
        <v>1641.8242639999999</v>
      </c>
      <c r="H26" s="383">
        <v>1766.068814</v>
      </c>
      <c r="I26" s="382">
        <v>420.87407900000005</v>
      </c>
      <c r="J26" s="386">
        <v>419.78264300000001</v>
      </c>
      <c r="K26" s="382">
        <v>1400.8372300000001</v>
      </c>
      <c r="L26" s="230">
        <v>1626.649539</v>
      </c>
    </row>
    <row r="27" spans="1:12" ht="15.75" x14ac:dyDescent="0.25">
      <c r="A27" s="233" t="s">
        <v>595</v>
      </c>
      <c r="B27" s="406" t="s">
        <v>596</v>
      </c>
      <c r="C27" s="382">
        <v>1642.3404750000002</v>
      </c>
      <c r="D27" s="383">
        <v>1732.7771729999999</v>
      </c>
      <c r="E27" s="382">
        <v>2230.757357</v>
      </c>
      <c r="F27" s="386">
        <v>2027.390844</v>
      </c>
      <c r="G27" s="382">
        <v>1551.7359220000001</v>
      </c>
      <c r="H27" s="383">
        <v>1679.2894590000001</v>
      </c>
      <c r="I27" s="382">
        <v>8499.2787970000008</v>
      </c>
      <c r="J27" s="386">
        <v>8560.0679650000002</v>
      </c>
      <c r="K27" s="382">
        <v>90.604553000000067</v>
      </c>
      <c r="L27" s="230">
        <v>53.487713999999919</v>
      </c>
    </row>
    <row r="28" spans="1:12" ht="15.75" x14ac:dyDescent="0.25">
      <c r="A28" s="233" t="s">
        <v>597</v>
      </c>
      <c r="B28" s="406" t="s">
        <v>598</v>
      </c>
      <c r="C28" s="382">
        <v>2629.2400469999998</v>
      </c>
      <c r="D28" s="383">
        <v>2999.6646930000002</v>
      </c>
      <c r="E28" s="382">
        <v>2815.3515010000001</v>
      </c>
      <c r="F28" s="386">
        <v>3150.4847020000002</v>
      </c>
      <c r="G28" s="382">
        <v>3254.8605669999997</v>
      </c>
      <c r="H28" s="383">
        <v>3523.6907329999999</v>
      </c>
      <c r="I28" s="382">
        <v>4523.314335</v>
      </c>
      <c r="J28" s="386">
        <v>4982.9591190000001</v>
      </c>
      <c r="K28" s="382">
        <v>-625.62052000000006</v>
      </c>
      <c r="L28" s="230">
        <v>-524.02604000000008</v>
      </c>
    </row>
    <row r="29" spans="1:12" ht="16.5" thickBot="1" x14ac:dyDescent="0.3">
      <c r="A29" s="241" t="s">
        <v>599</v>
      </c>
      <c r="B29" s="407" t="s">
        <v>600</v>
      </c>
      <c r="C29" s="384">
        <v>4309.7338609999997</v>
      </c>
      <c r="D29" s="385">
        <v>5413.0806969999994</v>
      </c>
      <c r="E29" s="384">
        <v>275.41179800000003</v>
      </c>
      <c r="F29" s="387">
        <v>254.116927</v>
      </c>
      <c r="G29" s="384">
        <v>1322.2079220000001</v>
      </c>
      <c r="H29" s="385">
        <v>1721.5009169999998</v>
      </c>
      <c r="I29" s="384">
        <v>190.30555100000001</v>
      </c>
      <c r="J29" s="387">
        <v>197.420771</v>
      </c>
      <c r="K29" s="384">
        <v>2987.5259389999992</v>
      </c>
      <c r="L29" s="401">
        <v>3691.5797799999996</v>
      </c>
    </row>
    <row r="31" spans="1:12" ht="15.75" x14ac:dyDescent="0.25">
      <c r="A31" s="373"/>
    </row>
    <row r="32" spans="1:12" ht="15.75" x14ac:dyDescent="0.25">
      <c r="E32" s="336"/>
    </row>
    <row r="36" spans="6:6" x14ac:dyDescent="0.2">
      <c r="F36" s="53">
        <v>0</v>
      </c>
    </row>
  </sheetData>
  <printOptions horizontalCentered="1"/>
  <pageMargins left="0.19685039370078741" right="0.19685039370078741" top="1.1417322834645669" bottom="0.51181102362204722" header="0.19685039370078741" footer="0.23622047244094491"/>
  <pageSetup paperSize="9" scale="85" orientation="landscape" r:id="rId1"/>
  <headerFooter alignWithMargins="0">
    <oddHeader>&amp;L&amp;"Times New Roman CE,Pogrubiona kursywa"&amp;12Departament Rynków Rolnych i Transformacji Energetycznej Obszarów Wiejskich&amp;C
&amp;8
&amp;"Times New Roman CE,Standardowy"&amp;14Polski handel zagraniczny towarami rolno-spożywczymi w 2023 r. - dane ostateczne!</oddHeader>
    <oddFooter>&amp;L&amp;"Times New Roman CE,Pogrubiona kursywa"&amp;12 Źródło: Min. Finansów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L209"/>
  <sheetViews>
    <sheetView showGridLines="0" showZeros="0" zoomScaleNormal="100" workbookViewId="0">
      <selection activeCell="F25" sqref="F25"/>
    </sheetView>
  </sheetViews>
  <sheetFormatPr defaultColWidth="10.140625" defaultRowHeight="15" x14ac:dyDescent="0.25"/>
  <cols>
    <col min="1" max="1" width="4.85546875" style="53" bestFit="1" customWidth="1"/>
    <col min="2" max="2" width="55.7109375" style="53" bestFit="1" customWidth="1"/>
    <col min="3" max="4" width="9.85546875" style="176" bestFit="1" customWidth="1"/>
    <col min="5" max="6" width="8.85546875" style="176" bestFit="1" customWidth="1"/>
    <col min="7" max="8" width="9.85546875" style="176" bestFit="1" customWidth="1"/>
    <col min="9" max="10" width="8.85546875" style="176" bestFit="1" customWidth="1"/>
    <col min="11" max="12" width="9.85546875" style="176" bestFit="1" customWidth="1"/>
    <col min="13" max="13" width="8.140625" style="53" customWidth="1"/>
    <col min="14" max="14" width="13.5703125" style="53" customWidth="1"/>
    <col min="15" max="15" width="11" style="53" bestFit="1" customWidth="1"/>
    <col min="16" max="16384" width="10.140625" style="53"/>
  </cols>
  <sheetData>
    <row r="1" spans="1:12" ht="15.75" thickBot="1" x14ac:dyDescent="0.3">
      <c r="A1" s="160"/>
    </row>
    <row r="2" spans="1:12" x14ac:dyDescent="0.2">
      <c r="A2" s="161"/>
      <c r="B2" s="162"/>
      <c r="C2" s="55" t="s">
        <v>28</v>
      </c>
      <c r="D2" s="56"/>
      <c r="E2" s="56"/>
      <c r="F2" s="57"/>
      <c r="G2" s="55" t="s">
        <v>29</v>
      </c>
      <c r="H2" s="56"/>
      <c r="I2" s="56"/>
      <c r="J2" s="57"/>
      <c r="K2" s="55" t="s">
        <v>30</v>
      </c>
      <c r="L2" s="58"/>
    </row>
    <row r="3" spans="1:12" x14ac:dyDescent="0.25">
      <c r="A3" s="163" t="s">
        <v>31</v>
      </c>
      <c r="B3" s="164" t="s">
        <v>32</v>
      </c>
      <c r="C3" s="370" t="s">
        <v>33</v>
      </c>
      <c r="D3" s="370"/>
      <c r="E3" s="370" t="s">
        <v>34</v>
      </c>
      <c r="F3" s="371"/>
      <c r="G3" s="370" t="s">
        <v>33</v>
      </c>
      <c r="H3" s="370"/>
      <c r="I3" s="370" t="s">
        <v>34</v>
      </c>
      <c r="J3" s="371"/>
      <c r="K3" s="370" t="s">
        <v>33</v>
      </c>
      <c r="L3" s="372"/>
    </row>
    <row r="4" spans="1:12" ht="13.5" thickBot="1" x14ac:dyDescent="0.25">
      <c r="A4" s="165"/>
      <c r="B4" s="166"/>
      <c r="C4" s="346" t="s">
        <v>658</v>
      </c>
      <c r="D4" s="347" t="s">
        <v>662</v>
      </c>
      <c r="E4" s="346" t="s">
        <v>658</v>
      </c>
      <c r="F4" s="348" t="s">
        <v>662</v>
      </c>
      <c r="G4" s="349" t="s">
        <v>658</v>
      </c>
      <c r="H4" s="347" t="s">
        <v>662</v>
      </c>
      <c r="I4" s="346" t="s">
        <v>658</v>
      </c>
      <c r="J4" s="348" t="s">
        <v>662</v>
      </c>
      <c r="K4" s="349" t="s">
        <v>658</v>
      </c>
      <c r="L4" s="350" t="s">
        <v>662</v>
      </c>
    </row>
    <row r="5" spans="1:12" ht="12.75" x14ac:dyDescent="0.2">
      <c r="A5" s="167" t="s">
        <v>552</v>
      </c>
      <c r="B5" s="168"/>
      <c r="C5" s="169">
        <v>47866567.155000001</v>
      </c>
      <c r="D5" s="170">
        <v>52109642.708000004</v>
      </c>
      <c r="E5" s="169"/>
      <c r="F5" s="351"/>
      <c r="G5" s="169">
        <v>32247374.175000008</v>
      </c>
      <c r="H5" s="170">
        <v>33398176.296000011</v>
      </c>
      <c r="I5" s="169"/>
      <c r="J5" s="351"/>
      <c r="K5" s="169">
        <v>15619192.980000006</v>
      </c>
      <c r="L5" s="352">
        <v>18711466.412000004</v>
      </c>
    </row>
    <row r="6" spans="1:12" ht="12.75" x14ac:dyDescent="0.2">
      <c r="A6" s="131" t="s">
        <v>35</v>
      </c>
      <c r="B6" s="171" t="s">
        <v>36</v>
      </c>
      <c r="C6" s="353">
        <v>8591.5660000000007</v>
      </c>
      <c r="D6" s="354">
        <v>10810.516</v>
      </c>
      <c r="E6" s="353">
        <v>2263.893</v>
      </c>
      <c r="F6" s="355">
        <v>2112.1689999999999</v>
      </c>
      <c r="G6" s="353">
        <v>3394.817</v>
      </c>
      <c r="H6" s="354">
        <v>7156.7650000000003</v>
      </c>
      <c r="I6" s="353">
        <v>632.976</v>
      </c>
      <c r="J6" s="355">
        <v>171.12799999999999</v>
      </c>
      <c r="K6" s="353">
        <v>5196.7490000000007</v>
      </c>
      <c r="L6" s="356">
        <v>3653.7509999999993</v>
      </c>
    </row>
    <row r="7" spans="1:12" ht="12.75" x14ac:dyDescent="0.2">
      <c r="A7" s="131" t="s">
        <v>37</v>
      </c>
      <c r="B7" s="171" t="s">
        <v>38</v>
      </c>
      <c r="C7" s="353">
        <v>52002.462</v>
      </c>
      <c r="D7" s="354">
        <v>50999.021000000001</v>
      </c>
      <c r="E7" s="353">
        <v>13363.523999999999</v>
      </c>
      <c r="F7" s="355">
        <v>12208.778</v>
      </c>
      <c r="G7" s="353">
        <v>191915.215</v>
      </c>
      <c r="H7" s="354">
        <v>181619.902</v>
      </c>
      <c r="I7" s="353">
        <v>71107.375</v>
      </c>
      <c r="J7" s="355">
        <v>66885.028999999995</v>
      </c>
      <c r="K7" s="353">
        <v>-139912.753</v>
      </c>
      <c r="L7" s="356">
        <v>-130620.88099999999</v>
      </c>
    </row>
    <row r="8" spans="1:12" ht="12.75" x14ac:dyDescent="0.2">
      <c r="A8" s="131" t="s">
        <v>39</v>
      </c>
      <c r="B8" s="171" t="s">
        <v>40</v>
      </c>
      <c r="C8" s="353">
        <v>7851.8360000000002</v>
      </c>
      <c r="D8" s="354">
        <v>6949.98</v>
      </c>
      <c r="E8" s="353">
        <v>3975.7550000000001</v>
      </c>
      <c r="F8" s="355">
        <v>3602.143</v>
      </c>
      <c r="G8" s="353">
        <v>467808.946</v>
      </c>
      <c r="H8" s="354">
        <v>785106.72199999995</v>
      </c>
      <c r="I8" s="353">
        <v>247378.06200000001</v>
      </c>
      <c r="J8" s="355">
        <v>252215.16899999999</v>
      </c>
      <c r="K8" s="353">
        <v>-459957.11</v>
      </c>
      <c r="L8" s="356">
        <v>-778156.74199999997</v>
      </c>
    </row>
    <row r="9" spans="1:12" ht="12.75" x14ac:dyDescent="0.2">
      <c r="A9" s="131" t="s">
        <v>41</v>
      </c>
      <c r="B9" s="171" t="s">
        <v>42</v>
      </c>
      <c r="C9" s="353">
        <v>2602.5419999999999</v>
      </c>
      <c r="D9" s="354">
        <v>2090.7849999999999</v>
      </c>
      <c r="E9" s="353">
        <v>373.64600000000002</v>
      </c>
      <c r="F9" s="355">
        <v>198.125</v>
      </c>
      <c r="G9" s="353">
        <v>201.756</v>
      </c>
      <c r="H9" s="354">
        <v>343.54300000000001</v>
      </c>
      <c r="I9" s="353">
        <v>95.701999999999998</v>
      </c>
      <c r="J9" s="355">
        <v>186.22</v>
      </c>
      <c r="K9" s="353">
        <v>2400.7860000000001</v>
      </c>
      <c r="L9" s="356">
        <v>1747.2419999999997</v>
      </c>
    </row>
    <row r="10" spans="1:12" ht="12.75" x14ac:dyDescent="0.2">
      <c r="A10" s="131" t="s">
        <v>43</v>
      </c>
      <c r="B10" s="171" t="s">
        <v>44</v>
      </c>
      <c r="C10" s="353">
        <v>74931.308000000005</v>
      </c>
      <c r="D10" s="354">
        <v>67272.115999999995</v>
      </c>
      <c r="E10" s="353">
        <v>32126.286</v>
      </c>
      <c r="F10" s="355">
        <v>26154.633999999998</v>
      </c>
      <c r="G10" s="353">
        <v>236846.239</v>
      </c>
      <c r="H10" s="354">
        <v>260881.476</v>
      </c>
      <c r="I10" s="353">
        <v>166549.747</v>
      </c>
      <c r="J10" s="355">
        <v>172689.084</v>
      </c>
      <c r="K10" s="353">
        <v>-161914.93099999998</v>
      </c>
      <c r="L10" s="356">
        <v>-193609.36</v>
      </c>
    </row>
    <row r="11" spans="1:12" ht="12.75" x14ac:dyDescent="0.2">
      <c r="A11" s="131" t="s">
        <v>45</v>
      </c>
      <c r="B11" s="171" t="s">
        <v>46</v>
      </c>
      <c r="C11" s="353">
        <v>11733.79</v>
      </c>
      <c r="D11" s="354">
        <v>11798.566999999999</v>
      </c>
      <c r="E11" s="353">
        <v>1868.7550000000001</v>
      </c>
      <c r="F11" s="355">
        <v>1717.221</v>
      </c>
      <c r="G11" s="353">
        <v>8938.0779999999995</v>
      </c>
      <c r="H11" s="354">
        <v>8652.2690000000002</v>
      </c>
      <c r="I11" s="353">
        <v>571.29600000000005</v>
      </c>
      <c r="J11" s="355">
        <v>499.47</v>
      </c>
      <c r="K11" s="353">
        <v>2795.7120000000014</v>
      </c>
      <c r="L11" s="356">
        <v>3146.2979999999989</v>
      </c>
    </row>
    <row r="12" spans="1:12" ht="12.75" x14ac:dyDescent="0.2">
      <c r="A12" s="131" t="s">
        <v>47</v>
      </c>
      <c r="B12" s="171" t="s">
        <v>48</v>
      </c>
      <c r="C12" s="353">
        <v>1498942.6259999999</v>
      </c>
      <c r="D12" s="354">
        <v>1695328.862</v>
      </c>
      <c r="E12" s="353">
        <v>256407.24600000001</v>
      </c>
      <c r="F12" s="355">
        <v>301141.32799999998</v>
      </c>
      <c r="G12" s="353">
        <v>74696.667000000001</v>
      </c>
      <c r="H12" s="354">
        <v>97974.725000000006</v>
      </c>
      <c r="I12" s="353">
        <v>14964.701999999999</v>
      </c>
      <c r="J12" s="355">
        <v>22937.088</v>
      </c>
      <c r="K12" s="353">
        <v>1424245.959</v>
      </c>
      <c r="L12" s="356">
        <v>1597354.1369999999</v>
      </c>
    </row>
    <row r="13" spans="1:12" ht="12.75" x14ac:dyDescent="0.2">
      <c r="A13" s="131" t="s">
        <v>49</v>
      </c>
      <c r="B13" s="171" t="s">
        <v>50</v>
      </c>
      <c r="C13" s="353">
        <v>590361.348</v>
      </c>
      <c r="D13" s="354">
        <v>535464.446</v>
      </c>
      <c r="E13" s="353">
        <v>107854.86599999999</v>
      </c>
      <c r="F13" s="355">
        <v>105434.826</v>
      </c>
      <c r="G13" s="353">
        <v>45208.245999999999</v>
      </c>
      <c r="H13" s="354">
        <v>31684.992999999999</v>
      </c>
      <c r="I13" s="353">
        <v>10667.078</v>
      </c>
      <c r="J13" s="355">
        <v>6756.4179999999997</v>
      </c>
      <c r="K13" s="353">
        <v>545153.10199999996</v>
      </c>
      <c r="L13" s="356">
        <v>503779.45299999998</v>
      </c>
    </row>
    <row r="14" spans="1:12" ht="12.75" x14ac:dyDescent="0.2">
      <c r="A14" s="131" t="s">
        <v>51</v>
      </c>
      <c r="B14" s="171" t="s">
        <v>52</v>
      </c>
      <c r="C14" s="353">
        <v>815599.77399999998</v>
      </c>
      <c r="D14" s="354">
        <v>823973.30099999998</v>
      </c>
      <c r="E14" s="353">
        <v>352552.967</v>
      </c>
      <c r="F14" s="355">
        <v>299030.886</v>
      </c>
      <c r="G14" s="353">
        <v>1617918.233</v>
      </c>
      <c r="H14" s="354">
        <v>1849432.7379999999</v>
      </c>
      <c r="I14" s="353">
        <v>746630.375</v>
      </c>
      <c r="J14" s="355">
        <v>654720.62199999997</v>
      </c>
      <c r="K14" s="353">
        <v>-802318.45900000003</v>
      </c>
      <c r="L14" s="356">
        <v>-1025459.4369999999</v>
      </c>
    </row>
    <row r="15" spans="1:12" ht="12.75" x14ac:dyDescent="0.2">
      <c r="A15" s="131" t="s">
        <v>53</v>
      </c>
      <c r="B15" s="171" t="s">
        <v>54</v>
      </c>
      <c r="C15" s="353">
        <v>3827.6640000000002</v>
      </c>
      <c r="D15" s="354">
        <v>4614.0730000000003</v>
      </c>
      <c r="E15" s="353">
        <v>494.77699999999999</v>
      </c>
      <c r="F15" s="355">
        <v>652.36099999999999</v>
      </c>
      <c r="G15" s="353">
        <v>7756.89</v>
      </c>
      <c r="H15" s="354">
        <v>6658.09</v>
      </c>
      <c r="I15" s="353">
        <v>877.15200000000004</v>
      </c>
      <c r="J15" s="355">
        <v>784.36400000000003</v>
      </c>
      <c r="K15" s="353">
        <v>-3929.2260000000001</v>
      </c>
      <c r="L15" s="356">
        <v>-2044.0169999999998</v>
      </c>
    </row>
    <row r="16" spans="1:12" ht="12.75" x14ac:dyDescent="0.2">
      <c r="A16" s="131" t="s">
        <v>55</v>
      </c>
      <c r="B16" s="171" t="s">
        <v>56</v>
      </c>
      <c r="C16" s="353">
        <v>35736.120999999999</v>
      </c>
      <c r="D16" s="354">
        <v>40386.684999999998</v>
      </c>
      <c r="E16" s="353">
        <v>6311.1030000000001</v>
      </c>
      <c r="F16" s="355">
        <v>6844.9650000000001</v>
      </c>
      <c r="G16" s="353">
        <v>728.35699999999997</v>
      </c>
      <c r="H16" s="354">
        <v>837.59</v>
      </c>
      <c r="I16" s="353">
        <v>111.15300000000001</v>
      </c>
      <c r="J16" s="355">
        <v>107.35</v>
      </c>
      <c r="K16" s="353">
        <v>35007.763999999996</v>
      </c>
      <c r="L16" s="356">
        <v>39549.095000000001</v>
      </c>
    </row>
    <row r="17" spans="1:12" ht="12.75" x14ac:dyDescent="0.2">
      <c r="A17" s="131" t="s">
        <v>57</v>
      </c>
      <c r="B17" s="171" t="s">
        <v>58</v>
      </c>
      <c r="C17" s="353">
        <v>153963.91200000001</v>
      </c>
      <c r="D17" s="354">
        <v>171322.633</v>
      </c>
      <c r="E17" s="353">
        <v>137917.31200000001</v>
      </c>
      <c r="F17" s="355">
        <v>135892.48199999999</v>
      </c>
      <c r="G17" s="353">
        <v>36600.754999999997</v>
      </c>
      <c r="H17" s="354">
        <v>39551.324000000001</v>
      </c>
      <c r="I17" s="353">
        <v>36549.466</v>
      </c>
      <c r="J17" s="355">
        <v>34744.836000000003</v>
      </c>
      <c r="K17" s="353">
        <v>117363.15700000001</v>
      </c>
      <c r="L17" s="356">
        <v>131771.30900000001</v>
      </c>
    </row>
    <row r="18" spans="1:12" ht="12.75" x14ac:dyDescent="0.2">
      <c r="A18" s="131" t="s">
        <v>59</v>
      </c>
      <c r="B18" s="171" t="s">
        <v>60</v>
      </c>
      <c r="C18" s="353">
        <v>4296892.09</v>
      </c>
      <c r="D18" s="354">
        <v>4092408.5279999999</v>
      </c>
      <c r="E18" s="353">
        <v>1592256.8670000001</v>
      </c>
      <c r="F18" s="355">
        <v>1646238.179</v>
      </c>
      <c r="G18" s="353">
        <v>120851.048</v>
      </c>
      <c r="H18" s="354">
        <v>101916.254</v>
      </c>
      <c r="I18" s="353">
        <v>71479.532000000007</v>
      </c>
      <c r="J18" s="355">
        <v>58937.447</v>
      </c>
      <c r="K18" s="353">
        <v>4176041.0419999999</v>
      </c>
      <c r="L18" s="356">
        <v>3990492.2739999997</v>
      </c>
    </row>
    <row r="19" spans="1:12" ht="12.75" x14ac:dyDescent="0.2">
      <c r="A19" s="131" t="s">
        <v>61</v>
      </c>
      <c r="B19" s="171" t="s">
        <v>62</v>
      </c>
      <c r="C19" s="353">
        <v>64206.216</v>
      </c>
      <c r="D19" s="354">
        <v>62950.082999999999</v>
      </c>
      <c r="E19" s="353">
        <v>13120.73</v>
      </c>
      <c r="F19" s="355">
        <v>12071.8</v>
      </c>
      <c r="G19" s="353">
        <v>9438.6579999999994</v>
      </c>
      <c r="H19" s="354">
        <v>7796.49</v>
      </c>
      <c r="I19" s="353">
        <v>1720.566</v>
      </c>
      <c r="J19" s="355">
        <v>1533.229</v>
      </c>
      <c r="K19" s="353">
        <v>54767.558000000005</v>
      </c>
      <c r="L19" s="356">
        <v>55153.593000000001</v>
      </c>
    </row>
    <row r="20" spans="1:12" ht="12.75" x14ac:dyDescent="0.2">
      <c r="A20" s="131" t="s">
        <v>63</v>
      </c>
      <c r="B20" s="171" t="s">
        <v>64</v>
      </c>
      <c r="C20" s="353">
        <v>64966.934999999998</v>
      </c>
      <c r="D20" s="354">
        <v>64992.383000000002</v>
      </c>
      <c r="E20" s="353">
        <v>54611.163999999997</v>
      </c>
      <c r="F20" s="355">
        <v>57546.65</v>
      </c>
      <c r="G20" s="353">
        <v>22322.246999999999</v>
      </c>
      <c r="H20" s="354">
        <v>22466.155999999999</v>
      </c>
      <c r="I20" s="353">
        <v>17825.403999999999</v>
      </c>
      <c r="J20" s="355">
        <v>13896.982</v>
      </c>
      <c r="K20" s="353">
        <v>42644.687999999995</v>
      </c>
      <c r="L20" s="356">
        <v>42526.226999999999</v>
      </c>
    </row>
    <row r="21" spans="1:12" ht="12.75" x14ac:dyDescent="0.2">
      <c r="A21" s="131" t="s">
        <v>65</v>
      </c>
      <c r="B21" s="171" t="s">
        <v>66</v>
      </c>
      <c r="C21" s="353">
        <v>29191.07</v>
      </c>
      <c r="D21" s="354">
        <v>31469.725999999999</v>
      </c>
      <c r="E21" s="353">
        <v>6531.4459999999999</v>
      </c>
      <c r="F21" s="355">
        <v>6550.3649999999998</v>
      </c>
      <c r="G21" s="353">
        <v>51869.794000000002</v>
      </c>
      <c r="H21" s="354">
        <v>59601.936999999998</v>
      </c>
      <c r="I21" s="353">
        <v>6141.7209999999995</v>
      </c>
      <c r="J21" s="355">
        <v>6910.7960000000003</v>
      </c>
      <c r="K21" s="353">
        <v>-22678.724000000002</v>
      </c>
      <c r="L21" s="356">
        <v>-28132.210999999999</v>
      </c>
    </row>
    <row r="22" spans="1:12" ht="12.75" x14ac:dyDescent="0.2">
      <c r="A22" s="131" t="s">
        <v>67</v>
      </c>
      <c r="B22" s="171" t="s">
        <v>68</v>
      </c>
      <c r="C22" s="353">
        <v>5780.3850000000002</v>
      </c>
      <c r="D22" s="354">
        <v>3615.0770000000002</v>
      </c>
      <c r="E22" s="353">
        <v>1795.6489999999999</v>
      </c>
      <c r="F22" s="355">
        <v>680.92499999999995</v>
      </c>
      <c r="G22" s="353">
        <v>10616.593000000001</v>
      </c>
      <c r="H22" s="354">
        <v>7812.5969999999998</v>
      </c>
      <c r="I22" s="353">
        <v>2259.585</v>
      </c>
      <c r="J22" s="355">
        <v>1593.1890000000001</v>
      </c>
      <c r="K22" s="353">
        <v>-4836.2080000000005</v>
      </c>
      <c r="L22" s="356">
        <v>-4197.5199999999995</v>
      </c>
    </row>
    <row r="23" spans="1:12" s="250" customFormat="1" ht="12.75" x14ac:dyDescent="0.2">
      <c r="A23" s="131" t="s">
        <v>69</v>
      </c>
      <c r="B23" s="171" t="s">
        <v>70</v>
      </c>
      <c r="C23" s="353">
        <v>24416.108</v>
      </c>
      <c r="D23" s="354">
        <v>31222.743999999999</v>
      </c>
      <c r="E23" s="353">
        <v>6468.9520000000002</v>
      </c>
      <c r="F23" s="355">
        <v>3783.66</v>
      </c>
      <c r="G23" s="353">
        <v>1494700.5319999999</v>
      </c>
      <c r="H23" s="354">
        <v>1665628.754</v>
      </c>
      <c r="I23" s="353">
        <v>219549.364</v>
      </c>
      <c r="J23" s="355">
        <v>233305.242</v>
      </c>
      <c r="K23" s="353">
        <v>-1470284.4239999999</v>
      </c>
      <c r="L23" s="356">
        <v>-1634406.01</v>
      </c>
    </row>
    <row r="24" spans="1:12" s="250" customFormat="1" ht="12.75" x14ac:dyDescent="0.2">
      <c r="A24" s="131" t="s">
        <v>71</v>
      </c>
      <c r="B24" s="171" t="s">
        <v>72</v>
      </c>
      <c r="C24" s="353">
        <v>111474.757</v>
      </c>
      <c r="D24" s="354">
        <v>114815.49</v>
      </c>
      <c r="E24" s="353">
        <v>34199.684000000001</v>
      </c>
      <c r="F24" s="355">
        <v>32973.313999999998</v>
      </c>
      <c r="G24" s="353">
        <v>417280.56800000003</v>
      </c>
      <c r="H24" s="354">
        <v>363840.55900000001</v>
      </c>
      <c r="I24" s="353">
        <v>117265.23</v>
      </c>
      <c r="J24" s="355">
        <v>109907.341</v>
      </c>
      <c r="K24" s="353">
        <v>-305805.81100000005</v>
      </c>
      <c r="L24" s="356">
        <v>-249025.06900000002</v>
      </c>
    </row>
    <row r="25" spans="1:12" ht="12.75" x14ac:dyDescent="0.2">
      <c r="A25" s="131" t="s">
        <v>73</v>
      </c>
      <c r="B25" s="171" t="s">
        <v>74</v>
      </c>
      <c r="C25" s="353">
        <v>949638.37100000004</v>
      </c>
      <c r="D25" s="354">
        <v>1059436.0209999999</v>
      </c>
      <c r="E25" s="353">
        <v>106701.829</v>
      </c>
      <c r="F25" s="355">
        <v>107861.913</v>
      </c>
      <c r="G25" s="353">
        <v>867796.49</v>
      </c>
      <c r="H25" s="354">
        <v>906107.01599999995</v>
      </c>
      <c r="I25" s="353">
        <v>208578.36600000001</v>
      </c>
      <c r="J25" s="355">
        <v>224762.62100000001</v>
      </c>
      <c r="K25" s="353">
        <v>81841.881000000052</v>
      </c>
      <c r="L25" s="356">
        <v>153329.005</v>
      </c>
    </row>
    <row r="26" spans="1:12" ht="12.75" x14ac:dyDescent="0.2">
      <c r="A26" s="131" t="s">
        <v>75</v>
      </c>
      <c r="B26" s="171" t="s">
        <v>76</v>
      </c>
      <c r="C26" s="353">
        <v>1057402.8330000001</v>
      </c>
      <c r="D26" s="354">
        <v>1085249.274</v>
      </c>
      <c r="E26" s="353">
        <v>73889.956999999995</v>
      </c>
      <c r="F26" s="355">
        <v>64094.328000000001</v>
      </c>
      <c r="G26" s="353">
        <v>16243.531999999999</v>
      </c>
      <c r="H26" s="354">
        <v>16120.482</v>
      </c>
      <c r="I26" s="353">
        <v>1360.0619999999999</v>
      </c>
      <c r="J26" s="355">
        <v>1451.068</v>
      </c>
      <c r="K26" s="353">
        <v>1041159.3010000001</v>
      </c>
      <c r="L26" s="356">
        <v>1069128.7919999999</v>
      </c>
    </row>
    <row r="27" spans="1:12" ht="12.75" x14ac:dyDescent="0.2">
      <c r="A27" s="131" t="s">
        <v>77</v>
      </c>
      <c r="B27" s="171" t="s">
        <v>78</v>
      </c>
      <c r="C27" s="353">
        <v>13446.735000000001</v>
      </c>
      <c r="D27" s="354">
        <v>11269.493</v>
      </c>
      <c r="E27" s="353">
        <v>1528.7380000000001</v>
      </c>
      <c r="F27" s="355">
        <v>1163.037</v>
      </c>
      <c r="G27" s="353">
        <v>64716.103999999999</v>
      </c>
      <c r="H27" s="354">
        <v>67130.311000000002</v>
      </c>
      <c r="I27" s="353">
        <v>8229.82</v>
      </c>
      <c r="J27" s="355">
        <v>9425.51</v>
      </c>
      <c r="K27" s="353">
        <v>-51269.368999999999</v>
      </c>
      <c r="L27" s="356">
        <v>-55860.817999999999</v>
      </c>
    </row>
    <row r="28" spans="1:12" ht="12.75" x14ac:dyDescent="0.2">
      <c r="A28" s="131" t="s">
        <v>79</v>
      </c>
      <c r="B28" s="171" t="s">
        <v>80</v>
      </c>
      <c r="C28" s="353">
        <v>1061.3510000000001</v>
      </c>
      <c r="D28" s="354">
        <v>6532.4319999999998</v>
      </c>
      <c r="E28" s="353">
        <v>152.25700000000001</v>
      </c>
      <c r="F28" s="355">
        <v>377.99099999999999</v>
      </c>
      <c r="G28" s="353">
        <v>9909.4979999999996</v>
      </c>
      <c r="H28" s="354">
        <v>8883.2479999999996</v>
      </c>
      <c r="I28" s="353">
        <v>1836.425</v>
      </c>
      <c r="J28" s="355">
        <v>1788.433</v>
      </c>
      <c r="K28" s="353">
        <v>-8848.146999999999</v>
      </c>
      <c r="L28" s="356">
        <v>-2350.8159999999998</v>
      </c>
    </row>
    <row r="29" spans="1:12" ht="12.75" x14ac:dyDescent="0.2">
      <c r="A29" s="131" t="s">
        <v>81</v>
      </c>
      <c r="B29" s="171" t="s">
        <v>82</v>
      </c>
      <c r="C29" s="353">
        <v>3862.384</v>
      </c>
      <c r="D29" s="354">
        <v>4388.0240000000003</v>
      </c>
      <c r="E29" s="353">
        <v>351.32600000000002</v>
      </c>
      <c r="F29" s="355">
        <v>335.06700000000001</v>
      </c>
      <c r="G29" s="353">
        <v>5717.3069999999998</v>
      </c>
      <c r="H29" s="354">
        <v>6773.9920000000002</v>
      </c>
      <c r="I29" s="353">
        <v>1451.3019999999999</v>
      </c>
      <c r="J29" s="355">
        <v>1530.617</v>
      </c>
      <c r="K29" s="353">
        <v>-1854.9229999999998</v>
      </c>
      <c r="L29" s="356">
        <v>-2385.9679999999998</v>
      </c>
    </row>
    <row r="30" spans="1:12" ht="12.75" x14ac:dyDescent="0.2">
      <c r="A30" s="131" t="s">
        <v>636</v>
      </c>
      <c r="B30" s="171" t="s">
        <v>639</v>
      </c>
      <c r="C30" s="353">
        <v>3.113</v>
      </c>
      <c r="D30" s="354">
        <v>73.516000000000005</v>
      </c>
      <c r="E30" s="353">
        <v>9.5000000000000001E-2</v>
      </c>
      <c r="F30" s="355">
        <v>107.815</v>
      </c>
      <c r="G30" s="353">
        <v>476.91800000000001</v>
      </c>
      <c r="H30" s="354">
        <v>263.315</v>
      </c>
      <c r="I30" s="353">
        <v>923.24300000000005</v>
      </c>
      <c r="J30" s="355">
        <v>229.35599999999999</v>
      </c>
      <c r="K30" s="353">
        <v>-473.80500000000001</v>
      </c>
      <c r="L30" s="356">
        <v>-189.79899999999998</v>
      </c>
    </row>
    <row r="31" spans="1:12" ht="12.75" x14ac:dyDescent="0.2">
      <c r="A31" s="131" t="s">
        <v>83</v>
      </c>
      <c r="B31" s="171" t="s">
        <v>84</v>
      </c>
      <c r="C31" s="353">
        <v>706356.429</v>
      </c>
      <c r="D31" s="354">
        <v>569784.16200000001</v>
      </c>
      <c r="E31" s="353">
        <v>843811.54299999995</v>
      </c>
      <c r="F31" s="355">
        <v>836281.67500000005</v>
      </c>
      <c r="G31" s="353">
        <v>292823.59700000001</v>
      </c>
      <c r="H31" s="354">
        <v>277291.33600000001</v>
      </c>
      <c r="I31" s="353">
        <v>211437.83600000001</v>
      </c>
      <c r="J31" s="355">
        <v>215665.946</v>
      </c>
      <c r="K31" s="353">
        <v>413532.83199999999</v>
      </c>
      <c r="L31" s="356">
        <v>292492.826</v>
      </c>
    </row>
    <row r="32" spans="1:12" ht="12.75" x14ac:dyDescent="0.2">
      <c r="A32" s="131" t="s">
        <v>85</v>
      </c>
      <c r="B32" s="171" t="s">
        <v>86</v>
      </c>
      <c r="C32" s="353">
        <v>522119.76199999999</v>
      </c>
      <c r="D32" s="354">
        <v>422063.92599999998</v>
      </c>
      <c r="E32" s="353">
        <v>144971.73199999999</v>
      </c>
      <c r="F32" s="355">
        <v>155107.133</v>
      </c>
      <c r="G32" s="353">
        <v>355465.04599999997</v>
      </c>
      <c r="H32" s="354">
        <v>320274.43</v>
      </c>
      <c r="I32" s="353">
        <v>126237.12699999999</v>
      </c>
      <c r="J32" s="355">
        <v>135372.894</v>
      </c>
      <c r="K32" s="353">
        <v>166654.71600000001</v>
      </c>
      <c r="L32" s="356">
        <v>101789.49599999998</v>
      </c>
    </row>
    <row r="33" spans="1:12" ht="12.75" x14ac:dyDescent="0.2">
      <c r="A33" s="131" t="s">
        <v>87</v>
      </c>
      <c r="B33" s="171" t="s">
        <v>88</v>
      </c>
      <c r="C33" s="353">
        <v>190007.81299999999</v>
      </c>
      <c r="D33" s="354">
        <v>216372.24600000001</v>
      </c>
      <c r="E33" s="353">
        <v>131409.21400000001</v>
      </c>
      <c r="F33" s="355">
        <v>133466.24400000001</v>
      </c>
      <c r="G33" s="353">
        <v>91867.543999999994</v>
      </c>
      <c r="H33" s="354">
        <v>95601.456000000006</v>
      </c>
      <c r="I33" s="353">
        <v>60499.231</v>
      </c>
      <c r="J33" s="355">
        <v>57929.731</v>
      </c>
      <c r="K33" s="353">
        <v>98140.269</v>
      </c>
      <c r="L33" s="356">
        <v>120770.79000000001</v>
      </c>
    </row>
    <row r="34" spans="1:12" ht="12.75" x14ac:dyDescent="0.2">
      <c r="A34" s="131" t="s">
        <v>89</v>
      </c>
      <c r="B34" s="171" t="s">
        <v>90</v>
      </c>
      <c r="C34" s="353">
        <v>259915.12400000001</v>
      </c>
      <c r="D34" s="354">
        <v>185075.05600000001</v>
      </c>
      <c r="E34" s="353">
        <v>221903.67800000001</v>
      </c>
      <c r="F34" s="355">
        <v>215938.87299999999</v>
      </c>
      <c r="G34" s="353">
        <v>85607.347999999998</v>
      </c>
      <c r="H34" s="354">
        <v>67347.476999999999</v>
      </c>
      <c r="I34" s="353">
        <v>106559.234</v>
      </c>
      <c r="J34" s="355">
        <v>95703.376000000004</v>
      </c>
      <c r="K34" s="353">
        <v>174307.77600000001</v>
      </c>
      <c r="L34" s="356">
        <v>117727.57900000001</v>
      </c>
    </row>
    <row r="35" spans="1:12" ht="12.75" x14ac:dyDescent="0.2">
      <c r="A35" s="131" t="s">
        <v>91</v>
      </c>
      <c r="B35" s="171" t="s">
        <v>92</v>
      </c>
      <c r="C35" s="353">
        <v>475662.72499999998</v>
      </c>
      <c r="D35" s="354">
        <v>375043.88199999998</v>
      </c>
      <c r="E35" s="353">
        <v>74595.269</v>
      </c>
      <c r="F35" s="355">
        <v>74666.896999999997</v>
      </c>
      <c r="G35" s="353">
        <v>174600.19699999999</v>
      </c>
      <c r="H35" s="354">
        <v>124055.027</v>
      </c>
      <c r="I35" s="353">
        <v>26995.035</v>
      </c>
      <c r="J35" s="355">
        <v>21709.616000000002</v>
      </c>
      <c r="K35" s="353">
        <v>301062.52799999999</v>
      </c>
      <c r="L35" s="356">
        <v>250988.85499999998</v>
      </c>
    </row>
    <row r="36" spans="1:12" ht="12.75" x14ac:dyDescent="0.2">
      <c r="A36" s="131" t="s">
        <v>93</v>
      </c>
      <c r="B36" s="171" t="s">
        <v>94</v>
      </c>
      <c r="C36" s="353">
        <v>1149436.6470000001</v>
      </c>
      <c r="D36" s="354">
        <v>1152518.1259999999</v>
      </c>
      <c r="E36" s="353">
        <v>279058.00400000002</v>
      </c>
      <c r="F36" s="355">
        <v>281783.25400000002</v>
      </c>
      <c r="G36" s="353">
        <v>543333.43900000001</v>
      </c>
      <c r="H36" s="354">
        <v>606370.81900000002</v>
      </c>
      <c r="I36" s="353">
        <v>108011.473</v>
      </c>
      <c r="J36" s="355">
        <v>118319.702</v>
      </c>
      <c r="K36" s="353">
        <v>606103.2080000001</v>
      </c>
      <c r="L36" s="356">
        <v>546147.30699999991</v>
      </c>
    </row>
    <row r="37" spans="1:12" ht="12.75" x14ac:dyDescent="0.2">
      <c r="A37" s="131" t="s">
        <v>95</v>
      </c>
      <c r="B37" s="171" t="s">
        <v>96</v>
      </c>
      <c r="C37" s="353">
        <v>428675.065</v>
      </c>
      <c r="D37" s="354">
        <v>479786.46</v>
      </c>
      <c r="E37" s="353">
        <v>228826.30100000001</v>
      </c>
      <c r="F37" s="355">
        <v>222013.011</v>
      </c>
      <c r="G37" s="353">
        <v>54001.658000000003</v>
      </c>
      <c r="H37" s="354">
        <v>86405.595000000001</v>
      </c>
      <c r="I37" s="353">
        <v>19651.582999999999</v>
      </c>
      <c r="J37" s="355">
        <v>29092.169000000002</v>
      </c>
      <c r="K37" s="353">
        <v>374673.40700000001</v>
      </c>
      <c r="L37" s="356">
        <v>393380.86499999999</v>
      </c>
    </row>
    <row r="38" spans="1:12" ht="12.75" x14ac:dyDescent="0.2">
      <c r="A38" s="131" t="s">
        <v>97</v>
      </c>
      <c r="B38" s="171" t="s">
        <v>98</v>
      </c>
      <c r="C38" s="353">
        <v>134819.26199999999</v>
      </c>
      <c r="D38" s="354">
        <v>163957.049</v>
      </c>
      <c r="E38" s="353">
        <v>46429.758000000002</v>
      </c>
      <c r="F38" s="355">
        <v>52295.207999999999</v>
      </c>
      <c r="G38" s="353">
        <v>44249.298999999999</v>
      </c>
      <c r="H38" s="354">
        <v>53808.135000000002</v>
      </c>
      <c r="I38" s="353">
        <v>13628.047</v>
      </c>
      <c r="J38" s="355">
        <v>13217.62</v>
      </c>
      <c r="K38" s="353">
        <v>90569.962999999989</v>
      </c>
      <c r="L38" s="356">
        <v>110148.91399999999</v>
      </c>
    </row>
    <row r="39" spans="1:12" ht="12.75" x14ac:dyDescent="0.2">
      <c r="A39" s="131" t="s">
        <v>99</v>
      </c>
      <c r="B39" s="171" t="s">
        <v>100</v>
      </c>
      <c r="C39" s="353">
        <v>49574.493999999999</v>
      </c>
      <c r="D39" s="354">
        <v>39438.245999999999</v>
      </c>
      <c r="E39" s="353">
        <v>15046.694</v>
      </c>
      <c r="F39" s="355">
        <v>13984.064</v>
      </c>
      <c r="G39" s="353">
        <v>67800.123000000007</v>
      </c>
      <c r="H39" s="354">
        <v>52391.152000000002</v>
      </c>
      <c r="I39" s="353">
        <v>31842.580999999998</v>
      </c>
      <c r="J39" s="355">
        <v>27202.234</v>
      </c>
      <c r="K39" s="353">
        <v>-18225.629000000008</v>
      </c>
      <c r="L39" s="356">
        <v>-12952.906000000003</v>
      </c>
    </row>
    <row r="40" spans="1:12" ht="12.75" x14ac:dyDescent="0.2">
      <c r="A40" s="131" t="s">
        <v>101</v>
      </c>
      <c r="B40" s="171" t="s">
        <v>102</v>
      </c>
      <c r="C40" s="353">
        <v>30.652999999999999</v>
      </c>
      <c r="D40" s="354">
        <v>25.731999999999999</v>
      </c>
      <c r="E40" s="353">
        <v>1.4079999999999999</v>
      </c>
      <c r="F40" s="355">
        <v>2.8769999999999998</v>
      </c>
      <c r="G40" s="353">
        <v>2526.9290000000001</v>
      </c>
      <c r="H40" s="354">
        <v>1462.7750000000001</v>
      </c>
      <c r="I40" s="353">
        <v>833.87900000000002</v>
      </c>
      <c r="J40" s="355">
        <v>422.43799999999999</v>
      </c>
      <c r="K40" s="353">
        <v>-2496.2760000000003</v>
      </c>
      <c r="L40" s="356">
        <v>-1437.0430000000001</v>
      </c>
    </row>
    <row r="41" spans="1:12" ht="12.75" x14ac:dyDescent="0.2">
      <c r="A41" s="131" t="s">
        <v>103</v>
      </c>
      <c r="B41" s="171" t="s">
        <v>104</v>
      </c>
      <c r="C41" s="353">
        <v>2.0310000000000001</v>
      </c>
      <c r="D41" s="354">
        <v>2.6739999999999999</v>
      </c>
      <c r="E41" s="353">
        <v>3.0000000000000001E-3</v>
      </c>
      <c r="F41" s="355">
        <v>6.0000000000000001E-3</v>
      </c>
      <c r="G41" s="353">
        <v>24.015999999999998</v>
      </c>
      <c r="H41" s="354">
        <v>103.157</v>
      </c>
      <c r="I41" s="353">
        <v>2.4E-2</v>
      </c>
      <c r="J41" s="355">
        <v>0.14599999999999999</v>
      </c>
      <c r="K41" s="353">
        <v>-21.984999999999999</v>
      </c>
      <c r="L41" s="356">
        <v>-100.48299999999999</v>
      </c>
    </row>
    <row r="42" spans="1:12" ht="12.75" x14ac:dyDescent="0.2">
      <c r="A42" s="131" t="s">
        <v>105</v>
      </c>
      <c r="B42" s="171" t="s">
        <v>106</v>
      </c>
      <c r="C42" s="353">
        <v>3.923</v>
      </c>
      <c r="D42" s="354">
        <v>0.42799999999999999</v>
      </c>
      <c r="E42" s="353">
        <v>1.865</v>
      </c>
      <c r="F42" s="355">
        <v>1.9E-2</v>
      </c>
      <c r="G42" s="353">
        <v>1297.297</v>
      </c>
      <c r="H42" s="354">
        <v>1134.019</v>
      </c>
      <c r="I42" s="353">
        <v>162.667</v>
      </c>
      <c r="J42" s="355">
        <v>175.429</v>
      </c>
      <c r="K42" s="353">
        <v>-1293.374</v>
      </c>
      <c r="L42" s="356">
        <v>-1133.5909999999999</v>
      </c>
    </row>
    <row r="43" spans="1:12" ht="12.75" x14ac:dyDescent="0.2">
      <c r="A43" s="131" t="s">
        <v>663</v>
      </c>
      <c r="B43" s="171" t="s">
        <v>664</v>
      </c>
      <c r="C43" s="353">
        <v>0</v>
      </c>
      <c r="D43" s="354">
        <v>0</v>
      </c>
      <c r="E43" s="353">
        <v>0</v>
      </c>
      <c r="F43" s="355">
        <v>0</v>
      </c>
      <c r="G43" s="353">
        <v>0</v>
      </c>
      <c r="H43" s="354">
        <v>0</v>
      </c>
      <c r="I43" s="353">
        <v>0</v>
      </c>
      <c r="J43" s="355">
        <v>0</v>
      </c>
      <c r="K43" s="353">
        <v>0</v>
      </c>
      <c r="L43" s="356">
        <v>0</v>
      </c>
    </row>
    <row r="44" spans="1:12" ht="12.75" x14ac:dyDescent="0.2">
      <c r="A44" s="131" t="s">
        <v>107</v>
      </c>
      <c r="B44" s="171" t="s">
        <v>108</v>
      </c>
      <c r="C44" s="353">
        <v>154136.30499999999</v>
      </c>
      <c r="D44" s="354">
        <v>154888.16899999999</v>
      </c>
      <c r="E44" s="353">
        <v>43081.472000000002</v>
      </c>
      <c r="F44" s="355">
        <v>50645.536999999997</v>
      </c>
      <c r="G44" s="353">
        <v>194662.66</v>
      </c>
      <c r="H44" s="354">
        <v>187780.77100000001</v>
      </c>
      <c r="I44" s="353">
        <v>35243.461000000003</v>
      </c>
      <c r="J44" s="355">
        <v>31915.866000000002</v>
      </c>
      <c r="K44" s="353">
        <v>-40526.35500000001</v>
      </c>
      <c r="L44" s="356">
        <v>-32892.602000000014</v>
      </c>
    </row>
    <row r="45" spans="1:12" ht="12.75" x14ac:dyDescent="0.2">
      <c r="A45" s="131" t="s">
        <v>109</v>
      </c>
      <c r="B45" s="171" t="s">
        <v>110</v>
      </c>
      <c r="C45" s="353">
        <v>89007.023000000001</v>
      </c>
      <c r="D45" s="354">
        <v>91780.918999999994</v>
      </c>
      <c r="E45" s="353">
        <v>23733.133000000002</v>
      </c>
      <c r="F45" s="355">
        <v>24435.285</v>
      </c>
      <c r="G45" s="353">
        <v>37302.690999999999</v>
      </c>
      <c r="H45" s="354">
        <v>27777.74</v>
      </c>
      <c r="I45" s="353">
        <v>40532.915999999997</v>
      </c>
      <c r="J45" s="355">
        <v>6731.2449999999999</v>
      </c>
      <c r="K45" s="353">
        <v>51704.332000000002</v>
      </c>
      <c r="L45" s="356">
        <v>64003.178999999989</v>
      </c>
    </row>
    <row r="46" spans="1:12" ht="12.75" x14ac:dyDescent="0.2">
      <c r="A46" s="131" t="s">
        <v>111</v>
      </c>
      <c r="B46" s="171" t="s">
        <v>112</v>
      </c>
      <c r="C46" s="353">
        <v>26750.552</v>
      </c>
      <c r="D46" s="354">
        <v>25077.65</v>
      </c>
      <c r="E46" s="353">
        <v>100669.341</v>
      </c>
      <c r="F46" s="355">
        <v>89123.91</v>
      </c>
      <c r="G46" s="353">
        <v>1252.3430000000001</v>
      </c>
      <c r="H46" s="354">
        <v>1630.385</v>
      </c>
      <c r="I46" s="353">
        <v>5007.4539999999997</v>
      </c>
      <c r="J46" s="355">
        <v>5976.7939999999999</v>
      </c>
      <c r="K46" s="353">
        <v>25498.208999999999</v>
      </c>
      <c r="L46" s="356">
        <v>23447.265000000003</v>
      </c>
    </row>
    <row r="47" spans="1:12" ht="12.75" x14ac:dyDescent="0.2">
      <c r="A47" s="131" t="s">
        <v>113</v>
      </c>
      <c r="B47" s="171" t="s">
        <v>114</v>
      </c>
      <c r="C47" s="353">
        <v>6471.0219999999999</v>
      </c>
      <c r="D47" s="354">
        <v>6445.2610000000004</v>
      </c>
      <c r="E47" s="353">
        <v>198.971</v>
      </c>
      <c r="F47" s="355">
        <v>187.70400000000001</v>
      </c>
      <c r="G47" s="353">
        <v>191.16800000000001</v>
      </c>
      <c r="H47" s="354">
        <v>239.036</v>
      </c>
      <c r="I47" s="353">
        <v>41.682000000000002</v>
      </c>
      <c r="J47" s="355">
        <v>30.664000000000001</v>
      </c>
      <c r="K47" s="353">
        <v>6279.8540000000003</v>
      </c>
      <c r="L47" s="356">
        <v>6206.2250000000004</v>
      </c>
    </row>
    <row r="48" spans="1:12" ht="12.75" x14ac:dyDescent="0.2">
      <c r="A48" s="131" t="s">
        <v>115</v>
      </c>
      <c r="B48" s="171" t="s">
        <v>116</v>
      </c>
      <c r="C48" s="353">
        <v>850.74699999999996</v>
      </c>
      <c r="D48" s="354">
        <v>910.43399999999997</v>
      </c>
      <c r="E48" s="353">
        <v>449.59100000000001</v>
      </c>
      <c r="F48" s="355">
        <v>289.911</v>
      </c>
      <c r="G48" s="353">
        <v>364.76100000000002</v>
      </c>
      <c r="H48" s="354">
        <v>452.92899999999997</v>
      </c>
      <c r="I48" s="353">
        <v>499.10899999999998</v>
      </c>
      <c r="J48" s="355">
        <v>620.89200000000005</v>
      </c>
      <c r="K48" s="353">
        <v>485.98599999999993</v>
      </c>
      <c r="L48" s="356">
        <v>457.505</v>
      </c>
    </row>
    <row r="49" spans="1:12" ht="12.75" x14ac:dyDescent="0.2">
      <c r="A49" s="131" t="s">
        <v>665</v>
      </c>
      <c r="B49" s="171" t="s">
        <v>666</v>
      </c>
      <c r="C49" s="353">
        <v>0</v>
      </c>
      <c r="D49" s="354">
        <v>0</v>
      </c>
      <c r="E49" s="353">
        <v>0</v>
      </c>
      <c r="F49" s="355">
        <v>0</v>
      </c>
      <c r="G49" s="353">
        <v>0</v>
      </c>
      <c r="H49" s="354">
        <v>0</v>
      </c>
      <c r="I49" s="353">
        <v>0</v>
      </c>
      <c r="J49" s="355">
        <v>0</v>
      </c>
      <c r="K49" s="353">
        <v>0</v>
      </c>
      <c r="L49" s="356">
        <v>0</v>
      </c>
    </row>
    <row r="50" spans="1:12" ht="12.75" x14ac:dyDescent="0.2">
      <c r="A50" s="131" t="s">
        <v>117</v>
      </c>
      <c r="B50" s="171" t="s">
        <v>118</v>
      </c>
      <c r="C50" s="353">
        <v>131.05600000000001</v>
      </c>
      <c r="D50" s="354">
        <v>433.21600000000001</v>
      </c>
      <c r="E50" s="353">
        <v>168.512</v>
      </c>
      <c r="F50" s="355">
        <v>176.10499999999999</v>
      </c>
      <c r="G50" s="353">
        <v>74.91</v>
      </c>
      <c r="H50" s="354">
        <v>0.77500000000000002</v>
      </c>
      <c r="I50" s="353">
        <v>69.001999999999995</v>
      </c>
      <c r="J50" s="355">
        <v>1E-3</v>
      </c>
      <c r="K50" s="353">
        <v>56.146000000000015</v>
      </c>
      <c r="L50" s="356">
        <v>432.44100000000003</v>
      </c>
    </row>
    <row r="51" spans="1:12" ht="12.75" x14ac:dyDescent="0.2">
      <c r="A51" s="131" t="s">
        <v>119</v>
      </c>
      <c r="B51" s="171" t="s">
        <v>120</v>
      </c>
      <c r="C51" s="353">
        <v>159743.90700000001</v>
      </c>
      <c r="D51" s="354">
        <v>159242.30100000001</v>
      </c>
      <c r="E51" s="353">
        <v>184904.34899999999</v>
      </c>
      <c r="F51" s="355">
        <v>168083.80600000001</v>
      </c>
      <c r="G51" s="353">
        <v>114402.459</v>
      </c>
      <c r="H51" s="354">
        <v>112717.65399999999</v>
      </c>
      <c r="I51" s="353">
        <v>110611.421</v>
      </c>
      <c r="J51" s="355">
        <v>106497.325</v>
      </c>
      <c r="K51" s="353">
        <v>45341.448000000004</v>
      </c>
      <c r="L51" s="356">
        <v>46524.647000000012</v>
      </c>
    </row>
    <row r="52" spans="1:12" ht="12.75" x14ac:dyDescent="0.2">
      <c r="A52" s="131" t="s">
        <v>121</v>
      </c>
      <c r="B52" s="171" t="s">
        <v>122</v>
      </c>
      <c r="C52" s="353">
        <v>18950.575000000001</v>
      </c>
      <c r="D52" s="354">
        <v>23241.51</v>
      </c>
      <c r="E52" s="353">
        <v>5551.5429999999997</v>
      </c>
      <c r="F52" s="355">
        <v>9803.1029999999992</v>
      </c>
      <c r="G52" s="353">
        <v>57824.184000000001</v>
      </c>
      <c r="H52" s="354">
        <v>57795.43</v>
      </c>
      <c r="I52" s="353">
        <v>15788.724</v>
      </c>
      <c r="J52" s="355">
        <v>16323.306</v>
      </c>
      <c r="K52" s="353">
        <v>-38873.608999999997</v>
      </c>
      <c r="L52" s="356">
        <v>-34553.919999999998</v>
      </c>
    </row>
    <row r="53" spans="1:12" ht="12.75" x14ac:dyDescent="0.2">
      <c r="A53" s="131" t="s">
        <v>123</v>
      </c>
      <c r="B53" s="171" t="s">
        <v>124</v>
      </c>
      <c r="C53" s="353">
        <v>127062.338</v>
      </c>
      <c r="D53" s="354">
        <v>140175.041</v>
      </c>
      <c r="E53" s="353">
        <v>104840.349</v>
      </c>
      <c r="F53" s="355">
        <v>96880.843999999997</v>
      </c>
      <c r="G53" s="353">
        <v>261640.16699999999</v>
      </c>
      <c r="H53" s="354">
        <v>271177.886</v>
      </c>
      <c r="I53" s="353">
        <v>91644.357999999993</v>
      </c>
      <c r="J53" s="355">
        <v>94675.517999999996</v>
      </c>
      <c r="K53" s="353">
        <v>-134577.82899999997</v>
      </c>
      <c r="L53" s="356">
        <v>-131002.845</v>
      </c>
    </row>
    <row r="54" spans="1:12" ht="12.75" x14ac:dyDescent="0.2">
      <c r="A54" s="131" t="s">
        <v>125</v>
      </c>
      <c r="B54" s="171" t="s">
        <v>126</v>
      </c>
      <c r="C54" s="353">
        <v>22676.675999999999</v>
      </c>
      <c r="D54" s="354">
        <v>23229.37</v>
      </c>
      <c r="E54" s="353">
        <v>5047.3469999999998</v>
      </c>
      <c r="F54" s="355">
        <v>5095.9189999999999</v>
      </c>
      <c r="G54" s="353">
        <v>202918.239</v>
      </c>
      <c r="H54" s="354">
        <v>195168.46599999999</v>
      </c>
      <c r="I54" s="353">
        <v>37361.055999999997</v>
      </c>
      <c r="J54" s="355">
        <v>38049.563000000002</v>
      </c>
      <c r="K54" s="353">
        <v>-180241.56299999999</v>
      </c>
      <c r="L54" s="356">
        <v>-171939.09599999999</v>
      </c>
    </row>
    <row r="55" spans="1:12" ht="12.75" x14ac:dyDescent="0.2">
      <c r="A55" s="131" t="s">
        <v>127</v>
      </c>
      <c r="B55" s="171" t="s">
        <v>128</v>
      </c>
      <c r="C55" s="353">
        <v>34337.527000000002</v>
      </c>
      <c r="D55" s="354">
        <v>34041.934000000001</v>
      </c>
      <c r="E55" s="353">
        <v>20204.904999999999</v>
      </c>
      <c r="F55" s="355">
        <v>17222.012999999999</v>
      </c>
      <c r="G55" s="353">
        <v>26740.738000000001</v>
      </c>
      <c r="H55" s="354">
        <v>19384.064999999999</v>
      </c>
      <c r="I55" s="353">
        <v>11362.47</v>
      </c>
      <c r="J55" s="355">
        <v>8194.0159999999996</v>
      </c>
      <c r="K55" s="353">
        <v>7596.7890000000007</v>
      </c>
      <c r="L55" s="356">
        <v>14657.869000000002</v>
      </c>
    </row>
    <row r="56" spans="1:12" ht="12.75" x14ac:dyDescent="0.2">
      <c r="A56" s="131" t="s">
        <v>129</v>
      </c>
      <c r="B56" s="171" t="s">
        <v>130</v>
      </c>
      <c r="C56" s="353">
        <v>13772.778</v>
      </c>
      <c r="D56" s="354">
        <v>21187.311000000002</v>
      </c>
      <c r="E56" s="353">
        <v>39175.101000000002</v>
      </c>
      <c r="F56" s="355">
        <v>52251.572999999997</v>
      </c>
      <c r="G56" s="353">
        <v>54736.828999999998</v>
      </c>
      <c r="H56" s="354">
        <v>62246.118999999999</v>
      </c>
      <c r="I56" s="353">
        <v>184902.02900000001</v>
      </c>
      <c r="J56" s="355">
        <v>172501.84099999999</v>
      </c>
      <c r="K56" s="353">
        <v>-40964.050999999999</v>
      </c>
      <c r="L56" s="356">
        <v>-41058.807999999997</v>
      </c>
    </row>
    <row r="57" spans="1:12" ht="12.75" x14ac:dyDescent="0.2">
      <c r="A57" s="131" t="s">
        <v>131</v>
      </c>
      <c r="B57" s="171" t="s">
        <v>132</v>
      </c>
      <c r="C57" s="353">
        <v>99100.308000000005</v>
      </c>
      <c r="D57" s="354">
        <v>110072.834</v>
      </c>
      <c r="E57" s="353">
        <v>82476.108999999997</v>
      </c>
      <c r="F57" s="355">
        <v>76305.925000000003</v>
      </c>
      <c r="G57" s="353">
        <v>319789.58899999998</v>
      </c>
      <c r="H57" s="354">
        <v>438201.84399999998</v>
      </c>
      <c r="I57" s="353">
        <v>186682.22899999999</v>
      </c>
      <c r="J57" s="355">
        <v>218513.94099999999</v>
      </c>
      <c r="K57" s="353">
        <v>-220689.28099999996</v>
      </c>
      <c r="L57" s="356">
        <v>-328129.01</v>
      </c>
    </row>
    <row r="58" spans="1:12" ht="12.75" x14ac:dyDescent="0.2">
      <c r="A58" s="131" t="s">
        <v>133</v>
      </c>
      <c r="B58" s="171" t="s">
        <v>134</v>
      </c>
      <c r="C58" s="353">
        <v>117103.41</v>
      </c>
      <c r="D58" s="354">
        <v>144023.30499999999</v>
      </c>
      <c r="E58" s="353">
        <v>208054.788</v>
      </c>
      <c r="F58" s="355">
        <v>166981.049</v>
      </c>
      <c r="G58" s="353">
        <v>91437.100999999995</v>
      </c>
      <c r="H58" s="354">
        <v>122805.757</v>
      </c>
      <c r="I58" s="353">
        <v>266773.50300000003</v>
      </c>
      <c r="J58" s="355">
        <v>223781.421</v>
      </c>
      <c r="K58" s="353">
        <v>25666.309000000008</v>
      </c>
      <c r="L58" s="356">
        <v>21217.547999999995</v>
      </c>
    </row>
    <row r="59" spans="1:12" ht="12.75" x14ac:dyDescent="0.2">
      <c r="A59" s="131" t="s">
        <v>135</v>
      </c>
      <c r="B59" s="171" t="s">
        <v>136</v>
      </c>
      <c r="C59" s="353">
        <v>66861.364000000001</v>
      </c>
      <c r="D59" s="354">
        <v>75806.63</v>
      </c>
      <c r="E59" s="353">
        <v>109515.391</v>
      </c>
      <c r="F59" s="355">
        <v>108009.167</v>
      </c>
      <c r="G59" s="353">
        <v>73390.751999999993</v>
      </c>
      <c r="H59" s="354">
        <v>84785.892000000007</v>
      </c>
      <c r="I59" s="353">
        <v>74573.794999999998</v>
      </c>
      <c r="J59" s="355">
        <v>65273.557000000001</v>
      </c>
      <c r="K59" s="353">
        <v>-6529.3879999999917</v>
      </c>
      <c r="L59" s="356">
        <v>-8979.2620000000024</v>
      </c>
    </row>
    <row r="60" spans="1:12" ht="12.75" x14ac:dyDescent="0.2">
      <c r="A60" s="131" t="s">
        <v>137</v>
      </c>
      <c r="B60" s="171" t="s">
        <v>138</v>
      </c>
      <c r="C60" s="353">
        <v>24160.032999999999</v>
      </c>
      <c r="D60" s="354">
        <v>33284.881000000001</v>
      </c>
      <c r="E60" s="353">
        <v>19279.969000000001</v>
      </c>
      <c r="F60" s="355">
        <v>24277.699000000001</v>
      </c>
      <c r="G60" s="353">
        <v>83918.872000000003</v>
      </c>
      <c r="H60" s="354">
        <v>103530.88400000001</v>
      </c>
      <c r="I60" s="353">
        <v>62601.053999999996</v>
      </c>
      <c r="J60" s="355">
        <v>70095.582999999999</v>
      </c>
      <c r="K60" s="353">
        <v>-59758.839000000007</v>
      </c>
      <c r="L60" s="356">
        <v>-70246.002999999997</v>
      </c>
    </row>
    <row r="61" spans="1:12" ht="12.75" x14ac:dyDescent="0.2">
      <c r="A61" s="131" t="s">
        <v>139</v>
      </c>
      <c r="B61" s="171" t="s">
        <v>140</v>
      </c>
      <c r="C61" s="353">
        <v>35293.93</v>
      </c>
      <c r="D61" s="354">
        <v>40089.523000000001</v>
      </c>
      <c r="E61" s="353">
        <v>86987.7</v>
      </c>
      <c r="F61" s="355">
        <v>71299.740999999995</v>
      </c>
      <c r="G61" s="353">
        <v>51023.51</v>
      </c>
      <c r="H61" s="354">
        <v>75423.489000000001</v>
      </c>
      <c r="I61" s="353">
        <v>90189.59</v>
      </c>
      <c r="J61" s="355">
        <v>93809.948999999993</v>
      </c>
      <c r="K61" s="353">
        <v>-15729.580000000002</v>
      </c>
      <c r="L61" s="356">
        <v>-35333.966</v>
      </c>
    </row>
    <row r="62" spans="1:12" ht="12.75" x14ac:dyDescent="0.2">
      <c r="A62" s="131" t="s">
        <v>141</v>
      </c>
      <c r="B62" s="171" t="s">
        <v>142</v>
      </c>
      <c r="C62" s="353">
        <v>23098.474999999999</v>
      </c>
      <c r="D62" s="354">
        <v>27283.598999999998</v>
      </c>
      <c r="E62" s="353">
        <v>19557.886999999999</v>
      </c>
      <c r="F62" s="355">
        <v>22368.221000000001</v>
      </c>
      <c r="G62" s="353">
        <v>98280.271999999997</v>
      </c>
      <c r="H62" s="354">
        <v>117106.47900000001</v>
      </c>
      <c r="I62" s="353">
        <v>80452.903000000006</v>
      </c>
      <c r="J62" s="355">
        <v>85553.008000000002</v>
      </c>
      <c r="K62" s="353">
        <v>-75181.796999999991</v>
      </c>
      <c r="L62" s="356">
        <v>-89822.88</v>
      </c>
    </row>
    <row r="63" spans="1:12" ht="12.75" x14ac:dyDescent="0.2">
      <c r="A63" s="131" t="s">
        <v>143</v>
      </c>
      <c r="B63" s="171" t="s">
        <v>144</v>
      </c>
      <c r="C63" s="353">
        <v>12398.848</v>
      </c>
      <c r="D63" s="354">
        <v>13762.097</v>
      </c>
      <c r="E63" s="353">
        <v>19982.386999999999</v>
      </c>
      <c r="F63" s="355">
        <v>17153.951000000001</v>
      </c>
      <c r="G63" s="353">
        <v>2651.8249999999998</v>
      </c>
      <c r="H63" s="354">
        <v>3607.0709999999999</v>
      </c>
      <c r="I63" s="353">
        <v>1007.9880000000001</v>
      </c>
      <c r="J63" s="355">
        <v>3138.7020000000002</v>
      </c>
      <c r="K63" s="353">
        <v>9747.023000000001</v>
      </c>
      <c r="L63" s="356">
        <v>10155.026</v>
      </c>
    </row>
    <row r="64" spans="1:12" ht="12.75" x14ac:dyDescent="0.2">
      <c r="A64" s="131" t="s">
        <v>145</v>
      </c>
      <c r="B64" s="171" t="s">
        <v>146</v>
      </c>
      <c r="C64" s="353">
        <v>581153.19799999997</v>
      </c>
      <c r="D64" s="354">
        <v>637871.80799999996</v>
      </c>
      <c r="E64" s="353">
        <v>343134.41499999998</v>
      </c>
      <c r="F64" s="355">
        <v>325221.66399999999</v>
      </c>
      <c r="G64" s="353">
        <v>286281.45500000002</v>
      </c>
      <c r="H64" s="354">
        <v>337218.18599999999</v>
      </c>
      <c r="I64" s="353">
        <v>156977.45600000001</v>
      </c>
      <c r="J64" s="355">
        <v>164025.837</v>
      </c>
      <c r="K64" s="353">
        <v>294871.74299999996</v>
      </c>
      <c r="L64" s="356">
        <v>300653.62199999997</v>
      </c>
    </row>
    <row r="65" spans="1:12" ht="12.75" x14ac:dyDescent="0.2">
      <c r="A65" s="131" t="s">
        <v>147</v>
      </c>
      <c r="B65" s="171" t="s">
        <v>148</v>
      </c>
      <c r="C65" s="353">
        <v>385187.04700000002</v>
      </c>
      <c r="D65" s="354">
        <v>440139.739</v>
      </c>
      <c r="E65" s="353">
        <v>459379.88900000002</v>
      </c>
      <c r="F65" s="355">
        <v>409561.58899999998</v>
      </c>
      <c r="G65" s="353">
        <v>69672.718999999997</v>
      </c>
      <c r="H65" s="354">
        <v>73019.805999999997</v>
      </c>
      <c r="I65" s="353">
        <v>70412.885999999999</v>
      </c>
      <c r="J65" s="355">
        <v>66524.441000000006</v>
      </c>
      <c r="K65" s="353">
        <v>315514.32800000004</v>
      </c>
      <c r="L65" s="356">
        <v>367119.93300000002</v>
      </c>
    </row>
    <row r="66" spans="1:12" ht="12.75" x14ac:dyDescent="0.2">
      <c r="A66" s="131" t="s">
        <v>149</v>
      </c>
      <c r="B66" s="171" t="s">
        <v>150</v>
      </c>
      <c r="C66" s="353">
        <v>22398.508999999998</v>
      </c>
      <c r="D66" s="354">
        <v>18856.876</v>
      </c>
      <c r="E66" s="353">
        <v>12652.608</v>
      </c>
      <c r="F66" s="355">
        <v>10612.934999999999</v>
      </c>
      <c r="G66" s="353">
        <v>23052.113000000001</v>
      </c>
      <c r="H66" s="354">
        <v>26571.359</v>
      </c>
      <c r="I66" s="353">
        <v>16247.552</v>
      </c>
      <c r="J66" s="355">
        <v>16658.866999999998</v>
      </c>
      <c r="K66" s="353">
        <v>-653.604000000003</v>
      </c>
      <c r="L66" s="356">
        <v>-7714.4830000000002</v>
      </c>
    </row>
    <row r="67" spans="1:12" ht="12.75" x14ac:dyDescent="0.2">
      <c r="A67" s="131" t="s">
        <v>151</v>
      </c>
      <c r="B67" s="171" t="s">
        <v>152</v>
      </c>
      <c r="C67" s="353">
        <v>117406.101</v>
      </c>
      <c r="D67" s="354">
        <v>102755.16499999999</v>
      </c>
      <c r="E67" s="353">
        <v>41505.364000000001</v>
      </c>
      <c r="F67" s="355">
        <v>35094.955999999998</v>
      </c>
      <c r="G67" s="353">
        <v>68627.051999999996</v>
      </c>
      <c r="H67" s="354">
        <v>64033.726999999999</v>
      </c>
      <c r="I67" s="353">
        <v>18441.57</v>
      </c>
      <c r="J67" s="355">
        <v>19368.849999999999</v>
      </c>
      <c r="K67" s="353">
        <v>48779.048999999999</v>
      </c>
      <c r="L67" s="356">
        <v>38721.437999999995</v>
      </c>
    </row>
    <row r="68" spans="1:12" ht="12.75" x14ac:dyDescent="0.2">
      <c r="A68" s="131" t="s">
        <v>153</v>
      </c>
      <c r="B68" s="171" t="s">
        <v>154</v>
      </c>
      <c r="C68" s="353">
        <v>51377.184000000001</v>
      </c>
      <c r="D68" s="354">
        <v>53099.686000000002</v>
      </c>
      <c r="E68" s="353">
        <v>69228.12</v>
      </c>
      <c r="F68" s="355">
        <v>65007.025999999998</v>
      </c>
      <c r="G68" s="353">
        <v>40245.597000000002</v>
      </c>
      <c r="H68" s="354">
        <v>33257.474000000002</v>
      </c>
      <c r="I68" s="353">
        <v>49218.038999999997</v>
      </c>
      <c r="J68" s="355">
        <v>42877.37</v>
      </c>
      <c r="K68" s="353">
        <v>11131.587</v>
      </c>
      <c r="L68" s="356">
        <v>19842.212</v>
      </c>
    </row>
    <row r="69" spans="1:12" ht="12.75" x14ac:dyDescent="0.2">
      <c r="A69" s="131" t="s">
        <v>155</v>
      </c>
      <c r="B69" s="171" t="s">
        <v>156</v>
      </c>
      <c r="C69" s="353">
        <v>671.08799999999997</v>
      </c>
      <c r="D69" s="354">
        <v>2094.6640000000002</v>
      </c>
      <c r="E69" s="353">
        <v>1523.655</v>
      </c>
      <c r="F69" s="355">
        <v>4177.6400000000003</v>
      </c>
      <c r="G69" s="353">
        <v>10781.406000000001</v>
      </c>
      <c r="H69" s="354">
        <v>12705.849</v>
      </c>
      <c r="I69" s="353">
        <v>8757.6689999999999</v>
      </c>
      <c r="J69" s="355">
        <v>10506.623</v>
      </c>
      <c r="K69" s="353">
        <v>-10110.318000000001</v>
      </c>
      <c r="L69" s="356">
        <v>-10611.184999999999</v>
      </c>
    </row>
    <row r="70" spans="1:12" ht="12.75" x14ac:dyDescent="0.2">
      <c r="A70" s="131" t="s">
        <v>157</v>
      </c>
      <c r="B70" s="171" t="s">
        <v>158</v>
      </c>
      <c r="C70" s="353">
        <v>4439.7</v>
      </c>
      <c r="D70" s="354">
        <v>4133.43</v>
      </c>
      <c r="E70" s="353">
        <v>1069.2760000000001</v>
      </c>
      <c r="F70" s="355">
        <v>1020.29</v>
      </c>
      <c r="G70" s="353">
        <v>92456.191000000006</v>
      </c>
      <c r="H70" s="354">
        <v>83914.066999999995</v>
      </c>
      <c r="I70" s="353">
        <v>19152.047999999999</v>
      </c>
      <c r="J70" s="355">
        <v>21639.618999999999</v>
      </c>
      <c r="K70" s="353">
        <v>-88016.491000000009</v>
      </c>
      <c r="L70" s="356">
        <v>-79780.636999999988</v>
      </c>
    </row>
    <row r="71" spans="1:12" ht="12.75" x14ac:dyDescent="0.2">
      <c r="A71" s="131" t="s">
        <v>159</v>
      </c>
      <c r="B71" s="171" t="s">
        <v>160</v>
      </c>
      <c r="C71" s="353">
        <v>13726.564</v>
      </c>
      <c r="D71" s="354">
        <v>13340.715</v>
      </c>
      <c r="E71" s="353">
        <v>4573.7669999999998</v>
      </c>
      <c r="F71" s="355">
        <v>3595.6669999999999</v>
      </c>
      <c r="G71" s="353">
        <v>164604.79699999999</v>
      </c>
      <c r="H71" s="354">
        <v>190182.28099999999</v>
      </c>
      <c r="I71" s="353">
        <v>23465.161</v>
      </c>
      <c r="J71" s="355">
        <v>27949.695</v>
      </c>
      <c r="K71" s="353">
        <v>-150878.23299999998</v>
      </c>
      <c r="L71" s="356">
        <v>-176841.56599999999</v>
      </c>
    </row>
    <row r="72" spans="1:12" ht="12.75" x14ac:dyDescent="0.2">
      <c r="A72" s="131" t="s">
        <v>161</v>
      </c>
      <c r="B72" s="171" t="s">
        <v>162</v>
      </c>
      <c r="C72" s="353">
        <v>49992.800000000003</v>
      </c>
      <c r="D72" s="354">
        <v>36460.447</v>
      </c>
      <c r="E72" s="353">
        <v>57317.112999999998</v>
      </c>
      <c r="F72" s="355">
        <v>39321.150999999998</v>
      </c>
      <c r="G72" s="353">
        <v>341681.43300000002</v>
      </c>
      <c r="H72" s="354">
        <v>345719.4</v>
      </c>
      <c r="I72" s="353">
        <v>488223.201</v>
      </c>
      <c r="J72" s="355">
        <v>494602.28700000001</v>
      </c>
      <c r="K72" s="353">
        <v>-291688.63300000003</v>
      </c>
      <c r="L72" s="356">
        <v>-309258.95300000004</v>
      </c>
    </row>
    <row r="73" spans="1:12" ht="12.75" x14ac:dyDescent="0.2">
      <c r="A73" s="131" t="s">
        <v>163</v>
      </c>
      <c r="B73" s="171" t="s">
        <v>164</v>
      </c>
      <c r="C73" s="353">
        <v>20656.026000000002</v>
      </c>
      <c r="D73" s="354">
        <v>26509.171999999999</v>
      </c>
      <c r="E73" s="353">
        <v>12965.65</v>
      </c>
      <c r="F73" s="355">
        <v>14029.143</v>
      </c>
      <c r="G73" s="353">
        <v>141747.717</v>
      </c>
      <c r="H73" s="354">
        <v>182549.67499999999</v>
      </c>
      <c r="I73" s="353">
        <v>73465.808000000005</v>
      </c>
      <c r="J73" s="355">
        <v>83694.251999999993</v>
      </c>
      <c r="K73" s="353">
        <v>-121091.69100000001</v>
      </c>
      <c r="L73" s="356">
        <v>-156040.503</v>
      </c>
    </row>
    <row r="74" spans="1:12" ht="12.75" x14ac:dyDescent="0.2">
      <c r="A74" s="131" t="s">
        <v>165</v>
      </c>
      <c r="B74" s="171" t="s">
        <v>166</v>
      </c>
      <c r="C74" s="353">
        <v>28525.356</v>
      </c>
      <c r="D74" s="354">
        <v>30395.713</v>
      </c>
      <c r="E74" s="353">
        <v>32822.889000000003</v>
      </c>
      <c r="F74" s="355">
        <v>31546.092000000001</v>
      </c>
      <c r="G74" s="353">
        <v>480524.005</v>
      </c>
      <c r="H74" s="354">
        <v>522176.33100000001</v>
      </c>
      <c r="I74" s="353">
        <v>514013.45199999999</v>
      </c>
      <c r="J74" s="355">
        <v>498264.35499999998</v>
      </c>
      <c r="K74" s="353">
        <v>-451998.64899999998</v>
      </c>
      <c r="L74" s="356">
        <v>-491780.61800000002</v>
      </c>
    </row>
    <row r="75" spans="1:12" ht="12.75" x14ac:dyDescent="0.2">
      <c r="A75" s="131" t="s">
        <v>167</v>
      </c>
      <c r="B75" s="171" t="s">
        <v>168</v>
      </c>
      <c r="C75" s="353">
        <v>4865.3320000000003</v>
      </c>
      <c r="D75" s="354">
        <v>8336.9390000000003</v>
      </c>
      <c r="E75" s="353">
        <v>2867.3110000000001</v>
      </c>
      <c r="F75" s="355">
        <v>4403.3549999999996</v>
      </c>
      <c r="G75" s="353">
        <v>220146.54300000001</v>
      </c>
      <c r="H75" s="354">
        <v>260088.96599999999</v>
      </c>
      <c r="I75" s="353">
        <v>145293.34099999999</v>
      </c>
      <c r="J75" s="355">
        <v>140191.09099999999</v>
      </c>
      <c r="K75" s="353">
        <v>-215281.21100000001</v>
      </c>
      <c r="L75" s="356">
        <v>-251752.02699999997</v>
      </c>
    </row>
    <row r="76" spans="1:12" ht="12.75" x14ac:dyDescent="0.2">
      <c r="A76" s="131" t="s">
        <v>169</v>
      </c>
      <c r="B76" s="171" t="s">
        <v>170</v>
      </c>
      <c r="C76" s="353">
        <v>3513.4369999999999</v>
      </c>
      <c r="D76" s="354">
        <v>3929.6849999999999</v>
      </c>
      <c r="E76" s="353">
        <v>5045.0479999999998</v>
      </c>
      <c r="F76" s="355">
        <v>5635.1120000000001</v>
      </c>
      <c r="G76" s="353">
        <v>112804.71</v>
      </c>
      <c r="H76" s="354">
        <v>125012.526</v>
      </c>
      <c r="I76" s="353">
        <v>183146.068</v>
      </c>
      <c r="J76" s="355">
        <v>195419.46400000001</v>
      </c>
      <c r="K76" s="353">
        <v>-109291.273</v>
      </c>
      <c r="L76" s="356">
        <v>-121082.841</v>
      </c>
    </row>
    <row r="77" spans="1:12" ht="12.75" x14ac:dyDescent="0.2">
      <c r="A77" s="131" t="s">
        <v>171</v>
      </c>
      <c r="B77" s="171" t="s">
        <v>172</v>
      </c>
      <c r="C77" s="353">
        <v>349549.92700000003</v>
      </c>
      <c r="D77" s="354">
        <v>453925.44799999997</v>
      </c>
      <c r="E77" s="353">
        <v>854077.33600000001</v>
      </c>
      <c r="F77" s="355">
        <v>926165.25100000005</v>
      </c>
      <c r="G77" s="353">
        <v>43457.856</v>
      </c>
      <c r="H77" s="354">
        <v>48658.069000000003</v>
      </c>
      <c r="I77" s="353">
        <v>49058.214999999997</v>
      </c>
      <c r="J77" s="355">
        <v>40575.851000000002</v>
      </c>
      <c r="K77" s="353">
        <v>306092.071</v>
      </c>
      <c r="L77" s="356">
        <v>405267.37899999996</v>
      </c>
    </row>
    <row r="78" spans="1:12" ht="12.75" x14ac:dyDescent="0.2">
      <c r="A78" s="131" t="s">
        <v>173</v>
      </c>
      <c r="B78" s="171" t="s">
        <v>174</v>
      </c>
      <c r="C78" s="353">
        <v>25699.173999999999</v>
      </c>
      <c r="D78" s="354">
        <v>23395.269</v>
      </c>
      <c r="E78" s="353">
        <v>27141.52</v>
      </c>
      <c r="F78" s="355">
        <v>21361.484</v>
      </c>
      <c r="G78" s="353">
        <v>136110.05499999999</v>
      </c>
      <c r="H78" s="354">
        <v>164388.25899999999</v>
      </c>
      <c r="I78" s="353">
        <v>98755.459000000003</v>
      </c>
      <c r="J78" s="355">
        <v>121231.66899999999</v>
      </c>
      <c r="K78" s="353">
        <v>-110410.88099999999</v>
      </c>
      <c r="L78" s="356">
        <v>-140992.99</v>
      </c>
    </row>
    <row r="79" spans="1:12" ht="12.75" x14ac:dyDescent="0.2">
      <c r="A79" s="131" t="s">
        <v>175</v>
      </c>
      <c r="B79" s="171" t="s">
        <v>176</v>
      </c>
      <c r="C79" s="353">
        <v>219746.359</v>
      </c>
      <c r="D79" s="354">
        <v>246879.829</v>
      </c>
      <c r="E79" s="353">
        <v>67620.652000000002</v>
      </c>
      <c r="F79" s="355">
        <v>73675.815000000002</v>
      </c>
      <c r="G79" s="353">
        <v>297458.897</v>
      </c>
      <c r="H79" s="354">
        <v>341711.70299999998</v>
      </c>
      <c r="I79" s="353">
        <v>103199.861</v>
      </c>
      <c r="J79" s="355">
        <v>104818.109</v>
      </c>
      <c r="K79" s="353">
        <v>-77712.538</v>
      </c>
      <c r="L79" s="356">
        <v>-94831.873999999982</v>
      </c>
    </row>
    <row r="80" spans="1:12" ht="12.75" x14ac:dyDescent="0.2">
      <c r="A80" s="131" t="s">
        <v>177</v>
      </c>
      <c r="B80" s="171" t="s">
        <v>178</v>
      </c>
      <c r="C80" s="353">
        <v>696554.42700000003</v>
      </c>
      <c r="D80" s="354">
        <v>584290.81900000002</v>
      </c>
      <c r="E80" s="353">
        <v>329422.978</v>
      </c>
      <c r="F80" s="355">
        <v>316600.592</v>
      </c>
      <c r="G80" s="353">
        <v>315207.49400000001</v>
      </c>
      <c r="H80" s="354">
        <v>213719.05499999999</v>
      </c>
      <c r="I80" s="353">
        <v>139862.43400000001</v>
      </c>
      <c r="J80" s="355">
        <v>128668.092</v>
      </c>
      <c r="K80" s="353">
        <v>381346.93300000002</v>
      </c>
      <c r="L80" s="356">
        <v>370571.76400000002</v>
      </c>
    </row>
    <row r="81" spans="1:12" ht="12.75" x14ac:dyDescent="0.2">
      <c r="A81" s="131" t="s">
        <v>179</v>
      </c>
      <c r="B81" s="171" t="s">
        <v>180</v>
      </c>
      <c r="C81" s="353">
        <v>524.49400000000003</v>
      </c>
      <c r="D81" s="354">
        <v>456.69600000000003</v>
      </c>
      <c r="E81" s="353">
        <v>140.22900000000001</v>
      </c>
      <c r="F81" s="355">
        <v>107.16</v>
      </c>
      <c r="G81" s="353">
        <v>2370.4029999999998</v>
      </c>
      <c r="H81" s="354">
        <v>1021.592</v>
      </c>
      <c r="I81" s="353">
        <v>1746.2239999999999</v>
      </c>
      <c r="J81" s="355">
        <v>763.86099999999999</v>
      </c>
      <c r="K81" s="353">
        <v>-1845.9089999999997</v>
      </c>
      <c r="L81" s="356">
        <v>-564.89599999999996</v>
      </c>
    </row>
    <row r="82" spans="1:12" ht="12.75" x14ac:dyDescent="0.2">
      <c r="A82" s="131" t="s">
        <v>181</v>
      </c>
      <c r="B82" s="171" t="s">
        <v>182</v>
      </c>
      <c r="C82" s="353">
        <v>55851.298000000003</v>
      </c>
      <c r="D82" s="354">
        <v>59845.947</v>
      </c>
      <c r="E82" s="353">
        <v>9056.06</v>
      </c>
      <c r="F82" s="355">
        <v>9724.8819999999996</v>
      </c>
      <c r="G82" s="353">
        <v>74633.256999999998</v>
      </c>
      <c r="H82" s="354">
        <v>66544.914999999994</v>
      </c>
      <c r="I82" s="353">
        <v>15668.787</v>
      </c>
      <c r="J82" s="355">
        <v>14564.656999999999</v>
      </c>
      <c r="K82" s="353">
        <v>-18781.958999999995</v>
      </c>
      <c r="L82" s="356">
        <v>-6698.9679999999935</v>
      </c>
    </row>
    <row r="83" spans="1:12" ht="12.75" x14ac:dyDescent="0.2">
      <c r="A83" s="131" t="s">
        <v>183</v>
      </c>
      <c r="B83" s="171" t="s">
        <v>184</v>
      </c>
      <c r="C83" s="353">
        <v>176.19200000000001</v>
      </c>
      <c r="D83" s="354">
        <v>164.57900000000001</v>
      </c>
      <c r="E83" s="353">
        <v>53.851999999999997</v>
      </c>
      <c r="F83" s="355">
        <v>58.177999999999997</v>
      </c>
      <c r="G83" s="353">
        <v>2418.5990000000002</v>
      </c>
      <c r="H83" s="354">
        <v>2370.8029999999999</v>
      </c>
      <c r="I83" s="353">
        <v>919.91899999999998</v>
      </c>
      <c r="J83" s="355">
        <v>793.89700000000005</v>
      </c>
      <c r="K83" s="353">
        <v>-2242.4070000000002</v>
      </c>
      <c r="L83" s="356">
        <v>-2206.2239999999997</v>
      </c>
    </row>
    <row r="84" spans="1:12" ht="12.75" x14ac:dyDescent="0.2">
      <c r="A84" s="131" t="s">
        <v>185</v>
      </c>
      <c r="B84" s="171" t="s">
        <v>186</v>
      </c>
      <c r="C84" s="353">
        <v>488873.57</v>
      </c>
      <c r="D84" s="354">
        <v>498307.342</v>
      </c>
      <c r="E84" s="353">
        <v>71635.172000000006</v>
      </c>
      <c r="F84" s="355">
        <v>72016.081000000006</v>
      </c>
      <c r="G84" s="353">
        <v>917817.77800000005</v>
      </c>
      <c r="H84" s="354">
        <v>928415.603</v>
      </c>
      <c r="I84" s="353">
        <v>194806.95800000001</v>
      </c>
      <c r="J84" s="355">
        <v>197407.31099999999</v>
      </c>
      <c r="K84" s="353">
        <v>-428944.20800000004</v>
      </c>
      <c r="L84" s="356">
        <v>-430108.261</v>
      </c>
    </row>
    <row r="85" spans="1:12" ht="12.75" x14ac:dyDescent="0.2">
      <c r="A85" s="131" t="s">
        <v>187</v>
      </c>
      <c r="B85" s="171" t="s">
        <v>188</v>
      </c>
      <c r="C85" s="353">
        <v>240045.89300000001</v>
      </c>
      <c r="D85" s="354">
        <v>232200.03700000001</v>
      </c>
      <c r="E85" s="353">
        <v>22269.903999999999</v>
      </c>
      <c r="F85" s="355">
        <v>19704.208999999999</v>
      </c>
      <c r="G85" s="353">
        <v>133291.14300000001</v>
      </c>
      <c r="H85" s="354">
        <v>102657.291</v>
      </c>
      <c r="I85" s="353">
        <v>40712.608999999997</v>
      </c>
      <c r="J85" s="355">
        <v>32720.129000000001</v>
      </c>
      <c r="K85" s="353">
        <v>106754.75</v>
      </c>
      <c r="L85" s="356">
        <v>129542.74600000001</v>
      </c>
    </row>
    <row r="86" spans="1:12" ht="12.75" x14ac:dyDescent="0.2">
      <c r="A86" s="131" t="s">
        <v>189</v>
      </c>
      <c r="B86" s="171" t="s">
        <v>190</v>
      </c>
      <c r="C86" s="353">
        <v>282.52300000000002</v>
      </c>
      <c r="D86" s="354">
        <v>217.178</v>
      </c>
      <c r="E86" s="353">
        <v>32.405000000000001</v>
      </c>
      <c r="F86" s="355">
        <v>22.684999999999999</v>
      </c>
      <c r="G86" s="353">
        <v>1166.623</v>
      </c>
      <c r="H86" s="354">
        <v>237.75399999999999</v>
      </c>
      <c r="I86" s="353">
        <v>401.3</v>
      </c>
      <c r="J86" s="355">
        <v>37.145000000000003</v>
      </c>
      <c r="K86" s="353">
        <v>-884.1</v>
      </c>
      <c r="L86" s="356">
        <v>-20.575999999999993</v>
      </c>
    </row>
    <row r="87" spans="1:12" ht="12.75" x14ac:dyDescent="0.2">
      <c r="A87" s="131" t="s">
        <v>191</v>
      </c>
      <c r="B87" s="171" t="s">
        <v>192</v>
      </c>
      <c r="C87" s="353">
        <v>19823.703000000001</v>
      </c>
      <c r="D87" s="354">
        <v>19990.772000000001</v>
      </c>
      <c r="E87" s="353">
        <v>3236.0160000000001</v>
      </c>
      <c r="F87" s="355">
        <v>3084.4389999999999</v>
      </c>
      <c r="G87" s="353">
        <v>61968.906000000003</v>
      </c>
      <c r="H87" s="354">
        <v>57634.423999999999</v>
      </c>
      <c r="I87" s="353">
        <v>15026.073</v>
      </c>
      <c r="J87" s="355">
        <v>13507.074000000001</v>
      </c>
      <c r="K87" s="353">
        <v>-42145.203000000001</v>
      </c>
      <c r="L87" s="356">
        <v>-37643.652000000002</v>
      </c>
    </row>
    <row r="88" spans="1:12" ht="12.75" x14ac:dyDescent="0.2">
      <c r="A88" s="131" t="s">
        <v>193</v>
      </c>
      <c r="B88" s="171" t="s">
        <v>194</v>
      </c>
      <c r="C88" s="353">
        <v>6419.9650000000001</v>
      </c>
      <c r="D88" s="354">
        <v>6984.3829999999998</v>
      </c>
      <c r="E88" s="353">
        <v>17.481000000000002</v>
      </c>
      <c r="F88" s="355">
        <v>16.853000000000002</v>
      </c>
      <c r="G88" s="353">
        <v>8694.5259999999998</v>
      </c>
      <c r="H88" s="354">
        <v>6486.6120000000001</v>
      </c>
      <c r="I88" s="353">
        <v>46.808</v>
      </c>
      <c r="J88" s="355">
        <v>40.15</v>
      </c>
      <c r="K88" s="353">
        <v>-2274.5609999999997</v>
      </c>
      <c r="L88" s="356">
        <v>497.77099999999973</v>
      </c>
    </row>
    <row r="89" spans="1:12" ht="12.75" x14ac:dyDescent="0.2">
      <c r="A89" s="131" t="s">
        <v>195</v>
      </c>
      <c r="B89" s="171" t="s">
        <v>196</v>
      </c>
      <c r="C89" s="353">
        <v>4972.3429999999998</v>
      </c>
      <c r="D89" s="354">
        <v>6147.99</v>
      </c>
      <c r="E89" s="353">
        <v>639.51199999999994</v>
      </c>
      <c r="F89" s="355">
        <v>720.32100000000003</v>
      </c>
      <c r="G89" s="353">
        <v>10037.025</v>
      </c>
      <c r="H89" s="354">
        <v>9730.7810000000009</v>
      </c>
      <c r="I89" s="353">
        <v>1777.6189999999999</v>
      </c>
      <c r="J89" s="355">
        <v>1715.415</v>
      </c>
      <c r="K89" s="353">
        <v>-5064.6819999999998</v>
      </c>
      <c r="L89" s="356">
        <v>-3582.7910000000011</v>
      </c>
    </row>
    <row r="90" spans="1:12" ht="12.75" x14ac:dyDescent="0.2">
      <c r="A90" s="131" t="s">
        <v>197</v>
      </c>
      <c r="B90" s="171" t="s">
        <v>198</v>
      </c>
      <c r="C90" s="353">
        <v>570.06399999999996</v>
      </c>
      <c r="D90" s="354">
        <v>881.72500000000002</v>
      </c>
      <c r="E90" s="353">
        <v>49.064999999999998</v>
      </c>
      <c r="F90" s="355">
        <v>72.284000000000006</v>
      </c>
      <c r="G90" s="353">
        <v>2208.9</v>
      </c>
      <c r="H90" s="354">
        <v>2979.616</v>
      </c>
      <c r="I90" s="353">
        <v>240.65700000000001</v>
      </c>
      <c r="J90" s="355">
        <v>334.65</v>
      </c>
      <c r="K90" s="353">
        <v>-1638.8360000000002</v>
      </c>
      <c r="L90" s="356">
        <v>-2097.8910000000001</v>
      </c>
    </row>
    <row r="91" spans="1:12" ht="12.75" x14ac:dyDescent="0.2">
      <c r="A91" s="131" t="s">
        <v>199</v>
      </c>
      <c r="B91" s="171" t="s">
        <v>200</v>
      </c>
      <c r="C91" s="353">
        <v>1140.4580000000001</v>
      </c>
      <c r="D91" s="354">
        <v>1554.5419999999999</v>
      </c>
      <c r="E91" s="353">
        <v>86.317999999999998</v>
      </c>
      <c r="F91" s="355">
        <v>118.13</v>
      </c>
      <c r="G91" s="353">
        <v>3898.7930000000001</v>
      </c>
      <c r="H91" s="354">
        <v>4371.2960000000003</v>
      </c>
      <c r="I91" s="353">
        <v>305.858</v>
      </c>
      <c r="J91" s="355">
        <v>411.40899999999999</v>
      </c>
      <c r="K91" s="353">
        <v>-2758.335</v>
      </c>
      <c r="L91" s="356">
        <v>-2816.7540000000004</v>
      </c>
    </row>
    <row r="92" spans="1:12" ht="12.75" x14ac:dyDescent="0.2">
      <c r="A92" s="131" t="s">
        <v>201</v>
      </c>
      <c r="B92" s="171" t="s">
        <v>202</v>
      </c>
      <c r="C92" s="353">
        <v>9094.7510000000002</v>
      </c>
      <c r="D92" s="354">
        <v>15172.808999999999</v>
      </c>
      <c r="E92" s="353">
        <v>4683.4679999999998</v>
      </c>
      <c r="F92" s="355">
        <v>7550.9070000000002</v>
      </c>
      <c r="G92" s="353">
        <v>7992.68</v>
      </c>
      <c r="H92" s="354">
        <v>11617.333000000001</v>
      </c>
      <c r="I92" s="353">
        <v>4773.4459999999999</v>
      </c>
      <c r="J92" s="355">
        <v>6948.683</v>
      </c>
      <c r="K92" s="353">
        <v>1102.0709999999999</v>
      </c>
      <c r="L92" s="356">
        <v>3555.4759999999987</v>
      </c>
    </row>
    <row r="93" spans="1:12" ht="12.75" x14ac:dyDescent="0.2">
      <c r="A93" s="131" t="s">
        <v>203</v>
      </c>
      <c r="B93" s="171" t="s">
        <v>204</v>
      </c>
      <c r="C93" s="353">
        <v>25596.03</v>
      </c>
      <c r="D93" s="354">
        <v>21762.883000000002</v>
      </c>
      <c r="E93" s="353">
        <v>4856.7719999999999</v>
      </c>
      <c r="F93" s="355">
        <v>4172.326</v>
      </c>
      <c r="G93" s="353">
        <v>49106.510999999999</v>
      </c>
      <c r="H93" s="354">
        <v>55669.557999999997</v>
      </c>
      <c r="I93" s="353">
        <v>14987.315000000001</v>
      </c>
      <c r="J93" s="355">
        <v>14549.395</v>
      </c>
      <c r="K93" s="353">
        <v>-23510.481</v>
      </c>
      <c r="L93" s="356">
        <v>-33906.674999999996</v>
      </c>
    </row>
    <row r="94" spans="1:12" ht="12.75" x14ac:dyDescent="0.2">
      <c r="A94" s="131" t="s">
        <v>205</v>
      </c>
      <c r="B94" s="171" t="s">
        <v>206</v>
      </c>
      <c r="C94" s="353">
        <v>1340555.7749999999</v>
      </c>
      <c r="D94" s="354">
        <v>1808400.024</v>
      </c>
      <c r="E94" s="353">
        <v>3645546.3870000001</v>
      </c>
      <c r="F94" s="355">
        <v>6977904.6009999998</v>
      </c>
      <c r="G94" s="353">
        <v>270296.07900000003</v>
      </c>
      <c r="H94" s="354">
        <v>192321.416</v>
      </c>
      <c r="I94" s="353">
        <v>952782.64500000002</v>
      </c>
      <c r="J94" s="355">
        <v>856740.125</v>
      </c>
      <c r="K94" s="353">
        <v>1070259.696</v>
      </c>
      <c r="L94" s="356">
        <v>1616078.608</v>
      </c>
    </row>
    <row r="95" spans="1:12" ht="12.75" x14ac:dyDescent="0.2">
      <c r="A95" s="131" t="s">
        <v>207</v>
      </c>
      <c r="B95" s="171" t="s">
        <v>208</v>
      </c>
      <c r="C95" s="353">
        <v>137702.79</v>
      </c>
      <c r="D95" s="354">
        <v>150551.66899999999</v>
      </c>
      <c r="E95" s="353">
        <v>442504.53399999999</v>
      </c>
      <c r="F95" s="355">
        <v>686064.701</v>
      </c>
      <c r="G95" s="353">
        <v>6055.6980000000003</v>
      </c>
      <c r="H95" s="354">
        <v>3626.4450000000002</v>
      </c>
      <c r="I95" s="353">
        <v>19913.654999999999</v>
      </c>
      <c r="J95" s="355">
        <v>8287.9439999999995</v>
      </c>
      <c r="K95" s="353">
        <v>131647.092</v>
      </c>
      <c r="L95" s="356">
        <v>146925.22399999999</v>
      </c>
    </row>
    <row r="96" spans="1:12" ht="12.75" x14ac:dyDescent="0.2">
      <c r="A96" s="131" t="s">
        <v>209</v>
      </c>
      <c r="B96" s="171" t="s">
        <v>210</v>
      </c>
      <c r="C96" s="353">
        <v>94613.353000000003</v>
      </c>
      <c r="D96" s="354">
        <v>107745.74099999999</v>
      </c>
      <c r="E96" s="353">
        <v>305544.39299999998</v>
      </c>
      <c r="F96" s="355">
        <v>477585.96399999998</v>
      </c>
      <c r="G96" s="353">
        <v>64946.353000000003</v>
      </c>
      <c r="H96" s="354">
        <v>57180.82</v>
      </c>
      <c r="I96" s="353">
        <v>223966.67800000001</v>
      </c>
      <c r="J96" s="355">
        <v>202707.84299999999</v>
      </c>
      <c r="K96" s="353">
        <v>29667</v>
      </c>
      <c r="L96" s="356">
        <v>50564.920999999995</v>
      </c>
    </row>
    <row r="97" spans="1:12" ht="12.75" x14ac:dyDescent="0.2">
      <c r="A97" s="131" t="s">
        <v>211</v>
      </c>
      <c r="B97" s="171" t="s">
        <v>212</v>
      </c>
      <c r="C97" s="353">
        <v>42358.463000000003</v>
      </c>
      <c r="D97" s="354">
        <v>38951.271000000001</v>
      </c>
      <c r="E97" s="353">
        <v>140501.69899999999</v>
      </c>
      <c r="F97" s="355">
        <v>147563.046</v>
      </c>
      <c r="G97" s="353">
        <v>2032.0039999999999</v>
      </c>
      <c r="H97" s="354">
        <v>2216.5920000000001</v>
      </c>
      <c r="I97" s="353">
        <v>8435.7119999999995</v>
      </c>
      <c r="J97" s="355">
        <v>9394.3819999999996</v>
      </c>
      <c r="K97" s="353">
        <v>40326.459000000003</v>
      </c>
      <c r="L97" s="356">
        <v>36734.679000000004</v>
      </c>
    </row>
    <row r="98" spans="1:12" ht="12.75" x14ac:dyDescent="0.2">
      <c r="A98" s="131" t="s">
        <v>213</v>
      </c>
      <c r="B98" s="171" t="s">
        <v>214</v>
      </c>
      <c r="C98" s="353">
        <v>1239425.442</v>
      </c>
      <c r="D98" s="354">
        <v>1204160.4480000001</v>
      </c>
      <c r="E98" s="353">
        <v>3919635.0120000001</v>
      </c>
      <c r="F98" s="355">
        <v>4604475.1660000002</v>
      </c>
      <c r="G98" s="353">
        <v>633884.89500000002</v>
      </c>
      <c r="H98" s="354">
        <v>331545.98</v>
      </c>
      <c r="I98" s="353">
        <v>2027629.4680000001</v>
      </c>
      <c r="J98" s="355">
        <v>732668.17500000005</v>
      </c>
      <c r="K98" s="353">
        <v>605540.54700000002</v>
      </c>
      <c r="L98" s="356">
        <v>872614.46800000011</v>
      </c>
    </row>
    <row r="99" spans="1:12" ht="12.75" x14ac:dyDescent="0.2">
      <c r="A99" s="131" t="s">
        <v>215</v>
      </c>
      <c r="B99" s="171" t="s">
        <v>216</v>
      </c>
      <c r="C99" s="353">
        <v>55347.372000000003</v>
      </c>
      <c r="D99" s="354">
        <v>61361.606</v>
      </c>
      <c r="E99" s="353">
        <v>53058.425999999999</v>
      </c>
      <c r="F99" s="355">
        <v>43793.523000000001</v>
      </c>
      <c r="G99" s="353">
        <v>128157.7</v>
      </c>
      <c r="H99" s="354">
        <v>137259.98199999999</v>
      </c>
      <c r="I99" s="353">
        <v>179078.66200000001</v>
      </c>
      <c r="J99" s="355">
        <v>185595.45800000001</v>
      </c>
      <c r="K99" s="353">
        <v>-72810.327999999994</v>
      </c>
      <c r="L99" s="356">
        <v>-75898.375999999989</v>
      </c>
    </row>
    <row r="100" spans="1:12" ht="12.75" x14ac:dyDescent="0.2">
      <c r="A100" s="131" t="s">
        <v>217</v>
      </c>
      <c r="B100" s="171" t="s">
        <v>218</v>
      </c>
      <c r="C100" s="353">
        <v>989.20399999999995</v>
      </c>
      <c r="D100" s="354">
        <v>1562.3240000000001</v>
      </c>
      <c r="E100" s="353">
        <v>2225.7240000000002</v>
      </c>
      <c r="F100" s="355">
        <v>3751.46</v>
      </c>
      <c r="G100" s="353">
        <v>4022.3220000000001</v>
      </c>
      <c r="H100" s="354">
        <v>5410.8689999999997</v>
      </c>
      <c r="I100" s="353">
        <v>13698.203</v>
      </c>
      <c r="J100" s="355">
        <v>20003.197</v>
      </c>
      <c r="K100" s="353">
        <v>-3033.1180000000004</v>
      </c>
      <c r="L100" s="356">
        <v>-3848.5449999999996</v>
      </c>
    </row>
    <row r="101" spans="1:12" ht="12.75" x14ac:dyDescent="0.2">
      <c r="A101" s="131" t="s">
        <v>219</v>
      </c>
      <c r="B101" s="171" t="s">
        <v>220</v>
      </c>
      <c r="C101" s="353">
        <v>230285.33799999999</v>
      </c>
      <c r="D101" s="354">
        <v>192689.79500000001</v>
      </c>
      <c r="E101" s="353">
        <v>652846.45200000005</v>
      </c>
      <c r="F101" s="355">
        <v>748384.16799999995</v>
      </c>
      <c r="G101" s="353">
        <v>21068.365000000002</v>
      </c>
      <c r="H101" s="354">
        <v>14481.387000000001</v>
      </c>
      <c r="I101" s="353">
        <v>32247.864000000001</v>
      </c>
      <c r="J101" s="355">
        <v>32182.056</v>
      </c>
      <c r="K101" s="353">
        <v>209216.973</v>
      </c>
      <c r="L101" s="356">
        <v>178208.40800000002</v>
      </c>
    </row>
    <row r="102" spans="1:12" ht="12.75" x14ac:dyDescent="0.2">
      <c r="A102" s="131" t="s">
        <v>221</v>
      </c>
      <c r="B102" s="171" t="s">
        <v>222</v>
      </c>
      <c r="C102" s="353">
        <v>56780.603000000003</v>
      </c>
      <c r="D102" s="354">
        <v>55718.483999999997</v>
      </c>
      <c r="E102" s="353">
        <v>110550.058</v>
      </c>
      <c r="F102" s="355">
        <v>123941.586</v>
      </c>
      <c r="G102" s="353">
        <v>60223.665999999997</v>
      </c>
      <c r="H102" s="354">
        <v>48770.845000000001</v>
      </c>
      <c r="I102" s="353">
        <v>97455.701000000001</v>
      </c>
      <c r="J102" s="355">
        <v>78761.380999999994</v>
      </c>
      <c r="K102" s="353">
        <v>-3443.0629999999946</v>
      </c>
      <c r="L102" s="356">
        <v>6947.6389999999956</v>
      </c>
    </row>
    <row r="103" spans="1:12" ht="12.75" x14ac:dyDescent="0.2">
      <c r="A103" s="131" t="s">
        <v>223</v>
      </c>
      <c r="B103" s="171" t="s">
        <v>224</v>
      </c>
      <c r="C103" s="353">
        <v>12436.172</v>
      </c>
      <c r="D103" s="354">
        <v>15263.428</v>
      </c>
      <c r="E103" s="353">
        <v>24082.758000000002</v>
      </c>
      <c r="F103" s="355">
        <v>24983.085999999999</v>
      </c>
      <c r="G103" s="353">
        <v>24596.883000000002</v>
      </c>
      <c r="H103" s="354">
        <v>24670.606</v>
      </c>
      <c r="I103" s="353">
        <v>36483.542999999998</v>
      </c>
      <c r="J103" s="355">
        <v>30369.904999999999</v>
      </c>
      <c r="K103" s="353">
        <v>-12160.711000000001</v>
      </c>
      <c r="L103" s="356">
        <v>-9407.1779999999999</v>
      </c>
    </row>
    <row r="104" spans="1:12" ht="12.75" x14ac:dyDescent="0.2">
      <c r="A104" s="131" t="s">
        <v>225</v>
      </c>
      <c r="B104" s="171" t="s">
        <v>226</v>
      </c>
      <c r="C104" s="353">
        <v>44269.341</v>
      </c>
      <c r="D104" s="354">
        <v>47718.061000000002</v>
      </c>
      <c r="E104" s="353">
        <v>64962.627</v>
      </c>
      <c r="F104" s="355">
        <v>65578.070999999996</v>
      </c>
      <c r="G104" s="353">
        <v>31957.848999999998</v>
      </c>
      <c r="H104" s="354">
        <v>27609.496999999999</v>
      </c>
      <c r="I104" s="353">
        <v>40109.767</v>
      </c>
      <c r="J104" s="355">
        <v>41001.195</v>
      </c>
      <c r="K104" s="353">
        <v>12311.492000000002</v>
      </c>
      <c r="L104" s="356">
        <v>20108.564000000002</v>
      </c>
    </row>
    <row r="105" spans="1:12" ht="12.75" x14ac:dyDescent="0.2">
      <c r="A105" s="131" t="s">
        <v>227</v>
      </c>
      <c r="B105" s="171" t="s">
        <v>228</v>
      </c>
      <c r="C105" s="353">
        <v>39564.762999999999</v>
      </c>
      <c r="D105" s="354">
        <v>52724.951000000001</v>
      </c>
      <c r="E105" s="353">
        <v>57386.773000000001</v>
      </c>
      <c r="F105" s="355">
        <v>64353.146999999997</v>
      </c>
      <c r="G105" s="353">
        <v>42293.171000000002</v>
      </c>
      <c r="H105" s="354">
        <v>34416.917000000001</v>
      </c>
      <c r="I105" s="353">
        <v>61664.822</v>
      </c>
      <c r="J105" s="355">
        <v>47149.095999999998</v>
      </c>
      <c r="K105" s="353">
        <v>-2728.4080000000031</v>
      </c>
      <c r="L105" s="356">
        <v>18308.034</v>
      </c>
    </row>
    <row r="106" spans="1:12" ht="12.75" x14ac:dyDescent="0.2">
      <c r="A106" s="131" t="s">
        <v>229</v>
      </c>
      <c r="B106" s="171" t="s">
        <v>230</v>
      </c>
      <c r="C106" s="353">
        <v>32218.223999999998</v>
      </c>
      <c r="D106" s="354">
        <v>35565.875</v>
      </c>
      <c r="E106" s="353">
        <v>21240.001</v>
      </c>
      <c r="F106" s="355">
        <v>17778.048999999999</v>
      </c>
      <c r="G106" s="353">
        <v>38905.805999999997</v>
      </c>
      <c r="H106" s="354">
        <v>55570.16</v>
      </c>
      <c r="I106" s="353">
        <v>35850.913999999997</v>
      </c>
      <c r="J106" s="355">
        <v>37298.972999999998</v>
      </c>
      <c r="K106" s="353">
        <v>-6687.5819999999985</v>
      </c>
      <c r="L106" s="356">
        <v>-20004.285000000003</v>
      </c>
    </row>
    <row r="107" spans="1:12" ht="12.75" x14ac:dyDescent="0.2">
      <c r="A107" s="131" t="s">
        <v>231</v>
      </c>
      <c r="B107" s="171" t="s">
        <v>232</v>
      </c>
      <c r="C107" s="353">
        <v>6318.4719999999998</v>
      </c>
      <c r="D107" s="354">
        <v>11250.594999999999</v>
      </c>
      <c r="E107" s="353">
        <v>925.07299999999998</v>
      </c>
      <c r="F107" s="355">
        <v>950.84199999999998</v>
      </c>
      <c r="G107" s="353">
        <v>7412.009</v>
      </c>
      <c r="H107" s="354">
        <v>5407.2960000000003</v>
      </c>
      <c r="I107" s="353">
        <v>2514.7260000000001</v>
      </c>
      <c r="J107" s="355">
        <v>1850.9490000000001</v>
      </c>
      <c r="K107" s="353">
        <v>-1093.5370000000003</v>
      </c>
      <c r="L107" s="356">
        <v>5843.2989999999991</v>
      </c>
    </row>
    <row r="108" spans="1:12" ht="12.75" x14ac:dyDescent="0.2">
      <c r="A108" s="131" t="s">
        <v>233</v>
      </c>
      <c r="B108" s="171" t="s">
        <v>234</v>
      </c>
      <c r="C108" s="353">
        <v>75245.338000000003</v>
      </c>
      <c r="D108" s="354">
        <v>81065.793999999994</v>
      </c>
      <c r="E108" s="353">
        <v>130626.526</v>
      </c>
      <c r="F108" s="355">
        <v>114012.636</v>
      </c>
      <c r="G108" s="353">
        <v>119882.20600000001</v>
      </c>
      <c r="H108" s="354">
        <v>146117.57500000001</v>
      </c>
      <c r="I108" s="353">
        <v>247998.36199999999</v>
      </c>
      <c r="J108" s="355">
        <v>221520.26300000001</v>
      </c>
      <c r="K108" s="353">
        <v>-44636.868000000002</v>
      </c>
      <c r="L108" s="356">
        <v>-65051.781000000017</v>
      </c>
    </row>
    <row r="109" spans="1:12" ht="12.75" x14ac:dyDescent="0.2">
      <c r="A109" s="131" t="s">
        <v>235</v>
      </c>
      <c r="B109" s="171" t="s">
        <v>236</v>
      </c>
      <c r="C109" s="353">
        <v>135116.399</v>
      </c>
      <c r="D109" s="354">
        <v>120127.871</v>
      </c>
      <c r="E109" s="353">
        <v>166750.41500000001</v>
      </c>
      <c r="F109" s="355">
        <v>143993.11799999999</v>
      </c>
      <c r="G109" s="353">
        <v>137610.78700000001</v>
      </c>
      <c r="H109" s="354">
        <v>136114.65599999999</v>
      </c>
      <c r="I109" s="353">
        <v>193436.66899999999</v>
      </c>
      <c r="J109" s="355">
        <v>165871.361</v>
      </c>
      <c r="K109" s="353">
        <v>-2494.3880000000063</v>
      </c>
      <c r="L109" s="356">
        <v>-15986.784999999989</v>
      </c>
    </row>
    <row r="110" spans="1:12" ht="12.75" x14ac:dyDescent="0.2">
      <c r="A110" s="131" t="s">
        <v>237</v>
      </c>
      <c r="B110" s="171" t="s">
        <v>238</v>
      </c>
      <c r="C110" s="353">
        <v>96965.948999999993</v>
      </c>
      <c r="D110" s="354">
        <v>70452.201000000001</v>
      </c>
      <c r="E110" s="353">
        <v>50506.586000000003</v>
      </c>
      <c r="F110" s="355">
        <v>26214.66</v>
      </c>
      <c r="G110" s="353">
        <v>41520.436000000002</v>
      </c>
      <c r="H110" s="354">
        <v>64810.381000000001</v>
      </c>
      <c r="I110" s="353">
        <v>23454.617999999999</v>
      </c>
      <c r="J110" s="355">
        <v>24261.812999999998</v>
      </c>
      <c r="K110" s="353">
        <v>55445.512999999992</v>
      </c>
      <c r="L110" s="356">
        <v>5641.82</v>
      </c>
    </row>
    <row r="111" spans="1:12" ht="12.75" x14ac:dyDescent="0.2">
      <c r="A111" s="131" t="s">
        <v>239</v>
      </c>
      <c r="B111" s="171" t="s">
        <v>240</v>
      </c>
      <c r="C111" s="353">
        <v>57003.536999999997</v>
      </c>
      <c r="D111" s="354">
        <v>41931.129999999997</v>
      </c>
      <c r="E111" s="353">
        <v>87980.964000000007</v>
      </c>
      <c r="F111" s="355">
        <v>82356.822</v>
      </c>
      <c r="G111" s="353">
        <v>77324.039999999994</v>
      </c>
      <c r="H111" s="354">
        <v>68084.740000000005</v>
      </c>
      <c r="I111" s="353">
        <v>147779.93</v>
      </c>
      <c r="J111" s="355">
        <v>160081.804</v>
      </c>
      <c r="K111" s="353">
        <v>-20320.502999999997</v>
      </c>
      <c r="L111" s="356">
        <v>-26153.610000000008</v>
      </c>
    </row>
    <row r="112" spans="1:12" ht="12.75" x14ac:dyDescent="0.2">
      <c r="A112" s="131" t="s">
        <v>241</v>
      </c>
      <c r="B112" s="171" t="s">
        <v>242</v>
      </c>
      <c r="C112" s="353">
        <v>3004.1019999999999</v>
      </c>
      <c r="D112" s="354">
        <v>1981.2059999999999</v>
      </c>
      <c r="E112" s="353">
        <v>1632.7950000000001</v>
      </c>
      <c r="F112" s="355">
        <v>892.18700000000001</v>
      </c>
      <c r="G112" s="353">
        <v>113381.54700000001</v>
      </c>
      <c r="H112" s="354">
        <v>117471.29</v>
      </c>
      <c r="I112" s="353">
        <v>79390.101999999999</v>
      </c>
      <c r="J112" s="355">
        <v>75706.853000000003</v>
      </c>
      <c r="K112" s="353">
        <v>-110377.44500000001</v>
      </c>
      <c r="L112" s="356">
        <v>-115490.08399999999</v>
      </c>
    </row>
    <row r="113" spans="1:12" ht="12.75" x14ac:dyDescent="0.2">
      <c r="A113" s="131" t="s">
        <v>243</v>
      </c>
      <c r="B113" s="171" t="s">
        <v>244</v>
      </c>
      <c r="C113" s="353">
        <v>0</v>
      </c>
      <c r="D113" s="354">
        <v>14.87</v>
      </c>
      <c r="E113" s="353">
        <v>0</v>
      </c>
      <c r="F113" s="355">
        <v>1.2050000000000001</v>
      </c>
      <c r="G113" s="353">
        <v>7.2759999999999998</v>
      </c>
      <c r="H113" s="354">
        <v>5.593</v>
      </c>
      <c r="I113" s="353">
        <v>5.9240000000000004</v>
      </c>
      <c r="J113" s="355">
        <v>0.72499999999999998</v>
      </c>
      <c r="K113" s="353">
        <v>-7.2759999999999998</v>
      </c>
      <c r="L113" s="356">
        <v>9.2769999999999992</v>
      </c>
    </row>
    <row r="114" spans="1:12" ht="12.75" x14ac:dyDescent="0.2">
      <c r="A114" s="131" t="s">
        <v>245</v>
      </c>
      <c r="B114" s="171" t="s">
        <v>246</v>
      </c>
      <c r="C114" s="353">
        <v>71717.370999999999</v>
      </c>
      <c r="D114" s="354">
        <v>64244.434999999998</v>
      </c>
      <c r="E114" s="353">
        <v>63912.286</v>
      </c>
      <c r="F114" s="355">
        <v>83930.877999999997</v>
      </c>
      <c r="G114" s="353">
        <v>71083.467000000004</v>
      </c>
      <c r="H114" s="354">
        <v>58870.557999999997</v>
      </c>
      <c r="I114" s="353">
        <v>92216.013999999996</v>
      </c>
      <c r="J114" s="355">
        <v>119969.258</v>
      </c>
      <c r="K114" s="353">
        <v>633.90399999999499</v>
      </c>
      <c r="L114" s="356">
        <v>5373.8770000000004</v>
      </c>
    </row>
    <row r="115" spans="1:12" ht="12.75" x14ac:dyDescent="0.2">
      <c r="A115" s="131" t="s">
        <v>247</v>
      </c>
      <c r="B115" s="171" t="s">
        <v>248</v>
      </c>
      <c r="C115" s="353">
        <v>256440.712</v>
      </c>
      <c r="D115" s="354">
        <v>443998.54399999999</v>
      </c>
      <c r="E115" s="353">
        <v>373107.24</v>
      </c>
      <c r="F115" s="355">
        <v>881138.41500000004</v>
      </c>
      <c r="G115" s="353">
        <v>704582.94</v>
      </c>
      <c r="H115" s="354">
        <v>222859.587</v>
      </c>
      <c r="I115" s="353">
        <v>1027190.928</v>
      </c>
      <c r="J115" s="355">
        <v>327910.8</v>
      </c>
      <c r="K115" s="353">
        <v>-448142.22799999994</v>
      </c>
      <c r="L115" s="356">
        <v>221138.95699999999</v>
      </c>
    </row>
    <row r="116" spans="1:12" ht="12.75" x14ac:dyDescent="0.2">
      <c r="A116" s="131" t="s">
        <v>249</v>
      </c>
      <c r="B116" s="171" t="s">
        <v>250</v>
      </c>
      <c r="C116" s="353">
        <v>59013.017999999996</v>
      </c>
      <c r="D116" s="354">
        <v>39526.637999999999</v>
      </c>
      <c r="E116" s="353">
        <v>55501.180999999997</v>
      </c>
      <c r="F116" s="355">
        <v>49021.232000000004</v>
      </c>
      <c r="G116" s="353">
        <v>76903.351999999999</v>
      </c>
      <c r="H116" s="354">
        <v>63744.129000000001</v>
      </c>
      <c r="I116" s="353">
        <v>68381.641000000003</v>
      </c>
      <c r="J116" s="355">
        <v>55147.31</v>
      </c>
      <c r="K116" s="353">
        <v>-17890.334000000003</v>
      </c>
      <c r="L116" s="356">
        <v>-24217.491000000002</v>
      </c>
    </row>
    <row r="117" spans="1:12" ht="12.75" x14ac:dyDescent="0.2">
      <c r="A117" s="131" t="s">
        <v>251</v>
      </c>
      <c r="B117" s="171" t="s">
        <v>252</v>
      </c>
      <c r="C117" s="353">
        <v>58317.493999999999</v>
      </c>
      <c r="D117" s="354">
        <v>53633.625999999997</v>
      </c>
      <c r="E117" s="353">
        <v>30059.774000000001</v>
      </c>
      <c r="F117" s="355">
        <v>28386.016</v>
      </c>
      <c r="G117" s="353">
        <v>98125.481</v>
      </c>
      <c r="H117" s="354">
        <v>94900.891000000003</v>
      </c>
      <c r="I117" s="353">
        <v>65520.03</v>
      </c>
      <c r="J117" s="355">
        <v>70751.131999999998</v>
      </c>
      <c r="K117" s="353">
        <v>-39807.987000000001</v>
      </c>
      <c r="L117" s="356">
        <v>-41267.265000000007</v>
      </c>
    </row>
    <row r="118" spans="1:12" ht="12.75" x14ac:dyDescent="0.2">
      <c r="A118" s="131" t="s">
        <v>253</v>
      </c>
      <c r="B118" s="171" t="s">
        <v>254</v>
      </c>
      <c r="C118" s="353">
        <v>1481.6759999999999</v>
      </c>
      <c r="D118" s="354">
        <v>1361.117</v>
      </c>
      <c r="E118" s="353">
        <v>1035.3119999999999</v>
      </c>
      <c r="F118" s="355">
        <v>833.83299999999997</v>
      </c>
      <c r="G118" s="353">
        <v>8683.5939999999991</v>
      </c>
      <c r="H118" s="354">
        <v>10193.148999999999</v>
      </c>
      <c r="I118" s="353">
        <v>5828.5479999999998</v>
      </c>
      <c r="J118" s="355">
        <v>5508.6869999999999</v>
      </c>
      <c r="K118" s="353">
        <v>-7201.9179999999997</v>
      </c>
      <c r="L118" s="356">
        <v>-8832.0319999999992</v>
      </c>
    </row>
    <row r="119" spans="1:12" ht="12.75" x14ac:dyDescent="0.2">
      <c r="A119" s="131" t="s">
        <v>255</v>
      </c>
      <c r="B119" s="171" t="s">
        <v>256</v>
      </c>
      <c r="C119" s="353">
        <v>116492.697</v>
      </c>
      <c r="D119" s="354">
        <v>98953.694000000003</v>
      </c>
      <c r="E119" s="353">
        <v>45153.906999999999</v>
      </c>
      <c r="F119" s="355">
        <v>27022.678</v>
      </c>
      <c r="G119" s="353">
        <v>119597.38499999999</v>
      </c>
      <c r="H119" s="354">
        <v>134967.875</v>
      </c>
      <c r="I119" s="353">
        <v>14681.547</v>
      </c>
      <c r="J119" s="355">
        <v>15243.326999999999</v>
      </c>
      <c r="K119" s="353">
        <v>-3104.6879999999946</v>
      </c>
      <c r="L119" s="356">
        <v>-36014.180999999997</v>
      </c>
    </row>
    <row r="120" spans="1:12" ht="12.75" x14ac:dyDescent="0.2">
      <c r="A120" s="131" t="s">
        <v>257</v>
      </c>
      <c r="B120" s="171" t="s">
        <v>258</v>
      </c>
      <c r="C120" s="353">
        <v>12470.294</v>
      </c>
      <c r="D120" s="354">
        <v>16216.050999999999</v>
      </c>
      <c r="E120" s="353">
        <v>2213.0610000000001</v>
      </c>
      <c r="F120" s="355">
        <v>2381.1129999999998</v>
      </c>
      <c r="G120" s="353">
        <v>12187.152</v>
      </c>
      <c r="H120" s="354">
        <v>9938.31</v>
      </c>
      <c r="I120" s="353">
        <v>1060.394</v>
      </c>
      <c r="J120" s="355">
        <v>1064.7719999999999</v>
      </c>
      <c r="K120" s="353">
        <v>283.14199999999983</v>
      </c>
      <c r="L120" s="356">
        <v>6277.741</v>
      </c>
    </row>
    <row r="121" spans="1:12" ht="12.75" x14ac:dyDescent="0.2">
      <c r="A121" s="131" t="s">
        <v>259</v>
      </c>
      <c r="B121" s="171" t="s">
        <v>260</v>
      </c>
      <c r="C121" s="353">
        <v>107611.05899999999</v>
      </c>
      <c r="D121" s="354">
        <v>99113.797999999995</v>
      </c>
      <c r="E121" s="353">
        <v>19199.254000000001</v>
      </c>
      <c r="F121" s="355">
        <v>18521.492999999999</v>
      </c>
      <c r="G121" s="353">
        <v>66947.926999999996</v>
      </c>
      <c r="H121" s="354">
        <v>73723.437999999995</v>
      </c>
      <c r="I121" s="353">
        <v>16504.643</v>
      </c>
      <c r="J121" s="355">
        <v>16085.763999999999</v>
      </c>
      <c r="K121" s="353">
        <v>40663.131999999998</v>
      </c>
      <c r="L121" s="356">
        <v>25390.36</v>
      </c>
    </row>
    <row r="122" spans="1:12" ht="12.75" x14ac:dyDescent="0.2">
      <c r="A122" s="131" t="s">
        <v>261</v>
      </c>
      <c r="B122" s="171" t="s">
        <v>262</v>
      </c>
      <c r="C122" s="353">
        <v>20712.918000000001</v>
      </c>
      <c r="D122" s="354">
        <v>18071.537</v>
      </c>
      <c r="E122" s="353">
        <v>90018.400999999998</v>
      </c>
      <c r="F122" s="355">
        <v>100216.83500000001</v>
      </c>
      <c r="G122" s="353">
        <v>27189.34</v>
      </c>
      <c r="H122" s="354">
        <v>26306.68</v>
      </c>
      <c r="I122" s="353">
        <v>8445.0049999999992</v>
      </c>
      <c r="J122" s="355">
        <v>9597.2540000000008</v>
      </c>
      <c r="K122" s="353">
        <v>-6476.4219999999987</v>
      </c>
      <c r="L122" s="356">
        <v>-8235.143</v>
      </c>
    </row>
    <row r="123" spans="1:12" ht="12.75" x14ac:dyDescent="0.2">
      <c r="A123" s="131" t="s">
        <v>263</v>
      </c>
      <c r="B123" s="171" t="s">
        <v>264</v>
      </c>
      <c r="C123" s="353">
        <v>26938.902999999998</v>
      </c>
      <c r="D123" s="354">
        <v>22896.541000000001</v>
      </c>
      <c r="E123" s="353">
        <v>176612.19099999999</v>
      </c>
      <c r="F123" s="355">
        <v>123122.902</v>
      </c>
      <c r="G123" s="353">
        <v>898.93</v>
      </c>
      <c r="H123" s="354">
        <v>2477.9720000000002</v>
      </c>
      <c r="I123" s="353">
        <v>5029.18</v>
      </c>
      <c r="J123" s="355">
        <v>16775.77</v>
      </c>
      <c r="K123" s="353">
        <v>26039.972999999998</v>
      </c>
      <c r="L123" s="356">
        <v>20418.569</v>
      </c>
    </row>
    <row r="124" spans="1:12" ht="12.75" x14ac:dyDescent="0.2">
      <c r="A124" s="131" t="s">
        <v>265</v>
      </c>
      <c r="B124" s="171" t="s">
        <v>266</v>
      </c>
      <c r="C124" s="353">
        <v>10757.370999999999</v>
      </c>
      <c r="D124" s="354">
        <v>9149.2019999999993</v>
      </c>
      <c r="E124" s="353">
        <v>19834.887999999999</v>
      </c>
      <c r="F124" s="355">
        <v>15101.181</v>
      </c>
      <c r="G124" s="353">
        <v>4136.7749999999996</v>
      </c>
      <c r="H124" s="354">
        <v>13726.29</v>
      </c>
      <c r="I124" s="353">
        <v>4505.3969999999999</v>
      </c>
      <c r="J124" s="355">
        <v>17790.589</v>
      </c>
      <c r="K124" s="353">
        <v>6620.5959999999995</v>
      </c>
      <c r="L124" s="356">
        <v>-4577.0880000000016</v>
      </c>
    </row>
    <row r="125" spans="1:12" ht="12.75" x14ac:dyDescent="0.2">
      <c r="A125" s="131" t="s">
        <v>267</v>
      </c>
      <c r="B125" s="171" t="s">
        <v>268</v>
      </c>
      <c r="C125" s="353">
        <v>1105.999</v>
      </c>
      <c r="D125" s="354">
        <v>423.08800000000002</v>
      </c>
      <c r="E125" s="353">
        <v>243.71199999999999</v>
      </c>
      <c r="F125" s="355">
        <v>48.798999999999999</v>
      </c>
      <c r="G125" s="353">
        <v>8526.3880000000008</v>
      </c>
      <c r="H125" s="354">
        <v>14366.169</v>
      </c>
      <c r="I125" s="353">
        <v>3248.636</v>
      </c>
      <c r="J125" s="355">
        <v>3651.2640000000001</v>
      </c>
      <c r="K125" s="353">
        <v>-7420.389000000001</v>
      </c>
      <c r="L125" s="356">
        <v>-13943.081</v>
      </c>
    </row>
    <row r="126" spans="1:12" ht="12.75" x14ac:dyDescent="0.2">
      <c r="A126" s="131" t="s">
        <v>269</v>
      </c>
      <c r="B126" s="171" t="s">
        <v>270</v>
      </c>
      <c r="C126" s="353">
        <v>31503.941999999999</v>
      </c>
      <c r="D126" s="354">
        <v>34858.31</v>
      </c>
      <c r="E126" s="353">
        <v>4549.9809999999998</v>
      </c>
      <c r="F126" s="355">
        <v>3005.9490000000001</v>
      </c>
      <c r="G126" s="353">
        <v>150497.78599999999</v>
      </c>
      <c r="H126" s="354">
        <v>138092.72099999999</v>
      </c>
      <c r="I126" s="353">
        <v>11511.972</v>
      </c>
      <c r="J126" s="355">
        <v>11027.168</v>
      </c>
      <c r="K126" s="353">
        <v>-118993.844</v>
      </c>
      <c r="L126" s="356">
        <v>-103234.41099999999</v>
      </c>
    </row>
    <row r="127" spans="1:12" ht="12.75" x14ac:dyDescent="0.2">
      <c r="A127" s="131" t="s">
        <v>271</v>
      </c>
      <c r="B127" s="171" t="s">
        <v>272</v>
      </c>
      <c r="C127" s="353">
        <v>3763.0810000000001</v>
      </c>
      <c r="D127" s="354">
        <v>6049.5770000000002</v>
      </c>
      <c r="E127" s="353">
        <v>2006.0440000000001</v>
      </c>
      <c r="F127" s="355">
        <v>2583.7460000000001</v>
      </c>
      <c r="G127" s="353">
        <v>8522.8739999999998</v>
      </c>
      <c r="H127" s="354">
        <v>5094.4539999999997</v>
      </c>
      <c r="I127" s="353">
        <v>6958.759</v>
      </c>
      <c r="J127" s="355">
        <v>6499.02</v>
      </c>
      <c r="K127" s="353">
        <v>-4759.7929999999997</v>
      </c>
      <c r="L127" s="356">
        <v>955.1230000000005</v>
      </c>
    </row>
    <row r="128" spans="1:12" ht="12.75" x14ac:dyDescent="0.2">
      <c r="A128" s="131" t="s">
        <v>667</v>
      </c>
      <c r="B128" s="171" t="s">
        <v>668</v>
      </c>
      <c r="C128" s="353">
        <v>0</v>
      </c>
      <c r="D128" s="354">
        <v>0</v>
      </c>
      <c r="E128" s="353">
        <v>0</v>
      </c>
      <c r="F128" s="355">
        <v>0</v>
      </c>
      <c r="G128" s="353">
        <v>0</v>
      </c>
      <c r="H128" s="354">
        <v>0</v>
      </c>
      <c r="I128" s="353">
        <v>0</v>
      </c>
      <c r="J128" s="355">
        <v>0</v>
      </c>
      <c r="K128" s="353">
        <v>0</v>
      </c>
      <c r="L128" s="356">
        <v>0</v>
      </c>
    </row>
    <row r="129" spans="1:12" ht="12.75" x14ac:dyDescent="0.2">
      <c r="A129" s="131" t="s">
        <v>669</v>
      </c>
      <c r="B129" s="171" t="s">
        <v>670</v>
      </c>
      <c r="C129" s="353">
        <v>0</v>
      </c>
      <c r="D129" s="354">
        <v>0</v>
      </c>
      <c r="E129" s="353">
        <v>0</v>
      </c>
      <c r="F129" s="355">
        <v>0</v>
      </c>
      <c r="G129" s="353">
        <v>0</v>
      </c>
      <c r="H129" s="354">
        <v>0</v>
      </c>
      <c r="I129" s="353">
        <v>0</v>
      </c>
      <c r="J129" s="355">
        <v>0</v>
      </c>
      <c r="K129" s="353">
        <v>0</v>
      </c>
      <c r="L129" s="356">
        <v>0</v>
      </c>
    </row>
    <row r="130" spans="1:12" ht="12.75" x14ac:dyDescent="0.2">
      <c r="A130" s="131" t="s">
        <v>273</v>
      </c>
      <c r="B130" s="171" t="s">
        <v>274</v>
      </c>
      <c r="C130" s="353">
        <v>2965.2489999999998</v>
      </c>
      <c r="D130" s="354">
        <v>3174.0149999999999</v>
      </c>
      <c r="E130" s="353">
        <v>2734.28</v>
      </c>
      <c r="F130" s="355">
        <v>3556.922</v>
      </c>
      <c r="G130" s="353">
        <v>60334.406000000003</v>
      </c>
      <c r="H130" s="354">
        <v>64718.482000000004</v>
      </c>
      <c r="I130" s="353">
        <v>367876.283</v>
      </c>
      <c r="J130" s="355">
        <v>469019.28499999997</v>
      </c>
      <c r="K130" s="353">
        <v>-57369.157000000007</v>
      </c>
      <c r="L130" s="356">
        <v>-61544.467000000004</v>
      </c>
    </row>
    <row r="131" spans="1:12" ht="12.75" x14ac:dyDescent="0.2">
      <c r="A131" s="131" t="s">
        <v>275</v>
      </c>
      <c r="B131" s="171" t="s">
        <v>276</v>
      </c>
      <c r="C131" s="353">
        <v>67690.725000000006</v>
      </c>
      <c r="D131" s="354">
        <v>60539.512999999999</v>
      </c>
      <c r="E131" s="353">
        <v>38155.938000000002</v>
      </c>
      <c r="F131" s="355">
        <v>45691.8</v>
      </c>
      <c r="G131" s="353">
        <v>38406.92</v>
      </c>
      <c r="H131" s="354">
        <v>25013.613000000001</v>
      </c>
      <c r="I131" s="353">
        <v>38406.442000000003</v>
      </c>
      <c r="J131" s="355">
        <v>33305.277999999998</v>
      </c>
      <c r="K131" s="353">
        <v>29283.805000000008</v>
      </c>
      <c r="L131" s="356">
        <v>35525.899999999994</v>
      </c>
    </row>
    <row r="132" spans="1:12" ht="12.75" x14ac:dyDescent="0.2">
      <c r="A132" s="131" t="s">
        <v>277</v>
      </c>
      <c r="B132" s="171" t="s">
        <v>278</v>
      </c>
      <c r="C132" s="353">
        <v>28117.998</v>
      </c>
      <c r="D132" s="354">
        <v>23068.062000000002</v>
      </c>
      <c r="E132" s="353">
        <v>21932.62</v>
      </c>
      <c r="F132" s="355">
        <v>23838.867999999999</v>
      </c>
      <c r="G132" s="353">
        <v>24509.641</v>
      </c>
      <c r="H132" s="354">
        <v>14194.441999999999</v>
      </c>
      <c r="I132" s="353">
        <v>16918.387999999999</v>
      </c>
      <c r="J132" s="355">
        <v>13480.843999999999</v>
      </c>
      <c r="K132" s="353">
        <v>3608.357</v>
      </c>
      <c r="L132" s="356">
        <v>8873.6200000000026</v>
      </c>
    </row>
    <row r="133" spans="1:12" ht="12.75" x14ac:dyDescent="0.2">
      <c r="A133" s="131" t="s">
        <v>279</v>
      </c>
      <c r="B133" s="171" t="s">
        <v>280</v>
      </c>
      <c r="C133" s="353">
        <v>3.0750000000000002</v>
      </c>
      <c r="D133" s="354">
        <v>0.23599999999999999</v>
      </c>
      <c r="E133" s="353">
        <v>0.11899999999999999</v>
      </c>
      <c r="F133" s="355">
        <v>2E-3</v>
      </c>
      <c r="G133" s="353">
        <v>2950.6579999999999</v>
      </c>
      <c r="H133" s="354">
        <v>1869.125</v>
      </c>
      <c r="I133" s="353">
        <v>1925.931</v>
      </c>
      <c r="J133" s="355">
        <v>1135.1500000000001</v>
      </c>
      <c r="K133" s="353">
        <v>-2947.5830000000001</v>
      </c>
      <c r="L133" s="356">
        <v>-1868.8889999999999</v>
      </c>
    </row>
    <row r="134" spans="1:12" ht="12.75" x14ac:dyDescent="0.2">
      <c r="A134" s="131" t="s">
        <v>281</v>
      </c>
      <c r="B134" s="171" t="s">
        <v>282</v>
      </c>
      <c r="C134" s="353">
        <v>18400.684000000001</v>
      </c>
      <c r="D134" s="354">
        <v>26191.962</v>
      </c>
      <c r="E134" s="353">
        <v>8335.0169999999998</v>
      </c>
      <c r="F134" s="355">
        <v>9877.3819999999996</v>
      </c>
      <c r="G134" s="353">
        <v>19390.749</v>
      </c>
      <c r="H134" s="354">
        <v>19378.046999999999</v>
      </c>
      <c r="I134" s="353">
        <v>6357.9459999999999</v>
      </c>
      <c r="J134" s="355">
        <v>3091.9470000000001</v>
      </c>
      <c r="K134" s="353">
        <v>-990.06499999999869</v>
      </c>
      <c r="L134" s="356">
        <v>6813.9150000000009</v>
      </c>
    </row>
    <row r="135" spans="1:12" ht="12.75" x14ac:dyDescent="0.2">
      <c r="A135" s="131" t="s">
        <v>283</v>
      </c>
      <c r="B135" s="171" t="s">
        <v>284</v>
      </c>
      <c r="C135" s="353">
        <v>118.093</v>
      </c>
      <c r="D135" s="354">
        <v>159.71700000000001</v>
      </c>
      <c r="E135" s="353">
        <v>9.9789999999999992</v>
      </c>
      <c r="F135" s="355">
        <v>9.4949999999999992</v>
      </c>
      <c r="G135" s="353">
        <v>3102.0050000000001</v>
      </c>
      <c r="H135" s="354">
        <v>3212.3470000000002</v>
      </c>
      <c r="I135" s="353">
        <v>190.93899999999999</v>
      </c>
      <c r="J135" s="355">
        <v>171.90700000000001</v>
      </c>
      <c r="K135" s="353">
        <v>-2983.9120000000003</v>
      </c>
      <c r="L135" s="356">
        <v>-3052.63</v>
      </c>
    </row>
    <row r="136" spans="1:12" ht="12.75" x14ac:dyDescent="0.2">
      <c r="A136" s="131" t="s">
        <v>285</v>
      </c>
      <c r="B136" s="171" t="s">
        <v>286</v>
      </c>
      <c r="C136" s="353">
        <v>350.88</v>
      </c>
      <c r="D136" s="354">
        <v>3650.9859999999999</v>
      </c>
      <c r="E136" s="353">
        <v>191.13300000000001</v>
      </c>
      <c r="F136" s="355">
        <v>3763.9830000000002</v>
      </c>
      <c r="G136" s="353">
        <v>1706.3589999999999</v>
      </c>
      <c r="H136" s="354">
        <v>1089.1130000000001</v>
      </c>
      <c r="I136" s="353">
        <v>1131.5450000000001</v>
      </c>
      <c r="J136" s="355">
        <v>753.55799999999999</v>
      </c>
      <c r="K136" s="353">
        <v>-1355.4789999999998</v>
      </c>
      <c r="L136" s="356">
        <v>2561.8729999999996</v>
      </c>
    </row>
    <row r="137" spans="1:12" ht="12.75" x14ac:dyDescent="0.2">
      <c r="A137" s="131" t="s">
        <v>287</v>
      </c>
      <c r="B137" s="171" t="s">
        <v>288</v>
      </c>
      <c r="C137" s="353">
        <v>132414.804</v>
      </c>
      <c r="D137" s="354">
        <v>87441.566000000006</v>
      </c>
      <c r="E137" s="353">
        <v>93897.040999999997</v>
      </c>
      <c r="F137" s="355">
        <v>89233.376000000004</v>
      </c>
      <c r="G137" s="353">
        <v>297253.22899999999</v>
      </c>
      <c r="H137" s="354">
        <v>208098.08300000001</v>
      </c>
      <c r="I137" s="353">
        <v>227724.49400000001</v>
      </c>
      <c r="J137" s="355">
        <v>242442.89</v>
      </c>
      <c r="K137" s="353">
        <v>-164838.42499999999</v>
      </c>
      <c r="L137" s="356">
        <v>-120656.51700000001</v>
      </c>
    </row>
    <row r="138" spans="1:12" ht="12.75" x14ac:dyDescent="0.2">
      <c r="A138" s="131" t="s">
        <v>289</v>
      </c>
      <c r="B138" s="171" t="s">
        <v>290</v>
      </c>
      <c r="C138" s="353">
        <v>6.851</v>
      </c>
      <c r="D138" s="354">
        <v>0.96799999999999997</v>
      </c>
      <c r="E138" s="353">
        <v>1.3340000000000001</v>
      </c>
      <c r="F138" s="355">
        <v>0.15</v>
      </c>
      <c r="G138" s="353">
        <v>367.089</v>
      </c>
      <c r="H138" s="354">
        <v>171.602</v>
      </c>
      <c r="I138" s="353">
        <v>92.873999999999995</v>
      </c>
      <c r="J138" s="355">
        <v>46.76</v>
      </c>
      <c r="K138" s="353">
        <v>-360.238</v>
      </c>
      <c r="L138" s="356">
        <v>-170.63400000000001</v>
      </c>
    </row>
    <row r="139" spans="1:12" ht="12.75" x14ac:dyDescent="0.2">
      <c r="A139" s="131" t="s">
        <v>291</v>
      </c>
      <c r="B139" s="171" t="s">
        <v>292</v>
      </c>
      <c r="C139" s="353">
        <v>11291.746999999999</v>
      </c>
      <c r="D139" s="354">
        <v>8298.8490000000002</v>
      </c>
      <c r="E139" s="353">
        <v>2198.1849999999999</v>
      </c>
      <c r="F139" s="355">
        <v>1245.95</v>
      </c>
      <c r="G139" s="353">
        <v>64507.152999999998</v>
      </c>
      <c r="H139" s="354">
        <v>78323.024999999994</v>
      </c>
      <c r="I139" s="353">
        <v>21166.404999999999</v>
      </c>
      <c r="J139" s="355">
        <v>13176.825000000001</v>
      </c>
      <c r="K139" s="353">
        <v>-53215.406000000003</v>
      </c>
      <c r="L139" s="356">
        <v>-70024.175999999992</v>
      </c>
    </row>
    <row r="140" spans="1:12" ht="12.75" x14ac:dyDescent="0.2">
      <c r="A140" s="131" t="s">
        <v>293</v>
      </c>
      <c r="B140" s="171" t="s">
        <v>294</v>
      </c>
      <c r="C140" s="353">
        <v>2336.915</v>
      </c>
      <c r="D140" s="354">
        <v>947.37699999999995</v>
      </c>
      <c r="E140" s="353">
        <v>675.56500000000005</v>
      </c>
      <c r="F140" s="355">
        <v>266.44099999999997</v>
      </c>
      <c r="G140" s="353">
        <v>8850.6630000000005</v>
      </c>
      <c r="H140" s="354">
        <v>13707.852000000001</v>
      </c>
      <c r="I140" s="353">
        <v>2793.52</v>
      </c>
      <c r="J140" s="355">
        <v>3204.1959999999999</v>
      </c>
      <c r="K140" s="353">
        <v>-6513.7480000000005</v>
      </c>
      <c r="L140" s="356">
        <v>-12760.475</v>
      </c>
    </row>
    <row r="141" spans="1:12" ht="12.75" x14ac:dyDescent="0.2">
      <c r="A141" s="131" t="s">
        <v>295</v>
      </c>
      <c r="B141" s="171" t="s">
        <v>296</v>
      </c>
      <c r="C141" s="353">
        <v>13654.706</v>
      </c>
      <c r="D141" s="354">
        <v>7974.7709999999997</v>
      </c>
      <c r="E141" s="353">
        <v>7085.65</v>
      </c>
      <c r="F141" s="355">
        <v>4865.24</v>
      </c>
      <c r="G141" s="353">
        <v>374163.16899999999</v>
      </c>
      <c r="H141" s="354">
        <v>328083.34499999997</v>
      </c>
      <c r="I141" s="353">
        <v>246036.89300000001</v>
      </c>
      <c r="J141" s="355">
        <v>219802.899</v>
      </c>
      <c r="K141" s="353">
        <v>-360508.46299999999</v>
      </c>
      <c r="L141" s="356">
        <v>-320108.57399999996</v>
      </c>
    </row>
    <row r="142" spans="1:12" ht="12.75" x14ac:dyDescent="0.2">
      <c r="A142" s="131" t="s">
        <v>297</v>
      </c>
      <c r="B142" s="171" t="s">
        <v>298</v>
      </c>
      <c r="C142" s="353">
        <v>346591.29100000003</v>
      </c>
      <c r="D142" s="354">
        <v>281435.891</v>
      </c>
      <c r="E142" s="353">
        <v>214705.736</v>
      </c>
      <c r="F142" s="355">
        <v>289872.24</v>
      </c>
      <c r="G142" s="353">
        <v>734874.223</v>
      </c>
      <c r="H142" s="354">
        <v>508298.27799999999</v>
      </c>
      <c r="I142" s="353">
        <v>510090.64</v>
      </c>
      <c r="J142" s="355">
        <v>521279.29</v>
      </c>
      <c r="K142" s="353">
        <v>-388282.93199999997</v>
      </c>
      <c r="L142" s="356">
        <v>-226862.38699999999</v>
      </c>
    </row>
    <row r="143" spans="1:12" ht="12.75" x14ac:dyDescent="0.2">
      <c r="A143" s="131" t="s">
        <v>299</v>
      </c>
      <c r="B143" s="171" t="s">
        <v>300</v>
      </c>
      <c r="C143" s="353">
        <v>6572.3819999999996</v>
      </c>
      <c r="D143" s="354">
        <v>4585.0219999999999</v>
      </c>
      <c r="E143" s="353">
        <v>2537.163</v>
      </c>
      <c r="F143" s="355">
        <v>1262.4549999999999</v>
      </c>
      <c r="G143" s="353">
        <v>99331.07</v>
      </c>
      <c r="H143" s="354">
        <v>83402.474000000002</v>
      </c>
      <c r="I143" s="353">
        <v>54927.002</v>
      </c>
      <c r="J143" s="355">
        <v>49572.34</v>
      </c>
      <c r="K143" s="353">
        <v>-92758.688000000009</v>
      </c>
      <c r="L143" s="356">
        <v>-78817.452000000005</v>
      </c>
    </row>
    <row r="144" spans="1:12" ht="12.75" x14ac:dyDescent="0.2">
      <c r="A144" s="131" t="s">
        <v>301</v>
      </c>
      <c r="B144" s="171" t="s">
        <v>302</v>
      </c>
      <c r="C144" s="353">
        <v>216392.83600000001</v>
      </c>
      <c r="D144" s="354">
        <v>267060.50300000003</v>
      </c>
      <c r="E144" s="353">
        <v>136637.62299999999</v>
      </c>
      <c r="F144" s="355">
        <v>245351.122</v>
      </c>
      <c r="G144" s="353">
        <v>467844.32900000003</v>
      </c>
      <c r="H144" s="354">
        <v>222161.245</v>
      </c>
      <c r="I144" s="353">
        <v>288463.62199999997</v>
      </c>
      <c r="J144" s="355">
        <v>196953.31400000001</v>
      </c>
      <c r="K144" s="353">
        <v>-251451.49300000002</v>
      </c>
      <c r="L144" s="356">
        <v>44899.258000000031</v>
      </c>
    </row>
    <row r="145" spans="1:12" ht="12.75" x14ac:dyDescent="0.2">
      <c r="A145" s="131" t="s">
        <v>303</v>
      </c>
      <c r="B145" s="171" t="s">
        <v>304</v>
      </c>
      <c r="C145" s="353">
        <v>21591.486000000001</v>
      </c>
      <c r="D145" s="354">
        <v>21382.771000000001</v>
      </c>
      <c r="E145" s="353">
        <v>8458.0889999999999</v>
      </c>
      <c r="F145" s="355">
        <v>12396.011</v>
      </c>
      <c r="G145" s="353">
        <v>64383.411999999997</v>
      </c>
      <c r="H145" s="354">
        <v>68131.854999999996</v>
      </c>
      <c r="I145" s="353">
        <v>25755.75</v>
      </c>
      <c r="J145" s="355">
        <v>24138.731</v>
      </c>
      <c r="K145" s="353">
        <v>-42791.925999999992</v>
      </c>
      <c r="L145" s="356">
        <v>-46749.083999999995</v>
      </c>
    </row>
    <row r="146" spans="1:12" ht="12.75" x14ac:dyDescent="0.2">
      <c r="A146" s="131" t="s">
        <v>305</v>
      </c>
      <c r="B146" s="171" t="s">
        <v>306</v>
      </c>
      <c r="C146" s="353">
        <v>4675.6480000000001</v>
      </c>
      <c r="D146" s="354">
        <v>3781.6410000000001</v>
      </c>
      <c r="E146" s="353">
        <v>1901.5820000000001</v>
      </c>
      <c r="F146" s="355">
        <v>732.35</v>
      </c>
      <c r="G146" s="353">
        <v>145921.43299999999</v>
      </c>
      <c r="H146" s="354">
        <v>129765.486</v>
      </c>
      <c r="I146" s="353">
        <v>75026.067999999999</v>
      </c>
      <c r="J146" s="355">
        <v>61159.826999999997</v>
      </c>
      <c r="K146" s="353">
        <v>-141245.785</v>
      </c>
      <c r="L146" s="356">
        <v>-125983.845</v>
      </c>
    </row>
    <row r="147" spans="1:12" ht="12.75" x14ac:dyDescent="0.2">
      <c r="A147" s="131" t="s">
        <v>307</v>
      </c>
      <c r="B147" s="171" t="s">
        <v>308</v>
      </c>
      <c r="C147" s="353">
        <v>367695.21299999999</v>
      </c>
      <c r="D147" s="354">
        <v>362048.40700000001</v>
      </c>
      <c r="E147" s="353">
        <v>213024.29399999999</v>
      </c>
      <c r="F147" s="355">
        <v>219349.83799999999</v>
      </c>
      <c r="G147" s="353">
        <v>238620.91800000001</v>
      </c>
      <c r="H147" s="354">
        <v>214745.93400000001</v>
      </c>
      <c r="I147" s="353">
        <v>120595.048</v>
      </c>
      <c r="J147" s="355">
        <v>115586.156</v>
      </c>
      <c r="K147" s="353">
        <v>129074.29499999998</v>
      </c>
      <c r="L147" s="356">
        <v>147302.473</v>
      </c>
    </row>
    <row r="148" spans="1:12" ht="12.75" x14ac:dyDescent="0.2">
      <c r="A148" s="131" t="s">
        <v>309</v>
      </c>
      <c r="B148" s="171" t="s">
        <v>310</v>
      </c>
      <c r="C148" s="353">
        <v>281900.48300000001</v>
      </c>
      <c r="D148" s="354">
        <v>276295.88400000002</v>
      </c>
      <c r="E148" s="353">
        <v>204285.46400000001</v>
      </c>
      <c r="F148" s="355">
        <v>273941.35399999999</v>
      </c>
      <c r="G148" s="353">
        <v>83760.577999999994</v>
      </c>
      <c r="H148" s="354">
        <v>73889.214999999997</v>
      </c>
      <c r="I148" s="353">
        <v>63055.726000000002</v>
      </c>
      <c r="J148" s="355">
        <v>81910.566000000006</v>
      </c>
      <c r="K148" s="353">
        <v>198139.90500000003</v>
      </c>
      <c r="L148" s="356">
        <v>202406.66900000002</v>
      </c>
    </row>
    <row r="149" spans="1:12" ht="12.75" x14ac:dyDescent="0.2">
      <c r="A149" s="131" t="s">
        <v>671</v>
      </c>
      <c r="B149" s="171" t="s">
        <v>672</v>
      </c>
      <c r="C149" s="353">
        <v>0</v>
      </c>
      <c r="D149" s="354">
        <v>0</v>
      </c>
      <c r="E149" s="353">
        <v>0</v>
      </c>
      <c r="F149" s="355">
        <v>0</v>
      </c>
      <c r="G149" s="353">
        <v>0</v>
      </c>
      <c r="H149" s="354">
        <v>0</v>
      </c>
      <c r="I149" s="353">
        <v>0</v>
      </c>
      <c r="J149" s="355">
        <v>0</v>
      </c>
      <c r="K149" s="353">
        <v>0</v>
      </c>
      <c r="L149" s="356">
        <v>0</v>
      </c>
    </row>
    <row r="150" spans="1:12" ht="12.75" x14ac:dyDescent="0.2">
      <c r="A150" s="131" t="s">
        <v>311</v>
      </c>
      <c r="B150" s="171" t="s">
        <v>312</v>
      </c>
      <c r="C150" s="353">
        <v>45725.553999999996</v>
      </c>
      <c r="D150" s="354">
        <v>11644.18</v>
      </c>
      <c r="E150" s="353">
        <v>50115.302000000003</v>
      </c>
      <c r="F150" s="355">
        <v>36355.521999999997</v>
      </c>
      <c r="G150" s="353">
        <v>13981.237999999999</v>
      </c>
      <c r="H150" s="354">
        <v>2244.8989999999999</v>
      </c>
      <c r="I150" s="353">
        <v>17623.755000000001</v>
      </c>
      <c r="J150" s="355">
        <v>4011.2539999999999</v>
      </c>
      <c r="K150" s="353">
        <v>31744.315999999999</v>
      </c>
      <c r="L150" s="356">
        <v>9399.2810000000009</v>
      </c>
    </row>
    <row r="151" spans="1:12" ht="12.75" x14ac:dyDescent="0.2">
      <c r="A151" s="131" t="s">
        <v>313</v>
      </c>
      <c r="B151" s="171" t="s">
        <v>314</v>
      </c>
      <c r="C151" s="353">
        <v>851.245</v>
      </c>
      <c r="D151" s="354">
        <v>563.76499999999999</v>
      </c>
      <c r="E151" s="353">
        <v>168.92400000000001</v>
      </c>
      <c r="F151" s="355">
        <v>99.578999999999994</v>
      </c>
      <c r="G151" s="353">
        <v>6367.52</v>
      </c>
      <c r="H151" s="354">
        <v>6349.0020000000004</v>
      </c>
      <c r="I151" s="353">
        <v>1067.634</v>
      </c>
      <c r="J151" s="355">
        <v>1069.0619999999999</v>
      </c>
      <c r="K151" s="353">
        <v>-5516.2750000000005</v>
      </c>
      <c r="L151" s="356">
        <v>-5785.2370000000001</v>
      </c>
    </row>
    <row r="152" spans="1:12" ht="12.75" x14ac:dyDescent="0.2">
      <c r="A152" s="131" t="s">
        <v>315</v>
      </c>
      <c r="B152" s="171" t="s">
        <v>316</v>
      </c>
      <c r="C152" s="353">
        <v>3333.5309999999999</v>
      </c>
      <c r="D152" s="354">
        <v>2427.6790000000001</v>
      </c>
      <c r="E152" s="353">
        <v>28202.721000000001</v>
      </c>
      <c r="F152" s="355">
        <v>20531.563999999998</v>
      </c>
      <c r="G152" s="353">
        <v>572.37300000000005</v>
      </c>
      <c r="H152" s="354">
        <v>86.908000000000001</v>
      </c>
      <c r="I152" s="353">
        <v>714.36699999999996</v>
      </c>
      <c r="J152" s="355">
        <v>95.316999999999993</v>
      </c>
      <c r="K152" s="353">
        <v>2761.1579999999999</v>
      </c>
      <c r="L152" s="356">
        <v>2340.7710000000002</v>
      </c>
    </row>
    <row r="153" spans="1:12" ht="12.75" x14ac:dyDescent="0.2">
      <c r="A153" s="131" t="s">
        <v>317</v>
      </c>
      <c r="B153" s="171" t="s">
        <v>318</v>
      </c>
      <c r="C153" s="353">
        <v>461829.91399999999</v>
      </c>
      <c r="D153" s="354">
        <v>582383.42700000003</v>
      </c>
      <c r="E153" s="353">
        <v>124467.465</v>
      </c>
      <c r="F153" s="355">
        <v>131502.14799999999</v>
      </c>
      <c r="G153" s="353">
        <v>67843.936000000002</v>
      </c>
      <c r="H153" s="354">
        <v>87451.414000000004</v>
      </c>
      <c r="I153" s="353">
        <v>12365.286</v>
      </c>
      <c r="J153" s="355">
        <v>14154.710999999999</v>
      </c>
      <c r="K153" s="353">
        <v>393985.978</v>
      </c>
      <c r="L153" s="356">
        <v>494932.01300000004</v>
      </c>
    </row>
    <row r="154" spans="1:12" ht="12.75" x14ac:dyDescent="0.2">
      <c r="A154" s="131" t="s">
        <v>319</v>
      </c>
      <c r="B154" s="171" t="s">
        <v>320</v>
      </c>
      <c r="C154" s="353">
        <v>1620990.108</v>
      </c>
      <c r="D154" s="354">
        <v>1719585.1340000001</v>
      </c>
      <c r="E154" s="353">
        <v>395945.95199999999</v>
      </c>
      <c r="F154" s="355">
        <v>399122.20600000001</v>
      </c>
      <c r="G154" s="353">
        <v>215030.606</v>
      </c>
      <c r="H154" s="354">
        <v>253835.63500000001</v>
      </c>
      <c r="I154" s="353">
        <v>45508.495999999999</v>
      </c>
      <c r="J154" s="355">
        <v>46912.987000000001</v>
      </c>
      <c r="K154" s="353">
        <v>1405959.5020000001</v>
      </c>
      <c r="L154" s="356">
        <v>1465749.4990000001</v>
      </c>
    </row>
    <row r="155" spans="1:12" ht="12.75" x14ac:dyDescent="0.2">
      <c r="A155" s="131" t="s">
        <v>321</v>
      </c>
      <c r="B155" s="171" t="s">
        <v>322</v>
      </c>
      <c r="C155" s="353">
        <v>1016.862</v>
      </c>
      <c r="D155" s="354">
        <v>767.97199999999998</v>
      </c>
      <c r="E155" s="353">
        <v>288.38900000000001</v>
      </c>
      <c r="F155" s="355">
        <v>213.66300000000001</v>
      </c>
      <c r="G155" s="353">
        <v>1695.961</v>
      </c>
      <c r="H155" s="354">
        <v>1097.846</v>
      </c>
      <c r="I155" s="353">
        <v>199.72800000000001</v>
      </c>
      <c r="J155" s="355">
        <v>57.331000000000003</v>
      </c>
      <c r="K155" s="353">
        <v>-679.09900000000005</v>
      </c>
      <c r="L155" s="356">
        <v>-329.87400000000002</v>
      </c>
    </row>
    <row r="156" spans="1:12" ht="12.75" x14ac:dyDescent="0.2">
      <c r="A156" s="131" t="s">
        <v>323</v>
      </c>
      <c r="B156" s="171" t="s">
        <v>324</v>
      </c>
      <c r="C156" s="353">
        <v>611876.47499999998</v>
      </c>
      <c r="D156" s="354">
        <v>775951.38300000003</v>
      </c>
      <c r="E156" s="353">
        <v>131213.63</v>
      </c>
      <c r="F156" s="355">
        <v>149947.08300000001</v>
      </c>
      <c r="G156" s="353">
        <v>175706.16500000001</v>
      </c>
      <c r="H156" s="354">
        <v>171250.109</v>
      </c>
      <c r="I156" s="353">
        <v>55196.114999999998</v>
      </c>
      <c r="J156" s="355">
        <v>50451.336000000003</v>
      </c>
      <c r="K156" s="353">
        <v>436170.30999999994</v>
      </c>
      <c r="L156" s="356">
        <v>604701.27399999998</v>
      </c>
    </row>
    <row r="157" spans="1:12" ht="12.75" x14ac:dyDescent="0.2">
      <c r="A157" s="131" t="s">
        <v>325</v>
      </c>
      <c r="B157" s="171" t="s">
        <v>326</v>
      </c>
      <c r="C157" s="353">
        <v>10803.119000000001</v>
      </c>
      <c r="D157" s="354">
        <v>11431.249</v>
      </c>
      <c r="E157" s="353">
        <v>1688.953</v>
      </c>
      <c r="F157" s="355">
        <v>1587.471</v>
      </c>
      <c r="G157" s="353">
        <v>24093.449000000001</v>
      </c>
      <c r="H157" s="354">
        <v>18570.883999999998</v>
      </c>
      <c r="I157" s="353">
        <v>2757.2829999999999</v>
      </c>
      <c r="J157" s="355">
        <v>2208.3780000000002</v>
      </c>
      <c r="K157" s="353">
        <v>-13290.33</v>
      </c>
      <c r="L157" s="356">
        <v>-7139.6349999999984</v>
      </c>
    </row>
    <row r="158" spans="1:12" ht="12.75" x14ac:dyDescent="0.2">
      <c r="A158" s="131" t="s">
        <v>327</v>
      </c>
      <c r="B158" s="171" t="s">
        <v>328</v>
      </c>
      <c r="C158" s="353">
        <v>313213.58299999998</v>
      </c>
      <c r="D158" s="354">
        <v>560983.16099999996</v>
      </c>
      <c r="E158" s="353">
        <v>564281.64</v>
      </c>
      <c r="F158" s="355">
        <v>678416.92</v>
      </c>
      <c r="G158" s="353">
        <v>109241.64200000001</v>
      </c>
      <c r="H158" s="354">
        <v>166113.62</v>
      </c>
      <c r="I158" s="353">
        <v>175141.198</v>
      </c>
      <c r="J158" s="355">
        <v>221665.508</v>
      </c>
      <c r="K158" s="353">
        <v>203971.94099999999</v>
      </c>
      <c r="L158" s="356">
        <v>394869.54099999997</v>
      </c>
    </row>
    <row r="159" spans="1:12" ht="12.75" x14ac:dyDescent="0.2">
      <c r="A159" s="131" t="s">
        <v>329</v>
      </c>
      <c r="B159" s="171" t="s">
        <v>330</v>
      </c>
      <c r="C159" s="353">
        <v>96102.657000000007</v>
      </c>
      <c r="D159" s="354">
        <v>141635.88</v>
      </c>
      <c r="E159" s="353">
        <v>106559.224</v>
      </c>
      <c r="F159" s="355">
        <v>145544.12899999999</v>
      </c>
      <c r="G159" s="353">
        <v>198034.03899999999</v>
      </c>
      <c r="H159" s="354">
        <v>232575.37</v>
      </c>
      <c r="I159" s="353">
        <v>255891.95800000001</v>
      </c>
      <c r="J159" s="355">
        <v>207938.057</v>
      </c>
      <c r="K159" s="353">
        <v>-101931.38199999998</v>
      </c>
      <c r="L159" s="356">
        <v>-90939.489999999991</v>
      </c>
    </row>
    <row r="160" spans="1:12" ht="12.75" x14ac:dyDescent="0.2">
      <c r="A160" s="131" t="s">
        <v>331</v>
      </c>
      <c r="B160" s="171" t="s">
        <v>332</v>
      </c>
      <c r="C160" s="353">
        <v>46939.031999999999</v>
      </c>
      <c r="D160" s="354">
        <v>94009.672000000006</v>
      </c>
      <c r="E160" s="353">
        <v>219419.359</v>
      </c>
      <c r="F160" s="355">
        <v>463445.52500000002</v>
      </c>
      <c r="G160" s="353">
        <v>3245.43</v>
      </c>
      <c r="H160" s="354">
        <v>3521.1039999999998</v>
      </c>
      <c r="I160" s="353">
        <v>10546.96</v>
      </c>
      <c r="J160" s="355">
        <v>19319.485000000001</v>
      </c>
      <c r="K160" s="353">
        <v>43693.601999999999</v>
      </c>
      <c r="L160" s="356">
        <v>90488.567999999999</v>
      </c>
    </row>
    <row r="161" spans="1:12" ht="12.75" x14ac:dyDescent="0.2">
      <c r="A161" s="131" t="s">
        <v>333</v>
      </c>
      <c r="B161" s="171" t="s">
        <v>334</v>
      </c>
      <c r="C161" s="353">
        <v>523445.09700000001</v>
      </c>
      <c r="D161" s="354">
        <v>627824.75300000003</v>
      </c>
      <c r="E161" s="353">
        <v>129107.535</v>
      </c>
      <c r="F161" s="355">
        <v>130927.07799999999</v>
      </c>
      <c r="G161" s="353">
        <v>300146.00900000002</v>
      </c>
      <c r="H161" s="354">
        <v>351131.69199999998</v>
      </c>
      <c r="I161" s="353">
        <v>90180.453999999998</v>
      </c>
      <c r="J161" s="355">
        <v>94019.475000000006</v>
      </c>
      <c r="K161" s="353">
        <v>223299.08799999999</v>
      </c>
      <c r="L161" s="356">
        <v>276693.06100000005</v>
      </c>
    </row>
    <row r="162" spans="1:12" ht="12.75" x14ac:dyDescent="0.2">
      <c r="A162" s="131" t="s">
        <v>335</v>
      </c>
      <c r="B162" s="171" t="s">
        <v>336</v>
      </c>
      <c r="C162" s="353">
        <v>449.767</v>
      </c>
      <c r="D162" s="354">
        <v>736.30399999999997</v>
      </c>
      <c r="E162" s="353">
        <v>89.792000000000002</v>
      </c>
      <c r="F162" s="355">
        <v>131.83799999999999</v>
      </c>
      <c r="G162" s="353">
        <v>30825.422999999999</v>
      </c>
      <c r="H162" s="354">
        <v>35498.038999999997</v>
      </c>
      <c r="I162" s="353">
        <v>11824.503000000001</v>
      </c>
      <c r="J162" s="355">
        <v>11713.653</v>
      </c>
      <c r="K162" s="353">
        <v>-30375.655999999999</v>
      </c>
      <c r="L162" s="356">
        <v>-34761.735000000001</v>
      </c>
    </row>
    <row r="163" spans="1:12" ht="12.75" x14ac:dyDescent="0.2">
      <c r="A163" s="131" t="s">
        <v>337</v>
      </c>
      <c r="B163" s="171" t="s">
        <v>338</v>
      </c>
      <c r="C163" s="353">
        <v>588.91600000000005</v>
      </c>
      <c r="D163" s="354">
        <v>579.73900000000003</v>
      </c>
      <c r="E163" s="353">
        <v>907.87900000000002</v>
      </c>
      <c r="F163" s="355">
        <v>830.35199999999998</v>
      </c>
      <c r="G163" s="353">
        <v>17.158000000000001</v>
      </c>
      <c r="H163" s="354">
        <v>27.684999999999999</v>
      </c>
      <c r="I163" s="353">
        <v>76.834999999999994</v>
      </c>
      <c r="J163" s="355">
        <v>10.705</v>
      </c>
      <c r="K163" s="353">
        <v>571.75800000000004</v>
      </c>
      <c r="L163" s="356">
        <v>552.05400000000009</v>
      </c>
    </row>
    <row r="164" spans="1:12" ht="12.75" x14ac:dyDescent="0.2">
      <c r="A164" s="131" t="s">
        <v>339</v>
      </c>
      <c r="B164" s="171" t="s">
        <v>340</v>
      </c>
      <c r="C164" s="353">
        <v>54154.756000000001</v>
      </c>
      <c r="D164" s="354">
        <v>45790.9</v>
      </c>
      <c r="E164" s="353">
        <v>16081.01</v>
      </c>
      <c r="F164" s="355">
        <v>11355.929</v>
      </c>
      <c r="G164" s="353">
        <v>168511.959</v>
      </c>
      <c r="H164" s="354">
        <v>211111.61199999999</v>
      </c>
      <c r="I164" s="353">
        <v>52866.449000000001</v>
      </c>
      <c r="J164" s="355">
        <v>53513.718999999997</v>
      </c>
      <c r="K164" s="353">
        <v>-114357.20300000001</v>
      </c>
      <c r="L164" s="356">
        <v>-165320.712</v>
      </c>
    </row>
    <row r="165" spans="1:12" ht="12.75" x14ac:dyDescent="0.2">
      <c r="A165" s="131" t="s">
        <v>341</v>
      </c>
      <c r="B165" s="171" t="s">
        <v>342</v>
      </c>
      <c r="C165" s="353">
        <v>3189.5479999999998</v>
      </c>
      <c r="D165" s="354">
        <v>2227.922</v>
      </c>
      <c r="E165" s="353">
        <v>671.73</v>
      </c>
      <c r="F165" s="355">
        <v>420.69099999999997</v>
      </c>
      <c r="G165" s="353">
        <v>263441.223</v>
      </c>
      <c r="H165" s="354">
        <v>322424.26899999997</v>
      </c>
      <c r="I165" s="353">
        <v>58605.749000000003</v>
      </c>
      <c r="J165" s="355">
        <v>59894.512000000002</v>
      </c>
      <c r="K165" s="353">
        <v>-260251.67499999999</v>
      </c>
      <c r="L165" s="356">
        <v>-320196.34699999995</v>
      </c>
    </row>
    <row r="166" spans="1:12" ht="12.75" x14ac:dyDescent="0.2">
      <c r="A166" s="131" t="s">
        <v>343</v>
      </c>
      <c r="B166" s="171" t="s">
        <v>344</v>
      </c>
      <c r="C166" s="353">
        <v>7453.0119999999997</v>
      </c>
      <c r="D166" s="354">
        <v>7401.8419999999996</v>
      </c>
      <c r="E166" s="353">
        <v>2133.4450000000002</v>
      </c>
      <c r="F166" s="355">
        <v>2063.9279999999999</v>
      </c>
      <c r="G166" s="353">
        <v>61493.487999999998</v>
      </c>
      <c r="H166" s="354">
        <v>71280.028000000006</v>
      </c>
      <c r="I166" s="353">
        <v>21489.827000000001</v>
      </c>
      <c r="J166" s="355">
        <v>23103.482</v>
      </c>
      <c r="K166" s="353">
        <v>-54040.475999999995</v>
      </c>
      <c r="L166" s="356">
        <v>-63878.186000000009</v>
      </c>
    </row>
    <row r="167" spans="1:12" ht="12.75" x14ac:dyDescent="0.2">
      <c r="A167" s="131" t="s">
        <v>345</v>
      </c>
      <c r="B167" s="171" t="s">
        <v>346</v>
      </c>
      <c r="C167" s="353">
        <v>2254971.5610000002</v>
      </c>
      <c r="D167" s="354">
        <v>2512763.548</v>
      </c>
      <c r="E167" s="353">
        <v>457356.61</v>
      </c>
      <c r="F167" s="355">
        <v>448094.56800000003</v>
      </c>
      <c r="G167" s="353">
        <v>1026608.795</v>
      </c>
      <c r="H167" s="354">
        <v>1129789.077</v>
      </c>
      <c r="I167" s="353">
        <v>244446.976</v>
      </c>
      <c r="J167" s="355">
        <v>233284.87100000001</v>
      </c>
      <c r="K167" s="353">
        <v>1228362.7660000003</v>
      </c>
      <c r="L167" s="356">
        <v>1382974.4709999999</v>
      </c>
    </row>
    <row r="168" spans="1:12" ht="12.75" x14ac:dyDescent="0.2">
      <c r="A168" s="131" t="s">
        <v>347</v>
      </c>
      <c r="B168" s="171" t="s">
        <v>348</v>
      </c>
      <c r="C168" s="353">
        <v>811500.14199999999</v>
      </c>
      <c r="D168" s="354">
        <v>897533.25</v>
      </c>
      <c r="E168" s="353">
        <v>272586.94699999999</v>
      </c>
      <c r="F168" s="355">
        <v>291544.174</v>
      </c>
      <c r="G168" s="353">
        <v>460859.97499999998</v>
      </c>
      <c r="H168" s="354">
        <v>544784.84100000001</v>
      </c>
      <c r="I168" s="353">
        <v>179917.06599999999</v>
      </c>
      <c r="J168" s="355">
        <v>184354.56400000001</v>
      </c>
      <c r="K168" s="353">
        <v>350640.16700000002</v>
      </c>
      <c r="L168" s="356">
        <v>352748.40899999999</v>
      </c>
    </row>
    <row r="169" spans="1:12" ht="12.75" x14ac:dyDescent="0.2">
      <c r="A169" s="131" t="s">
        <v>349</v>
      </c>
      <c r="B169" s="171" t="s">
        <v>350</v>
      </c>
      <c r="C169" s="353">
        <v>170493.24</v>
      </c>
      <c r="D169" s="354">
        <v>172043.33799999999</v>
      </c>
      <c r="E169" s="353">
        <v>65257.478000000003</v>
      </c>
      <c r="F169" s="355">
        <v>54822.033000000003</v>
      </c>
      <c r="G169" s="353">
        <v>194872.80600000001</v>
      </c>
      <c r="H169" s="354">
        <v>187180.86300000001</v>
      </c>
      <c r="I169" s="353">
        <v>129882.33100000001</v>
      </c>
      <c r="J169" s="355">
        <v>108905.374</v>
      </c>
      <c r="K169" s="353">
        <v>-24379.566000000021</v>
      </c>
      <c r="L169" s="356">
        <v>-15137.525000000023</v>
      </c>
    </row>
    <row r="170" spans="1:12" ht="12.75" x14ac:dyDescent="0.2">
      <c r="A170" s="131" t="s">
        <v>351</v>
      </c>
      <c r="B170" s="171" t="s">
        <v>352</v>
      </c>
      <c r="C170" s="353">
        <v>30.231000000000002</v>
      </c>
      <c r="D170" s="354">
        <v>85.828000000000003</v>
      </c>
      <c r="E170" s="353">
        <v>11.71</v>
      </c>
      <c r="F170" s="355">
        <v>28.806999999999999</v>
      </c>
      <c r="G170" s="353">
        <v>1716.6379999999999</v>
      </c>
      <c r="H170" s="354">
        <v>1766.4559999999999</v>
      </c>
      <c r="I170" s="353">
        <v>1101.162</v>
      </c>
      <c r="J170" s="355">
        <v>1067.76</v>
      </c>
      <c r="K170" s="353">
        <v>-1686.4069999999999</v>
      </c>
      <c r="L170" s="356">
        <v>-1680.6279999999999</v>
      </c>
    </row>
    <row r="171" spans="1:12" ht="12.75" x14ac:dyDescent="0.2">
      <c r="A171" s="131" t="s">
        <v>353</v>
      </c>
      <c r="B171" s="171" t="s">
        <v>354</v>
      </c>
      <c r="C171" s="353">
        <v>472502.38099999999</v>
      </c>
      <c r="D171" s="354">
        <v>543470.28200000001</v>
      </c>
      <c r="E171" s="353">
        <v>163626.527</v>
      </c>
      <c r="F171" s="355">
        <v>159505.96400000001</v>
      </c>
      <c r="G171" s="353">
        <v>76356.626999999993</v>
      </c>
      <c r="H171" s="354">
        <v>72281.543999999994</v>
      </c>
      <c r="I171" s="353">
        <v>35377.372000000003</v>
      </c>
      <c r="J171" s="355">
        <v>28300.822</v>
      </c>
      <c r="K171" s="353">
        <v>396145.75400000002</v>
      </c>
      <c r="L171" s="356">
        <v>471188.73800000001</v>
      </c>
    </row>
    <row r="172" spans="1:12" ht="12.75" x14ac:dyDescent="0.2">
      <c r="A172" s="131" t="s">
        <v>355</v>
      </c>
      <c r="B172" s="171" t="s">
        <v>356</v>
      </c>
      <c r="C172" s="353">
        <v>2512971.767</v>
      </c>
      <c r="D172" s="354">
        <v>3037996.29</v>
      </c>
      <c r="E172" s="353">
        <v>811781.45299999998</v>
      </c>
      <c r="F172" s="355">
        <v>838573.7</v>
      </c>
      <c r="G172" s="353">
        <v>695858.24</v>
      </c>
      <c r="H172" s="354">
        <v>838373.44799999997</v>
      </c>
      <c r="I172" s="353">
        <v>249918.353</v>
      </c>
      <c r="J172" s="355">
        <v>258799.25899999999</v>
      </c>
      <c r="K172" s="353">
        <v>1817113.527</v>
      </c>
      <c r="L172" s="356">
        <v>2199622.8420000002</v>
      </c>
    </row>
    <row r="173" spans="1:12" ht="12.75" x14ac:dyDescent="0.2">
      <c r="A173" s="131" t="s">
        <v>357</v>
      </c>
      <c r="B173" s="171" t="s">
        <v>358</v>
      </c>
      <c r="C173" s="353">
        <v>77892.409</v>
      </c>
      <c r="D173" s="354">
        <v>82344.95</v>
      </c>
      <c r="E173" s="353">
        <v>61493.633999999998</v>
      </c>
      <c r="F173" s="355">
        <v>52014.881000000001</v>
      </c>
      <c r="G173" s="353">
        <v>48750.252999999997</v>
      </c>
      <c r="H173" s="354">
        <v>53998.735000000001</v>
      </c>
      <c r="I173" s="353">
        <v>30211.263999999999</v>
      </c>
      <c r="J173" s="355">
        <v>30227.379000000001</v>
      </c>
      <c r="K173" s="353">
        <v>29142.156000000003</v>
      </c>
      <c r="L173" s="356">
        <v>28346.214999999997</v>
      </c>
    </row>
    <row r="174" spans="1:12" ht="12.75" x14ac:dyDescent="0.2">
      <c r="A174" s="131" t="s">
        <v>359</v>
      </c>
      <c r="B174" s="171" t="s">
        <v>360</v>
      </c>
      <c r="C174" s="353">
        <v>31053.307000000001</v>
      </c>
      <c r="D174" s="354">
        <v>31315.195</v>
      </c>
      <c r="E174" s="353">
        <v>27163.462</v>
      </c>
      <c r="F174" s="355">
        <v>20254.012999999999</v>
      </c>
      <c r="G174" s="353">
        <v>167603.927</v>
      </c>
      <c r="H174" s="354">
        <v>170694.258</v>
      </c>
      <c r="I174" s="353">
        <v>154993.78400000001</v>
      </c>
      <c r="J174" s="355">
        <v>123506.899</v>
      </c>
      <c r="K174" s="353">
        <v>-136550.62</v>
      </c>
      <c r="L174" s="356">
        <v>-139379.06299999999</v>
      </c>
    </row>
    <row r="175" spans="1:12" ht="12.75" x14ac:dyDescent="0.2">
      <c r="A175" s="131" t="s">
        <v>361</v>
      </c>
      <c r="B175" s="171" t="s">
        <v>362</v>
      </c>
      <c r="C175" s="353">
        <v>121374.709</v>
      </c>
      <c r="D175" s="354">
        <v>132605.38</v>
      </c>
      <c r="E175" s="353">
        <v>71272.820999999996</v>
      </c>
      <c r="F175" s="355">
        <v>58228.741999999998</v>
      </c>
      <c r="G175" s="353">
        <v>2898.3739999999998</v>
      </c>
      <c r="H175" s="354">
        <v>3825.6489999999999</v>
      </c>
      <c r="I175" s="353">
        <v>517.94500000000005</v>
      </c>
      <c r="J175" s="355">
        <v>772.90899999999999</v>
      </c>
      <c r="K175" s="353">
        <v>118476.33500000001</v>
      </c>
      <c r="L175" s="356">
        <v>128779.731</v>
      </c>
    </row>
    <row r="176" spans="1:12" ht="12.75" x14ac:dyDescent="0.2">
      <c r="A176" s="131" t="s">
        <v>363</v>
      </c>
      <c r="B176" s="171" t="s">
        <v>364</v>
      </c>
      <c r="C176" s="353">
        <v>208130.64300000001</v>
      </c>
      <c r="D176" s="354">
        <v>283043.09600000002</v>
      </c>
      <c r="E176" s="353">
        <v>206696.99100000001</v>
      </c>
      <c r="F176" s="355">
        <v>224177.95300000001</v>
      </c>
      <c r="G176" s="353">
        <v>136071.97</v>
      </c>
      <c r="H176" s="354">
        <v>186945.128</v>
      </c>
      <c r="I176" s="353">
        <v>155709.655</v>
      </c>
      <c r="J176" s="355">
        <v>174238.967</v>
      </c>
      <c r="K176" s="353">
        <v>72058.67300000001</v>
      </c>
      <c r="L176" s="356">
        <v>96097.968000000023</v>
      </c>
    </row>
    <row r="177" spans="1:12" ht="12.75" x14ac:dyDescent="0.2">
      <c r="A177" s="131" t="s">
        <v>365</v>
      </c>
      <c r="B177" s="171" t="s">
        <v>366</v>
      </c>
      <c r="C177" s="353">
        <v>302664.39199999999</v>
      </c>
      <c r="D177" s="354">
        <v>375233.91200000001</v>
      </c>
      <c r="E177" s="353">
        <v>141911.58600000001</v>
      </c>
      <c r="F177" s="355">
        <v>143306.64300000001</v>
      </c>
      <c r="G177" s="353">
        <v>138478.402</v>
      </c>
      <c r="H177" s="354">
        <v>154897.59299999999</v>
      </c>
      <c r="I177" s="353">
        <v>81135.501000000004</v>
      </c>
      <c r="J177" s="355">
        <v>84856.311000000002</v>
      </c>
      <c r="K177" s="353">
        <v>164185.99</v>
      </c>
      <c r="L177" s="356">
        <v>220336.31900000002</v>
      </c>
    </row>
    <row r="178" spans="1:12" ht="12.75" x14ac:dyDescent="0.2">
      <c r="A178" s="131" t="s">
        <v>367</v>
      </c>
      <c r="B178" s="171" t="s">
        <v>368</v>
      </c>
      <c r="C178" s="353">
        <v>2645.3829999999998</v>
      </c>
      <c r="D178" s="354">
        <v>2909.7930000000001</v>
      </c>
      <c r="E178" s="353">
        <v>584.99800000000005</v>
      </c>
      <c r="F178" s="355">
        <v>642.99800000000005</v>
      </c>
      <c r="G178" s="353">
        <v>4564.8959999999997</v>
      </c>
      <c r="H178" s="354">
        <v>5111.6480000000001</v>
      </c>
      <c r="I178" s="353">
        <v>2189.3159999999998</v>
      </c>
      <c r="J178" s="355">
        <v>1882.71</v>
      </c>
      <c r="K178" s="353">
        <v>-1919.5129999999999</v>
      </c>
      <c r="L178" s="356">
        <v>-2201.855</v>
      </c>
    </row>
    <row r="179" spans="1:12" ht="12.75" x14ac:dyDescent="0.2">
      <c r="A179" s="131" t="s">
        <v>369</v>
      </c>
      <c r="B179" s="171" t="s">
        <v>370</v>
      </c>
      <c r="C179" s="353">
        <v>106018.526</v>
      </c>
      <c r="D179" s="354">
        <v>130972.374</v>
      </c>
      <c r="E179" s="353">
        <v>55846.849000000002</v>
      </c>
      <c r="F179" s="355">
        <v>61080.870999999999</v>
      </c>
      <c r="G179" s="353">
        <v>42531.506999999998</v>
      </c>
      <c r="H179" s="354">
        <v>41727.644999999997</v>
      </c>
      <c r="I179" s="353">
        <v>17935.915000000001</v>
      </c>
      <c r="J179" s="355">
        <v>16220.027</v>
      </c>
      <c r="K179" s="353">
        <v>63487.019</v>
      </c>
      <c r="L179" s="356">
        <v>89244.728999999992</v>
      </c>
    </row>
    <row r="180" spans="1:12" ht="12.75" x14ac:dyDescent="0.2">
      <c r="A180" s="131" t="s">
        <v>371</v>
      </c>
      <c r="B180" s="171" t="s">
        <v>372</v>
      </c>
      <c r="C180" s="353">
        <v>237626.84899999999</v>
      </c>
      <c r="D180" s="354">
        <v>238218.01500000001</v>
      </c>
      <c r="E180" s="353">
        <v>91184.369000000006</v>
      </c>
      <c r="F180" s="355">
        <v>82757.718999999997</v>
      </c>
      <c r="G180" s="353">
        <v>328164.27299999999</v>
      </c>
      <c r="H180" s="354">
        <v>339207.70600000001</v>
      </c>
      <c r="I180" s="353">
        <v>144668.37599999999</v>
      </c>
      <c r="J180" s="355">
        <v>134015.13500000001</v>
      </c>
      <c r="K180" s="353">
        <v>-90537.423999999999</v>
      </c>
      <c r="L180" s="356">
        <v>-100989.69099999999</v>
      </c>
    </row>
    <row r="181" spans="1:12" ht="12.75" x14ac:dyDescent="0.2">
      <c r="A181" s="131" t="s">
        <v>373</v>
      </c>
      <c r="B181" s="171" t="s">
        <v>374</v>
      </c>
      <c r="C181" s="353">
        <v>873622.71200000006</v>
      </c>
      <c r="D181" s="354">
        <v>830569.90099999995</v>
      </c>
      <c r="E181" s="353">
        <v>767969.33700000006</v>
      </c>
      <c r="F181" s="355">
        <v>663811.44700000004</v>
      </c>
      <c r="G181" s="353">
        <v>306802.47600000002</v>
      </c>
      <c r="H181" s="354">
        <v>294879.22399999999</v>
      </c>
      <c r="I181" s="353">
        <v>216025.783</v>
      </c>
      <c r="J181" s="355">
        <v>180270.50099999999</v>
      </c>
      <c r="K181" s="353">
        <v>566820.23600000003</v>
      </c>
      <c r="L181" s="356">
        <v>535690.67699999991</v>
      </c>
    </row>
    <row r="182" spans="1:12" ht="12.75" x14ac:dyDescent="0.2">
      <c r="A182" s="131" t="s">
        <v>375</v>
      </c>
      <c r="B182" s="171" t="s">
        <v>376</v>
      </c>
      <c r="C182" s="353">
        <v>328955.35100000002</v>
      </c>
      <c r="D182" s="354">
        <v>362998.61599999998</v>
      </c>
      <c r="E182" s="353">
        <v>58199.892</v>
      </c>
      <c r="F182" s="355">
        <v>56017.834000000003</v>
      </c>
      <c r="G182" s="353">
        <v>311528.35200000001</v>
      </c>
      <c r="H182" s="354">
        <v>332572.68800000002</v>
      </c>
      <c r="I182" s="353">
        <v>39429.072</v>
      </c>
      <c r="J182" s="355">
        <v>37924.815000000002</v>
      </c>
      <c r="K182" s="353">
        <v>17426.999000000011</v>
      </c>
      <c r="L182" s="356">
        <v>30425.927999999956</v>
      </c>
    </row>
    <row r="183" spans="1:12" ht="12.75" x14ac:dyDescent="0.2">
      <c r="A183" s="131" t="s">
        <v>377</v>
      </c>
      <c r="B183" s="171" t="s">
        <v>378</v>
      </c>
      <c r="C183" s="353">
        <v>70052.895999999993</v>
      </c>
      <c r="D183" s="354">
        <v>90089.453999999998</v>
      </c>
      <c r="E183" s="353">
        <v>48128.616000000002</v>
      </c>
      <c r="F183" s="355">
        <v>53890.870999999999</v>
      </c>
      <c r="G183" s="353">
        <v>50215.678</v>
      </c>
      <c r="H183" s="354">
        <v>67534.289000000004</v>
      </c>
      <c r="I183" s="353">
        <v>64321.322999999997</v>
      </c>
      <c r="J183" s="355">
        <v>80732.971999999994</v>
      </c>
      <c r="K183" s="353">
        <v>19837.217999999993</v>
      </c>
      <c r="L183" s="356">
        <v>22555.164999999994</v>
      </c>
    </row>
    <row r="184" spans="1:12" ht="12.75" x14ac:dyDescent="0.2">
      <c r="A184" s="131" t="s">
        <v>379</v>
      </c>
      <c r="B184" s="171" t="s">
        <v>380</v>
      </c>
      <c r="C184" s="353">
        <v>495377.26799999998</v>
      </c>
      <c r="D184" s="354">
        <v>527391.49</v>
      </c>
      <c r="E184" s="353">
        <v>244973.66699999999</v>
      </c>
      <c r="F184" s="355">
        <v>224135.12</v>
      </c>
      <c r="G184" s="353">
        <v>264006.16700000002</v>
      </c>
      <c r="H184" s="354">
        <v>276714.91200000001</v>
      </c>
      <c r="I184" s="353">
        <v>111927.84299999999</v>
      </c>
      <c r="J184" s="355">
        <v>96340.017999999996</v>
      </c>
      <c r="K184" s="353">
        <v>231371.10099999997</v>
      </c>
      <c r="L184" s="356">
        <v>250676.57799999998</v>
      </c>
    </row>
    <row r="185" spans="1:12" ht="12.75" x14ac:dyDescent="0.2">
      <c r="A185" s="131" t="s">
        <v>381</v>
      </c>
      <c r="B185" s="171" t="s">
        <v>382</v>
      </c>
      <c r="C185" s="353">
        <v>117770.15399999999</v>
      </c>
      <c r="D185" s="354">
        <v>136541.383</v>
      </c>
      <c r="E185" s="353">
        <v>52877.783000000003</v>
      </c>
      <c r="F185" s="355">
        <v>49745.237000000001</v>
      </c>
      <c r="G185" s="353">
        <v>30329.365000000002</v>
      </c>
      <c r="H185" s="354">
        <v>33172.555999999997</v>
      </c>
      <c r="I185" s="353">
        <v>9047.2540000000008</v>
      </c>
      <c r="J185" s="355">
        <v>8187.6890000000003</v>
      </c>
      <c r="K185" s="353">
        <v>87440.78899999999</v>
      </c>
      <c r="L185" s="356">
        <v>103368.827</v>
      </c>
    </row>
    <row r="186" spans="1:12" ht="12.75" x14ac:dyDescent="0.2">
      <c r="A186" s="131" t="s">
        <v>383</v>
      </c>
      <c r="B186" s="171" t="s">
        <v>384</v>
      </c>
      <c r="C186" s="353">
        <v>286810.625</v>
      </c>
      <c r="D186" s="354">
        <v>345644.35700000002</v>
      </c>
      <c r="E186" s="353">
        <v>109946.708</v>
      </c>
      <c r="F186" s="355">
        <v>103725.41800000001</v>
      </c>
      <c r="G186" s="353">
        <v>105456.852</v>
      </c>
      <c r="H186" s="354">
        <v>139819.97500000001</v>
      </c>
      <c r="I186" s="353">
        <v>38861.593999999997</v>
      </c>
      <c r="J186" s="355">
        <v>40123.58</v>
      </c>
      <c r="K186" s="353">
        <v>181353.77299999999</v>
      </c>
      <c r="L186" s="356">
        <v>205824.38200000001</v>
      </c>
    </row>
    <row r="187" spans="1:12" ht="12.75" x14ac:dyDescent="0.2">
      <c r="A187" s="131" t="s">
        <v>385</v>
      </c>
      <c r="B187" s="171" t="s">
        <v>386</v>
      </c>
      <c r="C187" s="353">
        <v>1743695.2</v>
      </c>
      <c r="D187" s="354">
        <v>1930053.0530000001</v>
      </c>
      <c r="E187" s="353">
        <v>320909.45400000003</v>
      </c>
      <c r="F187" s="355">
        <v>316287.478</v>
      </c>
      <c r="G187" s="353">
        <v>880287.85</v>
      </c>
      <c r="H187" s="354">
        <v>916254.39399999997</v>
      </c>
      <c r="I187" s="353">
        <v>157286.99299999999</v>
      </c>
      <c r="J187" s="355">
        <v>156473.56899999999</v>
      </c>
      <c r="K187" s="353">
        <v>863407.35</v>
      </c>
      <c r="L187" s="356">
        <v>1013798.6590000001</v>
      </c>
    </row>
    <row r="188" spans="1:12" ht="12.75" x14ac:dyDescent="0.2">
      <c r="A188" s="131" t="s">
        <v>387</v>
      </c>
      <c r="B188" s="171" t="s">
        <v>388</v>
      </c>
      <c r="C188" s="353">
        <v>21542.995999999999</v>
      </c>
      <c r="D188" s="354">
        <v>27221.030999999999</v>
      </c>
      <c r="E188" s="353">
        <v>57260.853000000003</v>
      </c>
      <c r="F188" s="355">
        <v>59101.010999999999</v>
      </c>
      <c r="G188" s="353">
        <v>12082.290999999999</v>
      </c>
      <c r="H188" s="354">
        <v>15807.666999999999</v>
      </c>
      <c r="I188" s="353">
        <v>7607135.4749999996</v>
      </c>
      <c r="J188" s="355">
        <v>7649398.7769999998</v>
      </c>
      <c r="K188" s="353">
        <v>9460.7049999999999</v>
      </c>
      <c r="L188" s="356">
        <v>11413.364</v>
      </c>
    </row>
    <row r="189" spans="1:12" ht="12.75" x14ac:dyDescent="0.2">
      <c r="A189" s="131" t="s">
        <v>389</v>
      </c>
      <c r="B189" s="171" t="s">
        <v>390</v>
      </c>
      <c r="C189" s="353">
        <v>791061.446</v>
      </c>
      <c r="D189" s="354">
        <v>871721.679</v>
      </c>
      <c r="E189" s="353">
        <v>1453842.4269999999</v>
      </c>
      <c r="F189" s="355">
        <v>1320404.936</v>
      </c>
      <c r="G189" s="353">
        <v>345680.42700000003</v>
      </c>
      <c r="H189" s="354">
        <v>440215.353</v>
      </c>
      <c r="I189" s="353">
        <v>332069.62800000003</v>
      </c>
      <c r="J189" s="355">
        <v>387609.12300000002</v>
      </c>
      <c r="K189" s="353">
        <v>445381.01899999997</v>
      </c>
      <c r="L189" s="356">
        <v>431506.326</v>
      </c>
    </row>
    <row r="190" spans="1:12" ht="12.75" x14ac:dyDescent="0.2">
      <c r="A190" s="131" t="s">
        <v>391</v>
      </c>
      <c r="B190" s="171" t="s">
        <v>392</v>
      </c>
      <c r="C190" s="353">
        <v>225741.14300000001</v>
      </c>
      <c r="D190" s="354">
        <v>231253.54399999999</v>
      </c>
      <c r="E190" s="353">
        <v>395706.30599999998</v>
      </c>
      <c r="F190" s="355">
        <v>347956.36</v>
      </c>
      <c r="G190" s="353">
        <v>81438.895999999993</v>
      </c>
      <c r="H190" s="354">
        <v>86025.623000000007</v>
      </c>
      <c r="I190" s="353">
        <v>116994.386</v>
      </c>
      <c r="J190" s="355">
        <v>98768.74</v>
      </c>
      <c r="K190" s="353">
        <v>144302.24700000003</v>
      </c>
      <c r="L190" s="356">
        <v>145227.92099999997</v>
      </c>
    </row>
    <row r="191" spans="1:12" ht="12.75" x14ac:dyDescent="0.2">
      <c r="A191" s="131" t="s">
        <v>393</v>
      </c>
      <c r="B191" s="171" t="s">
        <v>394</v>
      </c>
      <c r="C191" s="353">
        <v>43428.495000000003</v>
      </c>
      <c r="D191" s="354">
        <v>58205.713000000003</v>
      </c>
      <c r="E191" s="353">
        <v>13605.516</v>
      </c>
      <c r="F191" s="355">
        <v>18171.043000000001</v>
      </c>
      <c r="G191" s="353">
        <v>382846.44400000002</v>
      </c>
      <c r="H191" s="354">
        <v>393534.48100000003</v>
      </c>
      <c r="I191" s="353">
        <v>154324.13399999999</v>
      </c>
      <c r="J191" s="355">
        <v>149965.834</v>
      </c>
      <c r="K191" s="353">
        <v>-339417.94900000002</v>
      </c>
      <c r="L191" s="356">
        <v>-335328.76800000004</v>
      </c>
    </row>
    <row r="192" spans="1:12" ht="12.75" x14ac:dyDescent="0.2">
      <c r="A192" s="131" t="s">
        <v>395</v>
      </c>
      <c r="B192" s="171" t="s">
        <v>396</v>
      </c>
      <c r="C192" s="353">
        <v>699.93899999999996</v>
      </c>
      <c r="D192" s="354">
        <v>986.33199999999999</v>
      </c>
      <c r="E192" s="353">
        <v>279.56799999999998</v>
      </c>
      <c r="F192" s="355">
        <v>329.48700000000002</v>
      </c>
      <c r="G192" s="353">
        <v>38163.656999999999</v>
      </c>
      <c r="H192" s="354">
        <v>40381.800000000003</v>
      </c>
      <c r="I192" s="353">
        <v>19641.205000000002</v>
      </c>
      <c r="J192" s="355">
        <v>20290.376</v>
      </c>
      <c r="K192" s="353">
        <v>-37463.718000000001</v>
      </c>
      <c r="L192" s="356">
        <v>-39395.468000000001</v>
      </c>
    </row>
    <row r="193" spans="1:12" ht="12.75" x14ac:dyDescent="0.2">
      <c r="A193" s="131" t="s">
        <v>397</v>
      </c>
      <c r="B193" s="171" t="s">
        <v>398</v>
      </c>
      <c r="C193" s="353">
        <v>18235.080999999998</v>
      </c>
      <c r="D193" s="354">
        <v>18415.132000000001</v>
      </c>
      <c r="E193" s="353">
        <v>28189.559000000001</v>
      </c>
      <c r="F193" s="355">
        <v>24679.85</v>
      </c>
      <c r="G193" s="353">
        <v>5952.63</v>
      </c>
      <c r="H193" s="354">
        <v>4579.4740000000002</v>
      </c>
      <c r="I193" s="353">
        <v>3100.6669999999999</v>
      </c>
      <c r="J193" s="355">
        <v>2992.95</v>
      </c>
      <c r="K193" s="353">
        <v>12282.450999999997</v>
      </c>
      <c r="L193" s="356">
        <v>13835.658000000001</v>
      </c>
    </row>
    <row r="194" spans="1:12" ht="12.75" x14ac:dyDescent="0.2">
      <c r="A194" s="131" t="s">
        <v>399</v>
      </c>
      <c r="B194" s="171" t="s">
        <v>400</v>
      </c>
      <c r="C194" s="353">
        <v>259007.45600000001</v>
      </c>
      <c r="D194" s="354">
        <v>211258.69899999999</v>
      </c>
      <c r="E194" s="353">
        <v>185487.12700000001</v>
      </c>
      <c r="F194" s="355">
        <v>169330.55499999999</v>
      </c>
      <c r="G194" s="353">
        <v>183402.45300000001</v>
      </c>
      <c r="H194" s="354">
        <v>147652.98199999999</v>
      </c>
      <c r="I194" s="353">
        <v>145764.76800000001</v>
      </c>
      <c r="J194" s="355">
        <v>133726.04699999999</v>
      </c>
      <c r="K194" s="353">
        <v>75605.002999999997</v>
      </c>
      <c r="L194" s="356">
        <v>63605.717000000004</v>
      </c>
    </row>
    <row r="195" spans="1:12" ht="12.75" x14ac:dyDescent="0.2">
      <c r="A195" s="131" t="s">
        <v>401</v>
      </c>
      <c r="B195" s="171" t="s">
        <v>402</v>
      </c>
      <c r="C195" s="353">
        <v>274849.96600000001</v>
      </c>
      <c r="D195" s="354">
        <v>309139.83500000002</v>
      </c>
      <c r="E195" s="353">
        <v>91176.392000000007</v>
      </c>
      <c r="F195" s="355">
        <v>83857.952000000005</v>
      </c>
      <c r="G195" s="353">
        <v>491857.84499999997</v>
      </c>
      <c r="H195" s="354">
        <v>541418.01300000004</v>
      </c>
      <c r="I195" s="353">
        <v>105421.02499999999</v>
      </c>
      <c r="J195" s="355">
        <v>102765.46</v>
      </c>
      <c r="K195" s="353">
        <v>-217007.87899999996</v>
      </c>
      <c r="L195" s="356">
        <v>-232278.17800000001</v>
      </c>
    </row>
    <row r="196" spans="1:12" ht="12.75" x14ac:dyDescent="0.2">
      <c r="A196" s="131" t="s">
        <v>403</v>
      </c>
      <c r="B196" s="171" t="s">
        <v>404</v>
      </c>
      <c r="C196" s="353">
        <v>7773.9530000000004</v>
      </c>
      <c r="D196" s="354">
        <v>4575.2079999999996</v>
      </c>
      <c r="E196" s="353">
        <v>5209.6090000000004</v>
      </c>
      <c r="F196" s="355">
        <v>3559.65</v>
      </c>
      <c r="G196" s="353">
        <v>10311.279</v>
      </c>
      <c r="H196" s="354">
        <v>9674.0660000000007</v>
      </c>
      <c r="I196" s="353">
        <v>14827.509</v>
      </c>
      <c r="J196" s="355">
        <v>14550.657999999999</v>
      </c>
      <c r="K196" s="353">
        <v>-2537.326</v>
      </c>
      <c r="L196" s="356">
        <v>-5098.8580000000011</v>
      </c>
    </row>
    <row r="197" spans="1:12" ht="12.75" x14ac:dyDescent="0.2">
      <c r="A197" s="131" t="s">
        <v>405</v>
      </c>
      <c r="B197" s="171" t="s">
        <v>406</v>
      </c>
      <c r="C197" s="353">
        <v>220421.59599999999</v>
      </c>
      <c r="D197" s="354">
        <v>226855.09400000001</v>
      </c>
      <c r="E197" s="353">
        <v>270567.53899999999</v>
      </c>
      <c r="F197" s="355">
        <v>276204.06699999998</v>
      </c>
      <c r="G197" s="353">
        <v>47483.048000000003</v>
      </c>
      <c r="H197" s="354">
        <v>43526.010999999999</v>
      </c>
      <c r="I197" s="353">
        <v>50550.470999999998</v>
      </c>
      <c r="J197" s="355">
        <v>38804.572</v>
      </c>
      <c r="K197" s="353">
        <v>172938.54799999998</v>
      </c>
      <c r="L197" s="356">
        <v>183329.08300000001</v>
      </c>
    </row>
    <row r="198" spans="1:12" ht="12.75" x14ac:dyDescent="0.2">
      <c r="A198" s="131" t="s">
        <v>407</v>
      </c>
      <c r="B198" s="171" t="s">
        <v>408</v>
      </c>
      <c r="C198" s="353">
        <v>95592.29</v>
      </c>
      <c r="D198" s="354">
        <v>99103.570999999996</v>
      </c>
      <c r="E198" s="353">
        <v>393833.60800000001</v>
      </c>
      <c r="F198" s="355">
        <v>431488.90700000001</v>
      </c>
      <c r="G198" s="353">
        <v>24639.085999999999</v>
      </c>
      <c r="H198" s="354">
        <v>13384.932000000001</v>
      </c>
      <c r="I198" s="353">
        <v>104188.925</v>
      </c>
      <c r="J198" s="355">
        <v>52902.946000000004</v>
      </c>
      <c r="K198" s="353">
        <v>70953.203999999998</v>
      </c>
      <c r="L198" s="356">
        <v>85718.638999999996</v>
      </c>
    </row>
    <row r="199" spans="1:12" ht="12.75" x14ac:dyDescent="0.2">
      <c r="A199" s="131" t="s">
        <v>409</v>
      </c>
      <c r="B199" s="171" t="s">
        <v>410</v>
      </c>
      <c r="C199" s="353">
        <v>26460.75</v>
      </c>
      <c r="D199" s="354">
        <v>38901.114000000001</v>
      </c>
      <c r="E199" s="353">
        <v>70587.407999999996</v>
      </c>
      <c r="F199" s="355">
        <v>134586.921</v>
      </c>
      <c r="G199" s="353">
        <v>40940.167000000001</v>
      </c>
      <c r="H199" s="354">
        <v>45042.224999999999</v>
      </c>
      <c r="I199" s="353">
        <v>166525.62100000001</v>
      </c>
      <c r="J199" s="355">
        <v>204168.046</v>
      </c>
      <c r="K199" s="353">
        <v>-14479.417000000001</v>
      </c>
      <c r="L199" s="356">
        <v>-6141.1109999999971</v>
      </c>
    </row>
    <row r="200" spans="1:12" ht="12.75" x14ac:dyDescent="0.2">
      <c r="A200" s="131" t="s">
        <v>411</v>
      </c>
      <c r="B200" s="171" t="s">
        <v>412</v>
      </c>
      <c r="C200" s="353">
        <v>94679.618000000002</v>
      </c>
      <c r="D200" s="354">
        <v>68489.164000000004</v>
      </c>
      <c r="E200" s="353">
        <v>137657.91800000001</v>
      </c>
      <c r="F200" s="355">
        <v>116624.07</v>
      </c>
      <c r="G200" s="353">
        <v>1429751.9480000001</v>
      </c>
      <c r="H200" s="354">
        <v>1451415.757</v>
      </c>
      <c r="I200" s="353">
        <v>2688409.3939999999</v>
      </c>
      <c r="J200" s="355">
        <v>2910697.023</v>
      </c>
      <c r="K200" s="353">
        <v>-1335072.33</v>
      </c>
      <c r="L200" s="356">
        <v>-1382926.5929999999</v>
      </c>
    </row>
    <row r="201" spans="1:12" ht="12.75" x14ac:dyDescent="0.2">
      <c r="A201" s="131" t="s">
        <v>413</v>
      </c>
      <c r="B201" s="171" t="s">
        <v>414</v>
      </c>
      <c r="C201" s="353">
        <v>0</v>
      </c>
      <c r="D201" s="354">
        <v>27.067</v>
      </c>
      <c r="E201" s="353">
        <v>0</v>
      </c>
      <c r="F201" s="355">
        <v>20.079999999999998</v>
      </c>
      <c r="G201" s="353">
        <v>384.70800000000003</v>
      </c>
      <c r="H201" s="354">
        <v>542.19899999999996</v>
      </c>
      <c r="I201" s="353">
        <v>130.41399999999999</v>
      </c>
      <c r="J201" s="355">
        <v>150.51400000000001</v>
      </c>
      <c r="K201" s="353">
        <v>-384.70800000000003</v>
      </c>
      <c r="L201" s="356">
        <v>-515.13199999999995</v>
      </c>
    </row>
    <row r="202" spans="1:12" ht="12.75" x14ac:dyDescent="0.2">
      <c r="A202" s="131" t="s">
        <v>415</v>
      </c>
      <c r="B202" s="171" t="s">
        <v>416</v>
      </c>
      <c r="C202" s="353">
        <v>234203.98199999999</v>
      </c>
      <c r="D202" s="354">
        <v>292957.76500000001</v>
      </c>
      <c r="E202" s="353">
        <v>697901.69700000004</v>
      </c>
      <c r="F202" s="355">
        <v>914636.55299999996</v>
      </c>
      <c r="G202" s="353">
        <v>153287.084</v>
      </c>
      <c r="H202" s="354">
        <v>204634.62700000001</v>
      </c>
      <c r="I202" s="353">
        <v>605124.69400000002</v>
      </c>
      <c r="J202" s="355">
        <v>846009.50600000005</v>
      </c>
      <c r="K202" s="353">
        <v>80916.897999999986</v>
      </c>
      <c r="L202" s="356">
        <v>88323.138000000006</v>
      </c>
    </row>
    <row r="203" spans="1:12" ht="12.75" x14ac:dyDescent="0.2">
      <c r="A203" s="131" t="s">
        <v>644</v>
      </c>
      <c r="B203" s="171" t="s">
        <v>645</v>
      </c>
      <c r="C203" s="353">
        <v>22.795999999999999</v>
      </c>
      <c r="D203" s="354">
        <v>3.2000000000000001E-2</v>
      </c>
      <c r="E203" s="353">
        <v>36.631</v>
      </c>
      <c r="F203" s="355">
        <v>2E-3</v>
      </c>
      <c r="G203" s="353">
        <v>20.013000000000002</v>
      </c>
      <c r="H203" s="354">
        <v>9.1549999999999994</v>
      </c>
      <c r="I203" s="353">
        <v>7.2039999999999997</v>
      </c>
      <c r="J203" s="355">
        <v>2.4</v>
      </c>
      <c r="K203" s="353">
        <v>2.7829999999999977</v>
      </c>
      <c r="L203" s="356">
        <v>-9.1229999999999993</v>
      </c>
    </row>
    <row r="204" spans="1:12" ht="12.75" x14ac:dyDescent="0.2">
      <c r="A204" s="131" t="s">
        <v>417</v>
      </c>
      <c r="B204" s="171" t="s">
        <v>418</v>
      </c>
      <c r="C204" s="353">
        <v>26706.821</v>
      </c>
      <c r="D204" s="354">
        <v>30641.616999999998</v>
      </c>
      <c r="E204" s="353">
        <v>193405.179</v>
      </c>
      <c r="F204" s="355">
        <v>200003.171</v>
      </c>
      <c r="G204" s="353">
        <v>12976.965</v>
      </c>
      <c r="H204" s="354">
        <v>9997.4359999999997</v>
      </c>
      <c r="I204" s="353">
        <v>36735.086000000003</v>
      </c>
      <c r="J204" s="355">
        <v>33219.529000000002</v>
      </c>
      <c r="K204" s="353">
        <v>13729.856</v>
      </c>
      <c r="L204" s="356">
        <v>20644.180999999997</v>
      </c>
    </row>
    <row r="205" spans="1:12" ht="12.75" x14ac:dyDescent="0.2">
      <c r="A205" s="131" t="s">
        <v>419</v>
      </c>
      <c r="B205" s="171" t="s">
        <v>420</v>
      </c>
      <c r="C205" s="353">
        <v>1931152.1939999999</v>
      </c>
      <c r="D205" s="354">
        <v>2242689.2689999999</v>
      </c>
      <c r="E205" s="353">
        <v>1051361.5209999999</v>
      </c>
      <c r="F205" s="355">
        <v>1076920.9310000001</v>
      </c>
      <c r="G205" s="353">
        <v>1545377.548</v>
      </c>
      <c r="H205" s="354">
        <v>1755138.3910000001</v>
      </c>
      <c r="I205" s="353">
        <v>871642.52599999995</v>
      </c>
      <c r="J205" s="355">
        <v>897004.58299999998</v>
      </c>
      <c r="K205" s="353">
        <v>385774.64599999995</v>
      </c>
      <c r="L205" s="356">
        <v>487550.87799999979</v>
      </c>
    </row>
    <row r="206" spans="1:12" ht="12.75" x14ac:dyDescent="0.2">
      <c r="A206" s="131" t="s">
        <v>421</v>
      </c>
      <c r="B206" s="171" t="s">
        <v>422</v>
      </c>
      <c r="C206" s="353">
        <v>88921.827999999994</v>
      </c>
      <c r="D206" s="354">
        <v>117104.484</v>
      </c>
      <c r="E206" s="353">
        <v>25871.297999999999</v>
      </c>
      <c r="F206" s="355">
        <v>22112.973999999998</v>
      </c>
      <c r="G206" s="353">
        <v>590331.34199999995</v>
      </c>
      <c r="H206" s="354">
        <v>737184.62800000003</v>
      </c>
      <c r="I206" s="353">
        <v>140333.11499999999</v>
      </c>
      <c r="J206" s="355">
        <v>147268.177</v>
      </c>
      <c r="K206" s="353">
        <v>-501409.51399999997</v>
      </c>
      <c r="L206" s="356">
        <v>-620080.14400000009</v>
      </c>
    </row>
    <row r="207" spans="1:12" ht="12.75" x14ac:dyDescent="0.2">
      <c r="A207" s="131" t="s">
        <v>423</v>
      </c>
      <c r="B207" s="171" t="s">
        <v>424</v>
      </c>
      <c r="C207" s="353">
        <v>3538825.4270000001</v>
      </c>
      <c r="D207" s="354">
        <v>4499364.4139999999</v>
      </c>
      <c r="E207" s="353">
        <v>200838.38399999999</v>
      </c>
      <c r="F207" s="355">
        <v>181610.70499999999</v>
      </c>
      <c r="G207" s="353">
        <v>56230.527000000002</v>
      </c>
      <c r="H207" s="354">
        <v>57027.569000000003</v>
      </c>
      <c r="I207" s="353">
        <v>4134.6629999999996</v>
      </c>
      <c r="J207" s="355">
        <v>3484.2950000000001</v>
      </c>
      <c r="K207" s="353">
        <v>3482594.9000000004</v>
      </c>
      <c r="L207" s="356">
        <v>4442336.8449999997</v>
      </c>
    </row>
    <row r="208" spans="1:12" ht="12.75" x14ac:dyDescent="0.2">
      <c r="A208" s="131" t="s">
        <v>425</v>
      </c>
      <c r="B208" s="171" t="s">
        <v>426</v>
      </c>
      <c r="C208" s="353">
        <v>578200.57400000002</v>
      </c>
      <c r="D208" s="354">
        <v>664615.56099999999</v>
      </c>
      <c r="E208" s="353">
        <v>44929.241000000002</v>
      </c>
      <c r="F208" s="355">
        <v>48108.932000000001</v>
      </c>
      <c r="G208" s="353">
        <v>218903.864</v>
      </c>
      <c r="H208" s="354">
        <v>248059.60500000001</v>
      </c>
      <c r="I208" s="353">
        <v>37401.684999999998</v>
      </c>
      <c r="J208" s="355">
        <v>36026.069000000003</v>
      </c>
      <c r="K208" s="353">
        <v>359296.71</v>
      </c>
      <c r="L208" s="356">
        <v>416555.95600000001</v>
      </c>
    </row>
    <row r="209" spans="1:12" ht="13.5" thickBot="1" x14ac:dyDescent="0.25">
      <c r="A209" s="174" t="s">
        <v>632</v>
      </c>
      <c r="B209" s="175" t="s">
        <v>633</v>
      </c>
      <c r="C209" s="361">
        <v>103786.03200000001</v>
      </c>
      <c r="D209" s="362">
        <v>131996.23800000001</v>
      </c>
      <c r="E209" s="361">
        <v>3772.875</v>
      </c>
      <c r="F209" s="363">
        <v>2284.3159999999998</v>
      </c>
      <c r="G209" s="361">
        <v>456742.18900000001</v>
      </c>
      <c r="H209" s="362">
        <v>679229.11499999999</v>
      </c>
      <c r="I209" s="361">
        <v>8436.0879999999997</v>
      </c>
      <c r="J209" s="363">
        <v>10642.23</v>
      </c>
      <c r="K209" s="361">
        <v>-352956.15700000001</v>
      </c>
      <c r="L209" s="364">
        <v>-547232.87699999998</v>
      </c>
    </row>
  </sheetData>
  <printOptions horizontalCentered="1"/>
  <pageMargins left="0.19685039370078741" right="0.19685039370078741" top="0.70866141732283472" bottom="0.39370078740157483" header="0.19685039370078741" footer="0.23622047244094491"/>
  <pageSetup paperSize="9" scale="80" orientation="landscape" r:id="rId1"/>
  <headerFooter alignWithMargins="0">
    <oddHeader xml:space="preserve">&amp;L&amp;"-,Pogrubiona kursywa"&amp;12Departament Rynków Rolnych i Transformacji Energetycznej Obszarów Wiejskich&amp;C&amp;"-,Standardowy"
&amp;8
&amp;14Polski handel zagraniczny towarami rolno-spożywczymi w 2023 r. - dane ostateczne! </oddHeader>
    <oddFooter>&amp;L&amp;"-,Pogrubiona kursywa"&amp;12 Źródło: Min. Finansów&amp;CStrona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94"/>
  <sheetViews>
    <sheetView showGridLines="0" showZeros="0" zoomScaleNormal="100" workbookViewId="0">
      <selection activeCell="E20" sqref="E20"/>
    </sheetView>
  </sheetViews>
  <sheetFormatPr defaultColWidth="10.140625" defaultRowHeight="15" x14ac:dyDescent="0.25"/>
  <cols>
    <col min="1" max="1" width="4.85546875" style="53" bestFit="1" customWidth="1"/>
    <col min="2" max="2" width="55.7109375" style="53" bestFit="1" customWidth="1"/>
    <col min="3" max="3" width="9.5703125" style="176" bestFit="1" customWidth="1"/>
    <col min="4" max="4" width="10.42578125" style="176" bestFit="1" customWidth="1"/>
    <col min="5" max="5" width="9.5703125" style="176" bestFit="1" customWidth="1"/>
    <col min="6" max="6" width="10.42578125" style="176" bestFit="1" customWidth="1"/>
    <col min="7" max="7" width="9.5703125" style="176" bestFit="1" customWidth="1"/>
    <col min="8" max="8" width="10.42578125" style="176" bestFit="1" customWidth="1"/>
    <col min="9" max="9" width="9.5703125" style="176" bestFit="1" customWidth="1"/>
    <col min="10" max="10" width="10.42578125" style="176" bestFit="1" customWidth="1"/>
    <col min="11" max="11" width="9.5703125" style="176" bestFit="1" customWidth="1"/>
    <col min="12" max="12" width="10.42578125" style="176" bestFit="1" customWidth="1"/>
    <col min="13" max="13" width="8.140625" style="53" customWidth="1"/>
    <col min="14" max="14" width="13.5703125" style="53" customWidth="1"/>
    <col min="15" max="15" width="11" style="53" bestFit="1" customWidth="1"/>
    <col min="16" max="16384" width="10.140625" style="53"/>
  </cols>
  <sheetData>
    <row r="1" spans="1:12" ht="15.75" thickBot="1" x14ac:dyDescent="0.3">
      <c r="A1" s="160"/>
    </row>
    <row r="2" spans="1:12" x14ac:dyDescent="0.2">
      <c r="A2" s="161"/>
      <c r="B2" s="162"/>
      <c r="C2" s="55" t="s">
        <v>28</v>
      </c>
      <c r="D2" s="56"/>
      <c r="E2" s="56"/>
      <c r="F2" s="57"/>
      <c r="G2" s="55" t="s">
        <v>29</v>
      </c>
      <c r="H2" s="56"/>
      <c r="I2" s="56"/>
      <c r="J2" s="57"/>
      <c r="K2" s="55" t="s">
        <v>30</v>
      </c>
      <c r="L2" s="58"/>
    </row>
    <row r="3" spans="1:12" x14ac:dyDescent="0.25">
      <c r="A3" s="163" t="s">
        <v>31</v>
      </c>
      <c r="B3" s="164" t="s">
        <v>32</v>
      </c>
      <c r="C3" s="370" t="s">
        <v>33</v>
      </c>
      <c r="D3" s="370"/>
      <c r="E3" s="370" t="s">
        <v>34</v>
      </c>
      <c r="F3" s="371"/>
      <c r="G3" s="370" t="s">
        <v>33</v>
      </c>
      <c r="H3" s="370"/>
      <c r="I3" s="370" t="s">
        <v>34</v>
      </c>
      <c r="J3" s="371"/>
      <c r="K3" s="370" t="s">
        <v>33</v>
      </c>
      <c r="L3" s="372"/>
    </row>
    <row r="4" spans="1:12" ht="13.5" thickBot="1" x14ac:dyDescent="0.25">
      <c r="A4" s="165"/>
      <c r="B4" s="166"/>
      <c r="C4" s="346" t="s">
        <v>658</v>
      </c>
      <c r="D4" s="347" t="s">
        <v>662</v>
      </c>
      <c r="E4" s="346" t="s">
        <v>658</v>
      </c>
      <c r="F4" s="348" t="s">
        <v>662</v>
      </c>
      <c r="G4" s="349" t="s">
        <v>658</v>
      </c>
      <c r="H4" s="347" t="s">
        <v>662</v>
      </c>
      <c r="I4" s="346" t="s">
        <v>658</v>
      </c>
      <c r="J4" s="348" t="s">
        <v>662</v>
      </c>
      <c r="K4" s="349" t="s">
        <v>658</v>
      </c>
      <c r="L4" s="350" t="s">
        <v>662</v>
      </c>
    </row>
    <row r="5" spans="1:12" ht="12.75" x14ac:dyDescent="0.2">
      <c r="A5" s="167" t="s">
        <v>552</v>
      </c>
      <c r="B5" s="168"/>
      <c r="C5" s="169">
        <v>944925.35900000017</v>
      </c>
      <c r="D5" s="170">
        <v>1032795.3040000004</v>
      </c>
      <c r="E5" s="169"/>
      <c r="F5" s="351"/>
      <c r="G5" s="169">
        <v>2666611.8409999995</v>
      </c>
      <c r="H5" s="170">
        <v>1691351.8879999998</v>
      </c>
      <c r="I5" s="169"/>
      <c r="J5" s="351"/>
      <c r="K5" s="169">
        <v>-1721686.4820000003</v>
      </c>
      <c r="L5" s="352">
        <v>-658556.58399999968</v>
      </c>
    </row>
    <row r="6" spans="1:12" ht="12.75" x14ac:dyDescent="0.2">
      <c r="A6" s="131" t="s">
        <v>35</v>
      </c>
      <c r="B6" s="171" t="s">
        <v>36</v>
      </c>
      <c r="C6" s="353">
        <v>213.50899999999999</v>
      </c>
      <c r="D6" s="354">
        <v>86.685000000000002</v>
      </c>
      <c r="E6" s="353">
        <v>23.11</v>
      </c>
      <c r="F6" s="355">
        <v>71.599999999999994</v>
      </c>
      <c r="G6" s="353">
        <v>360.43299999999999</v>
      </c>
      <c r="H6" s="354">
        <v>188.268</v>
      </c>
      <c r="I6" s="353">
        <v>304.33300000000003</v>
      </c>
      <c r="J6" s="355">
        <v>121.78</v>
      </c>
      <c r="K6" s="353">
        <v>-146.92400000000001</v>
      </c>
      <c r="L6" s="356">
        <v>-101.583</v>
      </c>
    </row>
    <row r="7" spans="1:12" ht="12.75" x14ac:dyDescent="0.2">
      <c r="A7" s="131" t="s">
        <v>37</v>
      </c>
      <c r="B7" s="171" t="s">
        <v>38</v>
      </c>
      <c r="C7" s="353">
        <v>912.45500000000004</v>
      </c>
      <c r="D7" s="354">
        <v>411.65199999999999</v>
      </c>
      <c r="E7" s="353">
        <v>211.465</v>
      </c>
      <c r="F7" s="355">
        <v>101.26</v>
      </c>
      <c r="G7" s="353">
        <v>0</v>
      </c>
      <c r="H7" s="354">
        <v>0</v>
      </c>
      <c r="I7" s="353">
        <v>0</v>
      </c>
      <c r="J7" s="355">
        <v>0</v>
      </c>
      <c r="K7" s="353">
        <v>912.45500000000004</v>
      </c>
      <c r="L7" s="356">
        <v>411.65199999999999</v>
      </c>
    </row>
    <row r="8" spans="1:12" ht="12.75" x14ac:dyDescent="0.2">
      <c r="A8" s="131" t="s">
        <v>39</v>
      </c>
      <c r="B8" s="171" t="s">
        <v>40</v>
      </c>
      <c r="C8" s="353">
        <v>17.286000000000001</v>
      </c>
      <c r="D8" s="354">
        <v>72.730999999999995</v>
      </c>
      <c r="E8" s="353">
        <v>0.83</v>
      </c>
      <c r="F8" s="355">
        <v>3.7</v>
      </c>
      <c r="G8" s="353">
        <v>0</v>
      </c>
      <c r="H8" s="354">
        <v>0</v>
      </c>
      <c r="I8" s="353">
        <v>0</v>
      </c>
      <c r="J8" s="355">
        <v>0</v>
      </c>
      <c r="K8" s="353">
        <v>17.286000000000001</v>
      </c>
      <c r="L8" s="356">
        <v>72.730999999999995</v>
      </c>
    </row>
    <row r="9" spans="1:12" ht="12.75" x14ac:dyDescent="0.2">
      <c r="A9" s="131" t="s">
        <v>41</v>
      </c>
      <c r="B9" s="171" t="s">
        <v>42</v>
      </c>
      <c r="C9" s="353">
        <v>500.7</v>
      </c>
      <c r="D9" s="354">
        <v>0</v>
      </c>
      <c r="E9" s="353">
        <v>31.1</v>
      </c>
      <c r="F9" s="355">
        <v>0</v>
      </c>
      <c r="G9" s="353">
        <v>0</v>
      </c>
      <c r="H9" s="354">
        <v>0</v>
      </c>
      <c r="I9" s="353">
        <v>0</v>
      </c>
      <c r="J9" s="355">
        <v>0</v>
      </c>
      <c r="K9" s="353">
        <v>500.7</v>
      </c>
      <c r="L9" s="356">
        <v>0</v>
      </c>
    </row>
    <row r="10" spans="1:12" ht="12.75" x14ac:dyDescent="0.2">
      <c r="A10" s="131" t="s">
        <v>43</v>
      </c>
      <c r="B10" s="171" t="s">
        <v>44</v>
      </c>
      <c r="C10" s="353">
        <v>9476.1929999999993</v>
      </c>
      <c r="D10" s="354">
        <v>12375.776</v>
      </c>
      <c r="E10" s="353">
        <v>987.74800000000005</v>
      </c>
      <c r="F10" s="355">
        <v>1042.8150000000001</v>
      </c>
      <c r="G10" s="353">
        <v>0</v>
      </c>
      <c r="H10" s="354">
        <v>0</v>
      </c>
      <c r="I10" s="353">
        <v>0</v>
      </c>
      <c r="J10" s="355">
        <v>0</v>
      </c>
      <c r="K10" s="353">
        <v>9476.1929999999993</v>
      </c>
      <c r="L10" s="356">
        <v>12375.776</v>
      </c>
    </row>
    <row r="11" spans="1:12" ht="12.75" x14ac:dyDescent="0.2">
      <c r="A11" s="131" t="s">
        <v>45</v>
      </c>
      <c r="B11" s="171" t="s">
        <v>46</v>
      </c>
      <c r="C11" s="353">
        <v>83.893000000000001</v>
      </c>
      <c r="D11" s="354">
        <v>37.277999999999999</v>
      </c>
      <c r="E11" s="353">
        <v>7.101</v>
      </c>
      <c r="F11" s="355">
        <v>1.4370000000000001</v>
      </c>
      <c r="G11" s="353">
        <v>38.704999999999998</v>
      </c>
      <c r="H11" s="354">
        <v>147.47900000000001</v>
      </c>
      <c r="I11" s="353">
        <v>9.8829999999999991</v>
      </c>
      <c r="J11" s="355">
        <v>2.0030000000000001</v>
      </c>
      <c r="K11" s="353">
        <v>45.188000000000002</v>
      </c>
      <c r="L11" s="356">
        <v>-110.20100000000002</v>
      </c>
    </row>
    <row r="12" spans="1:12" ht="12.75" x14ac:dyDescent="0.2">
      <c r="A12" s="131" t="s">
        <v>47</v>
      </c>
      <c r="B12" s="171" t="s">
        <v>48</v>
      </c>
      <c r="C12" s="353">
        <v>1017.255</v>
      </c>
      <c r="D12" s="354">
        <v>99.396000000000001</v>
      </c>
      <c r="E12" s="353">
        <v>87.581999999999994</v>
      </c>
      <c r="F12" s="355">
        <v>6.694</v>
      </c>
      <c r="G12" s="353">
        <v>28.175999999999998</v>
      </c>
      <c r="H12" s="354">
        <v>0</v>
      </c>
      <c r="I12" s="353">
        <v>24.5</v>
      </c>
      <c r="J12" s="355">
        <v>0</v>
      </c>
      <c r="K12" s="353">
        <v>989.07899999999995</v>
      </c>
      <c r="L12" s="356">
        <v>99.396000000000001</v>
      </c>
    </row>
    <row r="13" spans="1:12" ht="12.75" x14ac:dyDescent="0.2">
      <c r="A13" s="131" t="s">
        <v>49</v>
      </c>
      <c r="B13" s="171" t="s">
        <v>50</v>
      </c>
      <c r="C13" s="353">
        <v>2183.7550000000001</v>
      </c>
      <c r="D13" s="354">
        <v>1273.9829999999999</v>
      </c>
      <c r="E13" s="353">
        <v>494.05799999999999</v>
      </c>
      <c r="F13" s="355">
        <v>367.94099999999997</v>
      </c>
      <c r="G13" s="353">
        <v>411.298</v>
      </c>
      <c r="H13" s="354">
        <v>0</v>
      </c>
      <c r="I13" s="353">
        <v>347.279</v>
      </c>
      <c r="J13" s="355">
        <v>0</v>
      </c>
      <c r="K13" s="353">
        <v>1772.4570000000001</v>
      </c>
      <c r="L13" s="356">
        <v>1273.9829999999999</v>
      </c>
    </row>
    <row r="14" spans="1:12" ht="12.75" x14ac:dyDescent="0.2">
      <c r="A14" s="131" t="s">
        <v>51</v>
      </c>
      <c r="B14" s="171" t="s">
        <v>52</v>
      </c>
      <c r="C14" s="353">
        <v>33970.703999999998</v>
      </c>
      <c r="D14" s="354">
        <v>10630.413</v>
      </c>
      <c r="E14" s="353">
        <v>17453.738000000001</v>
      </c>
      <c r="F14" s="355">
        <v>5635.59</v>
      </c>
      <c r="G14" s="353">
        <v>0</v>
      </c>
      <c r="H14" s="354">
        <v>0</v>
      </c>
      <c r="I14" s="353">
        <v>0</v>
      </c>
      <c r="J14" s="355">
        <v>0</v>
      </c>
      <c r="K14" s="353">
        <v>33970.703999999998</v>
      </c>
      <c r="L14" s="356">
        <v>10630.413</v>
      </c>
    </row>
    <row r="15" spans="1:12" ht="12.75" x14ac:dyDescent="0.2">
      <c r="A15" s="131" t="s">
        <v>53</v>
      </c>
      <c r="B15" s="171" t="s">
        <v>54</v>
      </c>
      <c r="C15" s="353">
        <v>43.985999999999997</v>
      </c>
      <c r="D15" s="354">
        <v>48.77</v>
      </c>
      <c r="E15" s="353">
        <v>1.766</v>
      </c>
      <c r="F15" s="355">
        <v>2.0630000000000002</v>
      </c>
      <c r="G15" s="353">
        <v>0</v>
      </c>
      <c r="H15" s="354">
        <v>0</v>
      </c>
      <c r="I15" s="353">
        <v>0</v>
      </c>
      <c r="J15" s="355">
        <v>0</v>
      </c>
      <c r="K15" s="353">
        <v>43.985999999999997</v>
      </c>
      <c r="L15" s="356">
        <v>48.77</v>
      </c>
    </row>
    <row r="16" spans="1:12" ht="12.75" x14ac:dyDescent="0.2">
      <c r="A16" s="131" t="s">
        <v>57</v>
      </c>
      <c r="B16" s="171" t="s">
        <v>58</v>
      </c>
      <c r="C16" s="353">
        <v>11960.937</v>
      </c>
      <c r="D16" s="354">
        <v>9341.2189999999991</v>
      </c>
      <c r="E16" s="353">
        <v>13140.512000000001</v>
      </c>
      <c r="F16" s="355">
        <v>10413.992</v>
      </c>
      <c r="G16" s="353">
        <v>0</v>
      </c>
      <c r="H16" s="354">
        <v>0</v>
      </c>
      <c r="I16" s="353">
        <v>0</v>
      </c>
      <c r="J16" s="355">
        <v>0</v>
      </c>
      <c r="K16" s="353">
        <v>11960.937</v>
      </c>
      <c r="L16" s="356">
        <v>9341.2189999999991</v>
      </c>
    </row>
    <row r="17" spans="1:12" ht="12.75" x14ac:dyDescent="0.2">
      <c r="A17" s="131" t="s">
        <v>59</v>
      </c>
      <c r="B17" s="171" t="s">
        <v>60</v>
      </c>
      <c r="C17" s="353">
        <v>28588.463</v>
      </c>
      <c r="D17" s="354">
        <v>17844.425999999999</v>
      </c>
      <c r="E17" s="353">
        <v>60839.32</v>
      </c>
      <c r="F17" s="355">
        <v>41469.091</v>
      </c>
      <c r="G17" s="353">
        <v>44620.152999999998</v>
      </c>
      <c r="H17" s="354">
        <v>25740.445</v>
      </c>
      <c r="I17" s="353">
        <v>21319.855</v>
      </c>
      <c r="J17" s="355">
        <v>15485.762000000001</v>
      </c>
      <c r="K17" s="353">
        <v>-16031.689999999999</v>
      </c>
      <c r="L17" s="356">
        <v>-7896.0190000000002</v>
      </c>
    </row>
    <row r="18" spans="1:12" ht="12.75" x14ac:dyDescent="0.2">
      <c r="A18" s="131" t="s">
        <v>63</v>
      </c>
      <c r="B18" s="171" t="s">
        <v>64</v>
      </c>
      <c r="C18" s="353">
        <v>26411.613000000001</v>
      </c>
      <c r="D18" s="354">
        <v>18665.695</v>
      </c>
      <c r="E18" s="353">
        <v>25238.419000000002</v>
      </c>
      <c r="F18" s="355">
        <v>19129.839</v>
      </c>
      <c r="G18" s="353">
        <v>0</v>
      </c>
      <c r="H18" s="354">
        <v>0</v>
      </c>
      <c r="I18" s="353">
        <v>0</v>
      </c>
      <c r="J18" s="355">
        <v>0</v>
      </c>
      <c r="K18" s="353">
        <v>26411.613000000001</v>
      </c>
      <c r="L18" s="356">
        <v>18665.695</v>
      </c>
    </row>
    <row r="19" spans="1:12" ht="12.75" x14ac:dyDescent="0.2">
      <c r="A19" s="131" t="s">
        <v>65</v>
      </c>
      <c r="B19" s="171" t="s">
        <v>66</v>
      </c>
      <c r="C19" s="353">
        <v>375.995</v>
      </c>
      <c r="D19" s="354">
        <v>737.63699999999994</v>
      </c>
      <c r="E19" s="353">
        <v>65.921999999999997</v>
      </c>
      <c r="F19" s="355">
        <v>57.959000000000003</v>
      </c>
      <c r="G19" s="353">
        <v>0</v>
      </c>
      <c r="H19" s="354">
        <v>0</v>
      </c>
      <c r="I19" s="353">
        <v>0</v>
      </c>
      <c r="J19" s="355">
        <v>0</v>
      </c>
      <c r="K19" s="353">
        <v>375.995</v>
      </c>
      <c r="L19" s="356">
        <v>737.63699999999994</v>
      </c>
    </row>
    <row r="20" spans="1:12" ht="12.75" x14ac:dyDescent="0.2">
      <c r="A20" s="131" t="s">
        <v>67</v>
      </c>
      <c r="B20" s="171" t="s">
        <v>68</v>
      </c>
      <c r="C20" s="353">
        <v>1.1379999999999999</v>
      </c>
      <c r="D20" s="354">
        <v>0</v>
      </c>
      <c r="E20" s="353">
        <v>0.245</v>
      </c>
      <c r="F20" s="355">
        <v>0</v>
      </c>
      <c r="G20" s="353">
        <v>11.16</v>
      </c>
      <c r="H20" s="354">
        <v>4.9000000000000004</v>
      </c>
      <c r="I20" s="353">
        <v>4.4999999999999998E-2</v>
      </c>
      <c r="J20" s="355">
        <v>1.7000000000000001E-2</v>
      </c>
      <c r="K20" s="353">
        <v>-10.022</v>
      </c>
      <c r="L20" s="356">
        <v>-4.9000000000000004</v>
      </c>
    </row>
    <row r="21" spans="1:12" ht="12.75" x14ac:dyDescent="0.2">
      <c r="A21" s="131" t="s">
        <v>69</v>
      </c>
      <c r="B21" s="171" t="s">
        <v>70</v>
      </c>
      <c r="C21" s="353">
        <v>8</v>
      </c>
      <c r="D21" s="354">
        <v>6.5369999999999999</v>
      </c>
      <c r="E21" s="353">
        <v>16</v>
      </c>
      <c r="F21" s="355">
        <v>4.8559999999999999</v>
      </c>
      <c r="G21" s="353">
        <v>0</v>
      </c>
      <c r="H21" s="354">
        <v>170.96199999999999</v>
      </c>
      <c r="I21" s="353">
        <v>0</v>
      </c>
      <c r="J21" s="355">
        <v>18.66</v>
      </c>
      <c r="K21" s="353">
        <v>8</v>
      </c>
      <c r="L21" s="356">
        <v>-164.42499999999998</v>
      </c>
    </row>
    <row r="22" spans="1:12" ht="12.75" x14ac:dyDescent="0.2">
      <c r="A22" s="131" t="s">
        <v>71</v>
      </c>
      <c r="B22" s="171" t="s">
        <v>72</v>
      </c>
      <c r="C22" s="353">
        <v>3602.9070000000002</v>
      </c>
      <c r="D22" s="354">
        <v>3017.7350000000001</v>
      </c>
      <c r="E22" s="353">
        <v>3282.2939999999999</v>
      </c>
      <c r="F22" s="355">
        <v>2536.9520000000002</v>
      </c>
      <c r="G22" s="353">
        <v>0</v>
      </c>
      <c r="H22" s="354">
        <v>16.271999999999998</v>
      </c>
      <c r="I22" s="353">
        <v>0</v>
      </c>
      <c r="J22" s="355">
        <v>6.1459999999999999</v>
      </c>
      <c r="K22" s="353">
        <v>3602.9070000000002</v>
      </c>
      <c r="L22" s="356">
        <v>3001.4630000000002</v>
      </c>
    </row>
    <row r="23" spans="1:12" ht="12.75" x14ac:dyDescent="0.2">
      <c r="A23" s="131" t="s">
        <v>73</v>
      </c>
      <c r="B23" s="171" t="s">
        <v>74</v>
      </c>
      <c r="C23" s="353">
        <v>960.25800000000004</v>
      </c>
      <c r="D23" s="354">
        <v>649.37900000000002</v>
      </c>
      <c r="E23" s="353">
        <v>426.72699999999998</v>
      </c>
      <c r="F23" s="355">
        <v>311.70400000000001</v>
      </c>
      <c r="G23" s="353">
        <v>73.17</v>
      </c>
      <c r="H23" s="354">
        <v>492.50400000000002</v>
      </c>
      <c r="I23" s="353">
        <v>9.6</v>
      </c>
      <c r="J23" s="355">
        <v>59.432000000000002</v>
      </c>
      <c r="K23" s="353">
        <v>887.08800000000008</v>
      </c>
      <c r="L23" s="356">
        <v>156.875</v>
      </c>
    </row>
    <row r="24" spans="1:12" ht="12.75" x14ac:dyDescent="0.2">
      <c r="A24" s="131" t="s">
        <v>75</v>
      </c>
      <c r="B24" s="171" t="s">
        <v>76</v>
      </c>
      <c r="C24" s="353">
        <v>123.59099999999999</v>
      </c>
      <c r="D24" s="354">
        <v>204.96100000000001</v>
      </c>
      <c r="E24" s="353">
        <v>21.329000000000001</v>
      </c>
      <c r="F24" s="355">
        <v>38.161000000000001</v>
      </c>
      <c r="G24" s="353">
        <v>589.875</v>
      </c>
      <c r="H24" s="354">
        <v>1083.299</v>
      </c>
      <c r="I24" s="353">
        <v>111.012</v>
      </c>
      <c r="J24" s="355">
        <v>143.74700000000001</v>
      </c>
      <c r="K24" s="353">
        <v>-466.28399999999999</v>
      </c>
      <c r="L24" s="356">
        <v>-878.33799999999997</v>
      </c>
    </row>
    <row r="25" spans="1:12" ht="12.75" x14ac:dyDescent="0.2">
      <c r="A25" s="131" t="s">
        <v>77</v>
      </c>
      <c r="B25" s="171" t="s">
        <v>78</v>
      </c>
      <c r="C25" s="353">
        <v>462.12099999999998</v>
      </c>
      <c r="D25" s="354">
        <v>39.033999999999999</v>
      </c>
      <c r="E25" s="353">
        <v>121.483</v>
      </c>
      <c r="F25" s="355">
        <v>6.5540000000000003</v>
      </c>
      <c r="G25" s="353">
        <v>13.507999999999999</v>
      </c>
      <c r="H25" s="354">
        <v>0</v>
      </c>
      <c r="I25" s="353">
        <v>1.5</v>
      </c>
      <c r="J25" s="355">
        <v>0</v>
      </c>
      <c r="K25" s="353">
        <v>448.613</v>
      </c>
      <c r="L25" s="356">
        <v>39.033999999999999</v>
      </c>
    </row>
    <row r="26" spans="1:12" ht="12.75" x14ac:dyDescent="0.2">
      <c r="A26" s="131" t="s">
        <v>79</v>
      </c>
      <c r="B26" s="171" t="s">
        <v>80</v>
      </c>
      <c r="C26" s="353">
        <v>146.35</v>
      </c>
      <c r="D26" s="354">
        <v>53.679000000000002</v>
      </c>
      <c r="E26" s="353">
        <v>78.552000000000007</v>
      </c>
      <c r="F26" s="355">
        <v>22.177</v>
      </c>
      <c r="G26" s="353">
        <v>103.10599999999999</v>
      </c>
      <c r="H26" s="354">
        <v>262.69099999999997</v>
      </c>
      <c r="I26" s="353">
        <v>75.5</v>
      </c>
      <c r="J26" s="355">
        <v>159.76400000000001</v>
      </c>
      <c r="K26" s="353">
        <v>43.244</v>
      </c>
      <c r="L26" s="356">
        <v>-209.01199999999997</v>
      </c>
    </row>
    <row r="27" spans="1:12" ht="12.75" x14ac:dyDescent="0.2">
      <c r="A27" s="131" t="s">
        <v>636</v>
      </c>
      <c r="B27" s="171" t="s">
        <v>639</v>
      </c>
      <c r="C27" s="353">
        <v>0</v>
      </c>
      <c r="D27" s="354">
        <v>47.695999999999998</v>
      </c>
      <c r="E27" s="353">
        <v>0</v>
      </c>
      <c r="F27" s="355">
        <v>88</v>
      </c>
      <c r="G27" s="353">
        <v>0</v>
      </c>
      <c r="H27" s="354">
        <v>0</v>
      </c>
      <c r="I27" s="353">
        <v>0</v>
      </c>
      <c r="J27" s="355">
        <v>0</v>
      </c>
      <c r="K27" s="353">
        <v>0</v>
      </c>
      <c r="L27" s="356">
        <v>47.695999999999998</v>
      </c>
    </row>
    <row r="28" spans="1:12" ht="12.75" x14ac:dyDescent="0.2">
      <c r="A28" s="131" t="s">
        <v>83</v>
      </c>
      <c r="B28" s="171" t="s">
        <v>84</v>
      </c>
      <c r="C28" s="353">
        <v>6297.1610000000001</v>
      </c>
      <c r="D28" s="354">
        <v>3084.8429999999998</v>
      </c>
      <c r="E28" s="353">
        <v>8262.4509999999991</v>
      </c>
      <c r="F28" s="355">
        <v>4247.7079999999996</v>
      </c>
      <c r="G28" s="353">
        <v>2.9849999999999999</v>
      </c>
      <c r="H28" s="354">
        <v>6.319</v>
      </c>
      <c r="I28" s="353">
        <v>3.4049999999999998</v>
      </c>
      <c r="J28" s="355">
        <v>7.92</v>
      </c>
      <c r="K28" s="353">
        <v>6294.1760000000004</v>
      </c>
      <c r="L28" s="356">
        <v>3078.5239999999999</v>
      </c>
    </row>
    <row r="29" spans="1:12" ht="12.75" x14ac:dyDescent="0.2">
      <c r="A29" s="131" t="s">
        <v>85</v>
      </c>
      <c r="B29" s="171" t="s">
        <v>86</v>
      </c>
      <c r="C29" s="353">
        <v>1572.905</v>
      </c>
      <c r="D29" s="354">
        <v>1426.96</v>
      </c>
      <c r="E29" s="353">
        <v>382.154</v>
      </c>
      <c r="F29" s="355">
        <v>400.21100000000001</v>
      </c>
      <c r="G29" s="353">
        <v>18133.983</v>
      </c>
      <c r="H29" s="354">
        <v>13326.203</v>
      </c>
      <c r="I29" s="353">
        <v>5056.384</v>
      </c>
      <c r="J29" s="355">
        <v>5624.8990000000003</v>
      </c>
      <c r="K29" s="353">
        <v>-16561.078000000001</v>
      </c>
      <c r="L29" s="356">
        <v>-11899.242999999999</v>
      </c>
    </row>
    <row r="30" spans="1:12" ht="12.75" x14ac:dyDescent="0.2">
      <c r="A30" s="131" t="s">
        <v>87</v>
      </c>
      <c r="B30" s="171" t="s">
        <v>88</v>
      </c>
      <c r="C30" s="353">
        <v>9633.3459999999995</v>
      </c>
      <c r="D30" s="354">
        <v>11729.545</v>
      </c>
      <c r="E30" s="353">
        <v>7470.1949999999997</v>
      </c>
      <c r="F30" s="355">
        <v>7565.8419999999996</v>
      </c>
      <c r="G30" s="353">
        <v>2.3820000000000001</v>
      </c>
      <c r="H30" s="354">
        <v>28.55</v>
      </c>
      <c r="I30" s="353">
        <v>1.5980000000000001</v>
      </c>
      <c r="J30" s="355">
        <v>16.631</v>
      </c>
      <c r="K30" s="353">
        <v>9630.9639999999999</v>
      </c>
      <c r="L30" s="356">
        <v>11700.995000000001</v>
      </c>
    </row>
    <row r="31" spans="1:12" ht="12.75" x14ac:dyDescent="0.2">
      <c r="A31" s="131" t="s">
        <v>89</v>
      </c>
      <c r="B31" s="171" t="s">
        <v>90</v>
      </c>
      <c r="C31" s="353">
        <v>2379.319</v>
      </c>
      <c r="D31" s="354">
        <v>6917.1009999999997</v>
      </c>
      <c r="E31" s="353">
        <v>3180.3249999999998</v>
      </c>
      <c r="F31" s="355">
        <v>5110.5770000000002</v>
      </c>
      <c r="G31" s="353">
        <v>2299.3519999999999</v>
      </c>
      <c r="H31" s="354">
        <v>1723.143</v>
      </c>
      <c r="I31" s="353">
        <v>2000</v>
      </c>
      <c r="J31" s="355">
        <v>2561</v>
      </c>
      <c r="K31" s="353">
        <v>79.967000000000098</v>
      </c>
      <c r="L31" s="356">
        <v>5193.9579999999996</v>
      </c>
    </row>
    <row r="32" spans="1:12" ht="12.75" x14ac:dyDescent="0.2">
      <c r="A32" s="131" t="s">
        <v>91</v>
      </c>
      <c r="B32" s="171" t="s">
        <v>92</v>
      </c>
      <c r="C32" s="353">
        <v>1010.5549999999999</v>
      </c>
      <c r="D32" s="354">
        <v>3546.201</v>
      </c>
      <c r="E32" s="353">
        <v>145.566</v>
      </c>
      <c r="F32" s="355">
        <v>669.33100000000002</v>
      </c>
      <c r="G32" s="353">
        <v>33108.118000000002</v>
      </c>
      <c r="H32" s="354">
        <v>1397.14</v>
      </c>
      <c r="I32" s="353">
        <v>5416.326</v>
      </c>
      <c r="J32" s="355">
        <v>256.86</v>
      </c>
      <c r="K32" s="353">
        <v>-32097.563000000002</v>
      </c>
      <c r="L32" s="356">
        <v>2149.0609999999997</v>
      </c>
    </row>
    <row r="33" spans="1:12" ht="12.75" x14ac:dyDescent="0.2">
      <c r="A33" s="131" t="s">
        <v>93</v>
      </c>
      <c r="B33" s="171" t="s">
        <v>94</v>
      </c>
      <c r="C33" s="353">
        <v>86647.774000000005</v>
      </c>
      <c r="D33" s="354">
        <v>86669.705000000002</v>
      </c>
      <c r="E33" s="353">
        <v>17508.934000000001</v>
      </c>
      <c r="F33" s="355">
        <v>16943.367999999999</v>
      </c>
      <c r="G33" s="353">
        <v>11521.17</v>
      </c>
      <c r="H33" s="354">
        <v>66.438000000000002</v>
      </c>
      <c r="I33" s="353">
        <v>2612.25</v>
      </c>
      <c r="J33" s="355">
        <v>13.036</v>
      </c>
      <c r="K33" s="353">
        <v>75126.604000000007</v>
      </c>
      <c r="L33" s="356">
        <v>86603.267000000007</v>
      </c>
    </row>
    <row r="34" spans="1:12" ht="12.75" x14ac:dyDescent="0.2">
      <c r="A34" s="131" t="s">
        <v>95</v>
      </c>
      <c r="B34" s="171" t="s">
        <v>96</v>
      </c>
      <c r="C34" s="353">
        <v>3684.5749999999998</v>
      </c>
      <c r="D34" s="354">
        <v>1288.818</v>
      </c>
      <c r="E34" s="353">
        <v>958.06600000000003</v>
      </c>
      <c r="F34" s="355">
        <v>320.69299999999998</v>
      </c>
      <c r="G34" s="353">
        <v>4608.5309999999999</v>
      </c>
      <c r="H34" s="354">
        <v>15985.516</v>
      </c>
      <c r="I34" s="353">
        <v>2997.8110000000001</v>
      </c>
      <c r="J34" s="355">
        <v>9573.018</v>
      </c>
      <c r="K34" s="353">
        <v>-923.95600000000013</v>
      </c>
      <c r="L34" s="356">
        <v>-14696.698</v>
      </c>
    </row>
    <row r="35" spans="1:12" ht="12.75" x14ac:dyDescent="0.2">
      <c r="A35" s="131" t="s">
        <v>97</v>
      </c>
      <c r="B35" s="171" t="s">
        <v>98</v>
      </c>
      <c r="C35" s="353">
        <v>0</v>
      </c>
      <c r="D35" s="354">
        <v>0</v>
      </c>
      <c r="E35" s="353">
        <v>0</v>
      </c>
      <c r="F35" s="355">
        <v>0</v>
      </c>
      <c r="G35" s="353">
        <v>4530.8789999999999</v>
      </c>
      <c r="H35" s="354">
        <v>2614.3200000000002</v>
      </c>
      <c r="I35" s="353">
        <v>1122.0909999999999</v>
      </c>
      <c r="J35" s="355">
        <v>804.85900000000004</v>
      </c>
      <c r="K35" s="353">
        <v>-4530.8789999999999</v>
      </c>
      <c r="L35" s="356">
        <v>-2614.3200000000002</v>
      </c>
    </row>
    <row r="36" spans="1:12" ht="12.75" x14ac:dyDescent="0.2">
      <c r="A36" s="131" t="s">
        <v>99</v>
      </c>
      <c r="B36" s="171" t="s">
        <v>100</v>
      </c>
      <c r="C36" s="353">
        <v>76.905000000000001</v>
      </c>
      <c r="D36" s="354">
        <v>0.26200000000000001</v>
      </c>
      <c r="E36" s="353">
        <v>20.65</v>
      </c>
      <c r="F36" s="355">
        <v>7.0000000000000001E-3</v>
      </c>
      <c r="G36" s="353">
        <v>27315.554</v>
      </c>
      <c r="H36" s="354">
        <v>19671.212</v>
      </c>
      <c r="I36" s="353">
        <v>10657.232</v>
      </c>
      <c r="J36" s="355">
        <v>9689.598</v>
      </c>
      <c r="K36" s="353">
        <v>-27238.649000000001</v>
      </c>
      <c r="L36" s="356">
        <v>-19670.95</v>
      </c>
    </row>
    <row r="37" spans="1:12" ht="12.75" x14ac:dyDescent="0.2">
      <c r="A37" s="131" t="s">
        <v>101</v>
      </c>
      <c r="B37" s="171" t="s">
        <v>102</v>
      </c>
      <c r="C37" s="353">
        <v>0</v>
      </c>
      <c r="D37" s="354">
        <v>0</v>
      </c>
      <c r="E37" s="353">
        <v>0</v>
      </c>
      <c r="F37" s="355">
        <v>0</v>
      </c>
      <c r="G37" s="353">
        <v>34.026000000000003</v>
      </c>
      <c r="H37" s="354">
        <v>72.025000000000006</v>
      </c>
      <c r="I37" s="353">
        <v>0.58899999999999997</v>
      </c>
      <c r="J37" s="355">
        <v>1.198</v>
      </c>
      <c r="K37" s="353">
        <v>-34.026000000000003</v>
      </c>
      <c r="L37" s="356">
        <v>-72.025000000000006</v>
      </c>
    </row>
    <row r="38" spans="1:12" ht="12.75" x14ac:dyDescent="0.2">
      <c r="A38" s="131" t="s">
        <v>107</v>
      </c>
      <c r="B38" s="171" t="s">
        <v>108</v>
      </c>
      <c r="C38" s="353">
        <v>5102.576</v>
      </c>
      <c r="D38" s="354">
        <v>2926.4960000000001</v>
      </c>
      <c r="E38" s="353">
        <v>1857.4559999999999</v>
      </c>
      <c r="F38" s="355">
        <v>905.07899999999995</v>
      </c>
      <c r="G38" s="353">
        <v>3281.8939999999998</v>
      </c>
      <c r="H38" s="354">
        <v>2828.366</v>
      </c>
      <c r="I38" s="353">
        <v>1143.2249999999999</v>
      </c>
      <c r="J38" s="355">
        <v>1059.97</v>
      </c>
      <c r="K38" s="353">
        <v>1820.6820000000002</v>
      </c>
      <c r="L38" s="356">
        <v>98.130000000000109</v>
      </c>
    </row>
    <row r="39" spans="1:12" ht="12.75" x14ac:dyDescent="0.2">
      <c r="A39" s="131" t="s">
        <v>109</v>
      </c>
      <c r="B39" s="171" t="s">
        <v>110</v>
      </c>
      <c r="C39" s="353">
        <v>189.87899999999999</v>
      </c>
      <c r="D39" s="354">
        <v>192.99799999999999</v>
      </c>
      <c r="E39" s="353">
        <v>1.883</v>
      </c>
      <c r="F39" s="355">
        <v>1.8169999999999999</v>
      </c>
      <c r="G39" s="353">
        <v>7780.2849999999999</v>
      </c>
      <c r="H39" s="354">
        <v>3788.2069999999999</v>
      </c>
      <c r="I39" s="353">
        <v>2607.192</v>
      </c>
      <c r="J39" s="355">
        <v>1158.0319999999999</v>
      </c>
      <c r="K39" s="353">
        <v>-7590.4059999999999</v>
      </c>
      <c r="L39" s="356">
        <v>-3595.2089999999998</v>
      </c>
    </row>
    <row r="40" spans="1:12" ht="12.75" x14ac:dyDescent="0.2">
      <c r="A40" s="131" t="s">
        <v>113</v>
      </c>
      <c r="B40" s="171" t="s">
        <v>114</v>
      </c>
      <c r="C40" s="353">
        <v>0</v>
      </c>
      <c r="D40" s="354">
        <v>0</v>
      </c>
      <c r="E40" s="353">
        <v>0</v>
      </c>
      <c r="F40" s="355">
        <v>0</v>
      </c>
      <c r="G40" s="353">
        <v>0</v>
      </c>
      <c r="H40" s="354">
        <v>38.185000000000002</v>
      </c>
      <c r="I40" s="353">
        <v>0</v>
      </c>
      <c r="J40" s="355">
        <v>1.8</v>
      </c>
      <c r="K40" s="353">
        <v>0</v>
      </c>
      <c r="L40" s="356">
        <v>-38.185000000000002</v>
      </c>
    </row>
    <row r="41" spans="1:12" ht="12.75" x14ac:dyDescent="0.2">
      <c r="A41" s="131" t="s">
        <v>117</v>
      </c>
      <c r="B41" s="171" t="s">
        <v>118</v>
      </c>
      <c r="C41" s="353">
        <v>7</v>
      </c>
      <c r="D41" s="354">
        <v>0</v>
      </c>
      <c r="E41" s="353">
        <v>0.7</v>
      </c>
      <c r="F41" s="355">
        <v>0</v>
      </c>
      <c r="G41" s="353">
        <v>0</v>
      </c>
      <c r="H41" s="354">
        <v>0</v>
      </c>
      <c r="I41" s="353">
        <v>0</v>
      </c>
      <c r="J41" s="355">
        <v>0</v>
      </c>
      <c r="K41" s="353">
        <v>7</v>
      </c>
      <c r="L41" s="356">
        <v>0</v>
      </c>
    </row>
    <row r="42" spans="1:12" ht="12.75" x14ac:dyDescent="0.2">
      <c r="A42" s="131" t="s">
        <v>119</v>
      </c>
      <c r="B42" s="171" t="s">
        <v>120</v>
      </c>
      <c r="C42" s="353">
        <v>412.56799999999998</v>
      </c>
      <c r="D42" s="354">
        <v>800.71400000000006</v>
      </c>
      <c r="E42" s="353">
        <v>242.12100000000001</v>
      </c>
      <c r="F42" s="355">
        <v>224.124</v>
      </c>
      <c r="G42" s="353">
        <v>299.35899999999998</v>
      </c>
      <c r="H42" s="354">
        <v>433.64600000000002</v>
      </c>
      <c r="I42" s="353">
        <v>78.180999999999997</v>
      </c>
      <c r="J42" s="355">
        <v>109.411</v>
      </c>
      <c r="K42" s="353">
        <v>113.209</v>
      </c>
      <c r="L42" s="356">
        <v>367.06800000000004</v>
      </c>
    </row>
    <row r="43" spans="1:12" ht="12.75" x14ac:dyDescent="0.2">
      <c r="A43" s="131" t="s">
        <v>121</v>
      </c>
      <c r="B43" s="171" t="s">
        <v>122</v>
      </c>
      <c r="C43" s="353">
        <v>1107.3779999999999</v>
      </c>
      <c r="D43" s="354">
        <v>1731.135</v>
      </c>
      <c r="E43" s="353">
        <v>910.23699999999997</v>
      </c>
      <c r="F43" s="355">
        <v>1138.192</v>
      </c>
      <c r="G43" s="353">
        <v>0</v>
      </c>
      <c r="H43" s="354">
        <v>0</v>
      </c>
      <c r="I43" s="353">
        <v>0</v>
      </c>
      <c r="J43" s="355">
        <v>0</v>
      </c>
      <c r="K43" s="353">
        <v>1107.3779999999999</v>
      </c>
      <c r="L43" s="356">
        <v>1731.135</v>
      </c>
    </row>
    <row r="44" spans="1:12" ht="12.75" x14ac:dyDescent="0.2">
      <c r="A44" s="131" t="s">
        <v>123</v>
      </c>
      <c r="B44" s="171" t="s">
        <v>124</v>
      </c>
      <c r="C44" s="353">
        <v>2803.502</v>
      </c>
      <c r="D44" s="354">
        <v>5127.2640000000001</v>
      </c>
      <c r="E44" s="353">
        <v>2744.7280000000001</v>
      </c>
      <c r="F44" s="355">
        <v>7006.6620000000003</v>
      </c>
      <c r="G44" s="353">
        <v>448.25700000000001</v>
      </c>
      <c r="H44" s="354">
        <v>523.91800000000001</v>
      </c>
      <c r="I44" s="353">
        <v>558.03399999999999</v>
      </c>
      <c r="J44" s="355">
        <v>1760.6849999999999</v>
      </c>
      <c r="K44" s="353">
        <v>2355.2449999999999</v>
      </c>
      <c r="L44" s="356">
        <v>4603.3460000000005</v>
      </c>
    </row>
    <row r="45" spans="1:12" ht="12.75" x14ac:dyDescent="0.2">
      <c r="A45" s="131" t="s">
        <v>125</v>
      </c>
      <c r="B45" s="171" t="s">
        <v>126</v>
      </c>
      <c r="C45" s="353">
        <v>5578.7650000000003</v>
      </c>
      <c r="D45" s="354">
        <v>2472.3000000000002</v>
      </c>
      <c r="E45" s="353">
        <v>1341.903</v>
      </c>
      <c r="F45" s="355">
        <v>406.69900000000001</v>
      </c>
      <c r="G45" s="353">
        <v>1220.8240000000001</v>
      </c>
      <c r="H45" s="354">
        <v>621.56700000000001</v>
      </c>
      <c r="I45" s="353">
        <v>132.70099999999999</v>
      </c>
      <c r="J45" s="355">
        <v>41.116999999999997</v>
      </c>
      <c r="K45" s="353">
        <v>4357.9410000000007</v>
      </c>
      <c r="L45" s="356">
        <v>1850.7330000000002</v>
      </c>
    </row>
    <row r="46" spans="1:12" ht="12.75" x14ac:dyDescent="0.2">
      <c r="A46" s="131" t="s">
        <v>127</v>
      </c>
      <c r="B46" s="171" t="s">
        <v>128</v>
      </c>
      <c r="C46" s="353">
        <v>396.709</v>
      </c>
      <c r="D46" s="354">
        <v>493.68900000000002</v>
      </c>
      <c r="E46" s="353">
        <v>401.88499999999999</v>
      </c>
      <c r="F46" s="355">
        <v>363.06799999999998</v>
      </c>
      <c r="G46" s="353">
        <v>263.74</v>
      </c>
      <c r="H46" s="354">
        <v>242.23</v>
      </c>
      <c r="I46" s="353">
        <v>51.448999999999998</v>
      </c>
      <c r="J46" s="355">
        <v>30.077999999999999</v>
      </c>
      <c r="K46" s="353">
        <v>132.96899999999999</v>
      </c>
      <c r="L46" s="356">
        <v>251.45900000000003</v>
      </c>
    </row>
    <row r="47" spans="1:12" ht="12.75" x14ac:dyDescent="0.2">
      <c r="A47" s="131" t="s">
        <v>129</v>
      </c>
      <c r="B47" s="171" t="s">
        <v>130</v>
      </c>
      <c r="C47" s="353">
        <v>731.02099999999996</v>
      </c>
      <c r="D47" s="354">
        <v>260.63400000000001</v>
      </c>
      <c r="E47" s="353">
        <v>2048.5540000000001</v>
      </c>
      <c r="F47" s="355">
        <v>784.72</v>
      </c>
      <c r="G47" s="353">
        <v>0</v>
      </c>
      <c r="H47" s="354">
        <v>0</v>
      </c>
      <c r="I47" s="353">
        <v>0</v>
      </c>
      <c r="J47" s="355">
        <v>0</v>
      </c>
      <c r="K47" s="353">
        <v>731.02099999999996</v>
      </c>
      <c r="L47" s="356">
        <v>260.63400000000001</v>
      </c>
    </row>
    <row r="48" spans="1:12" ht="12.75" x14ac:dyDescent="0.2">
      <c r="A48" s="131" t="s">
        <v>131</v>
      </c>
      <c r="B48" s="171" t="s">
        <v>132</v>
      </c>
      <c r="C48" s="353">
        <v>20335.809000000001</v>
      </c>
      <c r="D48" s="354">
        <v>14005.74</v>
      </c>
      <c r="E48" s="353">
        <v>22162.183000000001</v>
      </c>
      <c r="F48" s="355">
        <v>12284.755999999999</v>
      </c>
      <c r="G48" s="353">
        <v>628.64</v>
      </c>
      <c r="H48" s="354">
        <v>896.98</v>
      </c>
      <c r="I48" s="353">
        <v>247.57599999999999</v>
      </c>
      <c r="J48" s="355">
        <v>352.61200000000002</v>
      </c>
      <c r="K48" s="353">
        <v>19707.169000000002</v>
      </c>
      <c r="L48" s="356">
        <v>13108.76</v>
      </c>
    </row>
    <row r="49" spans="1:12" ht="12.75" x14ac:dyDescent="0.2">
      <c r="A49" s="131" t="s">
        <v>133</v>
      </c>
      <c r="B49" s="171" t="s">
        <v>134</v>
      </c>
      <c r="C49" s="353">
        <v>20097.017</v>
      </c>
      <c r="D49" s="354">
        <v>18197.948</v>
      </c>
      <c r="E49" s="353">
        <v>56754.822999999997</v>
      </c>
      <c r="F49" s="355">
        <v>28292.665000000001</v>
      </c>
      <c r="G49" s="353">
        <v>16.149999999999999</v>
      </c>
      <c r="H49" s="354">
        <v>71.477000000000004</v>
      </c>
      <c r="I49" s="353">
        <v>7</v>
      </c>
      <c r="J49" s="355">
        <v>239</v>
      </c>
      <c r="K49" s="353">
        <v>20080.866999999998</v>
      </c>
      <c r="L49" s="356">
        <v>18126.471000000001</v>
      </c>
    </row>
    <row r="50" spans="1:12" ht="12.75" x14ac:dyDescent="0.2">
      <c r="A50" s="131" t="s">
        <v>135</v>
      </c>
      <c r="B50" s="171" t="s">
        <v>136</v>
      </c>
      <c r="C50" s="353">
        <v>10792.198</v>
      </c>
      <c r="D50" s="354">
        <v>5584.2629999999999</v>
      </c>
      <c r="E50" s="353">
        <v>24208.661</v>
      </c>
      <c r="F50" s="355">
        <v>8691.5400000000009</v>
      </c>
      <c r="G50" s="353">
        <v>0</v>
      </c>
      <c r="H50" s="354">
        <v>0</v>
      </c>
      <c r="I50" s="353">
        <v>0</v>
      </c>
      <c r="J50" s="355">
        <v>0</v>
      </c>
      <c r="K50" s="353">
        <v>10792.198</v>
      </c>
      <c r="L50" s="356">
        <v>5584.2629999999999</v>
      </c>
    </row>
    <row r="51" spans="1:12" ht="12.75" x14ac:dyDescent="0.2">
      <c r="A51" s="131" t="s">
        <v>137</v>
      </c>
      <c r="B51" s="171" t="s">
        <v>138</v>
      </c>
      <c r="C51" s="353">
        <v>6545.567</v>
      </c>
      <c r="D51" s="354">
        <v>11406.433999999999</v>
      </c>
      <c r="E51" s="353">
        <v>4667.8389999999999</v>
      </c>
      <c r="F51" s="355">
        <v>6915.6409999999996</v>
      </c>
      <c r="G51" s="353">
        <v>0</v>
      </c>
      <c r="H51" s="354">
        <v>0</v>
      </c>
      <c r="I51" s="353">
        <v>0</v>
      </c>
      <c r="J51" s="355">
        <v>0</v>
      </c>
      <c r="K51" s="353">
        <v>6545.567</v>
      </c>
      <c r="L51" s="356">
        <v>11406.433999999999</v>
      </c>
    </row>
    <row r="52" spans="1:12" ht="12.75" x14ac:dyDescent="0.2">
      <c r="A52" s="131" t="s">
        <v>139</v>
      </c>
      <c r="B52" s="171" t="s">
        <v>140</v>
      </c>
      <c r="C52" s="353">
        <v>11640.187</v>
      </c>
      <c r="D52" s="354">
        <v>7514.902</v>
      </c>
      <c r="E52" s="353">
        <v>38933.745999999999</v>
      </c>
      <c r="F52" s="355">
        <v>16923.679</v>
      </c>
      <c r="G52" s="353">
        <v>117.3</v>
      </c>
      <c r="H52" s="354">
        <v>39.564999999999998</v>
      </c>
      <c r="I52" s="353">
        <v>169.036</v>
      </c>
      <c r="J52" s="355">
        <v>43.848999999999997</v>
      </c>
      <c r="K52" s="353">
        <v>11522.887000000001</v>
      </c>
      <c r="L52" s="356">
        <v>7475.3370000000004</v>
      </c>
    </row>
    <row r="53" spans="1:12" ht="12.75" x14ac:dyDescent="0.2">
      <c r="A53" s="131" t="s">
        <v>141</v>
      </c>
      <c r="B53" s="171" t="s">
        <v>142</v>
      </c>
      <c r="C53" s="353">
        <v>2646.578</v>
      </c>
      <c r="D53" s="354">
        <v>2370.4389999999999</v>
      </c>
      <c r="E53" s="353">
        <v>2262.377</v>
      </c>
      <c r="F53" s="355">
        <v>1947.354</v>
      </c>
      <c r="G53" s="353">
        <v>1265.3420000000001</v>
      </c>
      <c r="H53" s="354">
        <v>1965.9590000000001</v>
      </c>
      <c r="I53" s="353">
        <v>727.92</v>
      </c>
      <c r="J53" s="355">
        <v>940.61099999999999</v>
      </c>
      <c r="K53" s="353">
        <v>1381.2359999999999</v>
      </c>
      <c r="L53" s="356">
        <v>404.47999999999979</v>
      </c>
    </row>
    <row r="54" spans="1:12" ht="12.75" x14ac:dyDescent="0.2">
      <c r="A54" s="131" t="s">
        <v>143</v>
      </c>
      <c r="B54" s="171" t="s">
        <v>144</v>
      </c>
      <c r="C54" s="353">
        <v>119.363</v>
      </c>
      <c r="D54" s="354">
        <v>13.182</v>
      </c>
      <c r="E54" s="353">
        <v>46.191000000000003</v>
      </c>
      <c r="F54" s="355">
        <v>3.798</v>
      </c>
      <c r="G54" s="353">
        <v>6.55</v>
      </c>
      <c r="H54" s="354">
        <v>0</v>
      </c>
      <c r="I54" s="353">
        <v>23</v>
      </c>
      <c r="J54" s="355">
        <v>0</v>
      </c>
      <c r="K54" s="353">
        <v>112.813</v>
      </c>
      <c r="L54" s="356">
        <v>13.182</v>
      </c>
    </row>
    <row r="55" spans="1:12" ht="12.75" x14ac:dyDescent="0.2">
      <c r="A55" s="131" t="s">
        <v>145</v>
      </c>
      <c r="B55" s="171" t="s">
        <v>146</v>
      </c>
      <c r="C55" s="353">
        <v>10224.522000000001</v>
      </c>
      <c r="D55" s="354">
        <v>11741.721</v>
      </c>
      <c r="E55" s="353">
        <v>8148.1210000000001</v>
      </c>
      <c r="F55" s="355">
        <v>8114.5320000000002</v>
      </c>
      <c r="G55" s="353">
        <v>1949.711</v>
      </c>
      <c r="H55" s="354">
        <v>1553.231</v>
      </c>
      <c r="I55" s="353">
        <v>361.35</v>
      </c>
      <c r="J55" s="355">
        <v>334.33800000000002</v>
      </c>
      <c r="K55" s="353">
        <v>8274.8110000000015</v>
      </c>
      <c r="L55" s="356">
        <v>10188.49</v>
      </c>
    </row>
    <row r="56" spans="1:12" ht="12.75" x14ac:dyDescent="0.2">
      <c r="A56" s="131" t="s">
        <v>147</v>
      </c>
      <c r="B56" s="171" t="s">
        <v>148</v>
      </c>
      <c r="C56" s="353">
        <v>10297.009</v>
      </c>
      <c r="D56" s="354">
        <v>12706.075000000001</v>
      </c>
      <c r="E56" s="353">
        <v>10578.72</v>
      </c>
      <c r="F56" s="355">
        <v>11132.98</v>
      </c>
      <c r="G56" s="353">
        <v>6748.1710000000003</v>
      </c>
      <c r="H56" s="354">
        <v>5317.674</v>
      </c>
      <c r="I56" s="353">
        <v>3472.5430000000001</v>
      </c>
      <c r="J56" s="355">
        <v>1829.0989999999999</v>
      </c>
      <c r="K56" s="353">
        <v>3548.8379999999997</v>
      </c>
      <c r="L56" s="356">
        <v>7388.4010000000007</v>
      </c>
    </row>
    <row r="57" spans="1:12" ht="12.75" x14ac:dyDescent="0.2">
      <c r="A57" s="131" t="s">
        <v>149</v>
      </c>
      <c r="B57" s="171" t="s">
        <v>150</v>
      </c>
      <c r="C57" s="353">
        <v>191.03100000000001</v>
      </c>
      <c r="D57" s="354">
        <v>31.167000000000002</v>
      </c>
      <c r="E57" s="353">
        <v>135.84299999999999</v>
      </c>
      <c r="F57" s="355">
        <v>14.941000000000001</v>
      </c>
      <c r="G57" s="353">
        <v>109.443</v>
      </c>
      <c r="H57" s="354">
        <v>140.727</v>
      </c>
      <c r="I57" s="353">
        <v>34.429000000000002</v>
      </c>
      <c r="J57" s="355">
        <v>21.64</v>
      </c>
      <c r="K57" s="353">
        <v>81.588000000000008</v>
      </c>
      <c r="L57" s="356">
        <v>-109.56</v>
      </c>
    </row>
    <row r="58" spans="1:12" ht="12.75" x14ac:dyDescent="0.2">
      <c r="A58" s="131" t="s">
        <v>151</v>
      </c>
      <c r="B58" s="171" t="s">
        <v>152</v>
      </c>
      <c r="C58" s="353">
        <v>1166.32</v>
      </c>
      <c r="D58" s="354">
        <v>792.18499999999995</v>
      </c>
      <c r="E58" s="353">
        <v>332.32499999999999</v>
      </c>
      <c r="F58" s="355">
        <v>169.988</v>
      </c>
      <c r="G58" s="353">
        <v>285.47699999999998</v>
      </c>
      <c r="H58" s="354">
        <v>197.64699999999999</v>
      </c>
      <c r="I58" s="353">
        <v>67.885999999999996</v>
      </c>
      <c r="J58" s="355">
        <v>58.664000000000001</v>
      </c>
      <c r="K58" s="353">
        <v>880.84299999999996</v>
      </c>
      <c r="L58" s="356">
        <v>594.53800000000001</v>
      </c>
    </row>
    <row r="59" spans="1:12" ht="12.75" x14ac:dyDescent="0.2">
      <c r="A59" s="131" t="s">
        <v>153</v>
      </c>
      <c r="B59" s="171" t="s">
        <v>154</v>
      </c>
      <c r="C59" s="353">
        <v>384.46300000000002</v>
      </c>
      <c r="D59" s="354">
        <v>383.93799999999999</v>
      </c>
      <c r="E59" s="353">
        <v>321.64100000000002</v>
      </c>
      <c r="F59" s="355">
        <v>282.52499999999998</v>
      </c>
      <c r="G59" s="353">
        <v>6245.5640000000003</v>
      </c>
      <c r="H59" s="354">
        <v>3525.902</v>
      </c>
      <c r="I59" s="353">
        <v>16045.87</v>
      </c>
      <c r="J59" s="355">
        <v>10672.924000000001</v>
      </c>
      <c r="K59" s="353">
        <v>-5861.1010000000006</v>
      </c>
      <c r="L59" s="356">
        <v>-3141.9639999999999</v>
      </c>
    </row>
    <row r="60" spans="1:12" ht="12.75" x14ac:dyDescent="0.2">
      <c r="A60" s="131" t="s">
        <v>155</v>
      </c>
      <c r="B60" s="171" t="s">
        <v>156</v>
      </c>
      <c r="C60" s="353">
        <v>246.35400000000001</v>
      </c>
      <c r="D60" s="354">
        <v>423.25</v>
      </c>
      <c r="E60" s="353">
        <v>168.429</v>
      </c>
      <c r="F60" s="355">
        <v>463.976</v>
      </c>
      <c r="G60" s="353">
        <v>0</v>
      </c>
      <c r="H60" s="354">
        <v>0</v>
      </c>
      <c r="I60" s="353">
        <v>0</v>
      </c>
      <c r="J60" s="355">
        <v>0</v>
      </c>
      <c r="K60" s="353">
        <v>246.35400000000001</v>
      </c>
      <c r="L60" s="356">
        <v>423.25</v>
      </c>
    </row>
    <row r="61" spans="1:12" ht="12.75" x14ac:dyDescent="0.2">
      <c r="A61" s="131" t="s">
        <v>157</v>
      </c>
      <c r="B61" s="171" t="s">
        <v>158</v>
      </c>
      <c r="C61" s="353">
        <v>424.81400000000002</v>
      </c>
      <c r="D61" s="354">
        <v>457.71600000000001</v>
      </c>
      <c r="E61" s="353">
        <v>274.50200000000001</v>
      </c>
      <c r="F61" s="355">
        <v>333.21199999999999</v>
      </c>
      <c r="G61" s="353">
        <v>0</v>
      </c>
      <c r="H61" s="354">
        <v>0</v>
      </c>
      <c r="I61" s="353">
        <v>0</v>
      </c>
      <c r="J61" s="355">
        <v>0</v>
      </c>
      <c r="K61" s="353">
        <v>424.81400000000002</v>
      </c>
      <c r="L61" s="356">
        <v>457.71600000000001</v>
      </c>
    </row>
    <row r="62" spans="1:12" ht="12.75" x14ac:dyDescent="0.2">
      <c r="A62" s="131" t="s">
        <v>159</v>
      </c>
      <c r="B62" s="171" t="s">
        <v>160</v>
      </c>
      <c r="C62" s="353">
        <v>319.67200000000003</v>
      </c>
      <c r="D62" s="354">
        <v>517.61800000000005</v>
      </c>
      <c r="E62" s="353">
        <v>48.908000000000001</v>
      </c>
      <c r="F62" s="355">
        <v>100.93300000000001</v>
      </c>
      <c r="G62" s="353">
        <v>4075.9459999999999</v>
      </c>
      <c r="H62" s="354">
        <v>3158.8069999999998</v>
      </c>
      <c r="I62" s="353">
        <v>981.84699999999998</v>
      </c>
      <c r="J62" s="355">
        <v>763.47500000000002</v>
      </c>
      <c r="K62" s="353">
        <v>-3756.2739999999999</v>
      </c>
      <c r="L62" s="356">
        <v>-2641.1889999999999</v>
      </c>
    </row>
    <row r="63" spans="1:12" ht="12.75" x14ac:dyDescent="0.2">
      <c r="A63" s="131" t="s">
        <v>161</v>
      </c>
      <c r="B63" s="171" t="s">
        <v>162</v>
      </c>
      <c r="C63" s="353">
        <v>700.27499999999998</v>
      </c>
      <c r="D63" s="354">
        <v>537.34799999999996</v>
      </c>
      <c r="E63" s="353">
        <v>1009.705</v>
      </c>
      <c r="F63" s="355">
        <v>801.37099999999998</v>
      </c>
      <c r="G63" s="353">
        <v>0</v>
      </c>
      <c r="H63" s="354">
        <v>0</v>
      </c>
      <c r="I63" s="353">
        <v>0</v>
      </c>
      <c r="J63" s="355">
        <v>0</v>
      </c>
      <c r="K63" s="353">
        <v>700.27499999999998</v>
      </c>
      <c r="L63" s="356">
        <v>537.34799999999996</v>
      </c>
    </row>
    <row r="64" spans="1:12" ht="12.75" x14ac:dyDescent="0.2">
      <c r="A64" s="131" t="s">
        <v>163</v>
      </c>
      <c r="B64" s="171" t="s">
        <v>164</v>
      </c>
      <c r="C64" s="353">
        <v>16362.136</v>
      </c>
      <c r="D64" s="354">
        <v>22631.525000000001</v>
      </c>
      <c r="E64" s="353">
        <v>9909.9</v>
      </c>
      <c r="F64" s="355">
        <v>12265.261</v>
      </c>
      <c r="G64" s="353">
        <v>0</v>
      </c>
      <c r="H64" s="354">
        <v>3.1E-2</v>
      </c>
      <c r="I64" s="353">
        <v>0</v>
      </c>
      <c r="J64" s="355">
        <v>0</v>
      </c>
      <c r="K64" s="353">
        <v>16362.136</v>
      </c>
      <c r="L64" s="356">
        <v>22631.494000000002</v>
      </c>
    </row>
    <row r="65" spans="1:12" ht="12.75" x14ac:dyDescent="0.2">
      <c r="A65" s="131" t="s">
        <v>165</v>
      </c>
      <c r="B65" s="171" t="s">
        <v>166</v>
      </c>
      <c r="C65" s="353">
        <v>22809.715</v>
      </c>
      <c r="D65" s="354">
        <v>20327.447</v>
      </c>
      <c r="E65" s="353">
        <v>25984.771000000001</v>
      </c>
      <c r="F65" s="355">
        <v>20329.653999999999</v>
      </c>
      <c r="G65" s="353">
        <v>0</v>
      </c>
      <c r="H65" s="354">
        <v>0</v>
      </c>
      <c r="I65" s="353">
        <v>0</v>
      </c>
      <c r="J65" s="355">
        <v>0</v>
      </c>
      <c r="K65" s="353">
        <v>22809.715</v>
      </c>
      <c r="L65" s="356">
        <v>20327.447</v>
      </c>
    </row>
    <row r="66" spans="1:12" ht="12.75" x14ac:dyDescent="0.2">
      <c r="A66" s="131" t="s">
        <v>167</v>
      </c>
      <c r="B66" s="171" t="s">
        <v>168</v>
      </c>
      <c r="C66" s="353">
        <v>2468.7109999999998</v>
      </c>
      <c r="D66" s="354">
        <v>4155.0389999999998</v>
      </c>
      <c r="E66" s="353">
        <v>1659.921</v>
      </c>
      <c r="F66" s="355">
        <v>2328.154</v>
      </c>
      <c r="G66" s="353">
        <v>0</v>
      </c>
      <c r="H66" s="354">
        <v>0</v>
      </c>
      <c r="I66" s="353">
        <v>0</v>
      </c>
      <c r="J66" s="355">
        <v>0</v>
      </c>
      <c r="K66" s="353">
        <v>2468.7109999999998</v>
      </c>
      <c r="L66" s="356">
        <v>4155.0389999999998</v>
      </c>
    </row>
    <row r="67" spans="1:12" ht="12.75" x14ac:dyDescent="0.2">
      <c r="A67" s="131" t="s">
        <v>169</v>
      </c>
      <c r="B67" s="171" t="s">
        <v>170</v>
      </c>
      <c r="C67" s="353">
        <v>791.26199999999994</v>
      </c>
      <c r="D67" s="354">
        <v>1203.806</v>
      </c>
      <c r="E67" s="353">
        <v>915.93299999999999</v>
      </c>
      <c r="F67" s="355">
        <v>1792.1559999999999</v>
      </c>
      <c r="G67" s="353">
        <v>0</v>
      </c>
      <c r="H67" s="354">
        <v>0</v>
      </c>
      <c r="I67" s="353">
        <v>0</v>
      </c>
      <c r="J67" s="355">
        <v>0</v>
      </c>
      <c r="K67" s="353">
        <v>791.26199999999994</v>
      </c>
      <c r="L67" s="356">
        <v>1203.806</v>
      </c>
    </row>
    <row r="68" spans="1:12" ht="12.75" x14ac:dyDescent="0.2">
      <c r="A68" s="131" t="s">
        <v>171</v>
      </c>
      <c r="B68" s="171" t="s">
        <v>172</v>
      </c>
      <c r="C68" s="353">
        <v>3242.1370000000002</v>
      </c>
      <c r="D68" s="354">
        <v>6791.5060000000003</v>
      </c>
      <c r="E68" s="353">
        <v>3619.0479999999998</v>
      </c>
      <c r="F68" s="355">
        <v>9133.5509999999995</v>
      </c>
      <c r="G68" s="353">
        <v>35.890999999999998</v>
      </c>
      <c r="H68" s="354">
        <v>124.994</v>
      </c>
      <c r="I68" s="353">
        <v>59.417999999999999</v>
      </c>
      <c r="J68" s="355">
        <v>361.97199999999998</v>
      </c>
      <c r="K68" s="353">
        <v>3206.2460000000001</v>
      </c>
      <c r="L68" s="356">
        <v>6666.5120000000006</v>
      </c>
    </row>
    <row r="69" spans="1:12" ht="12.75" x14ac:dyDescent="0.2">
      <c r="A69" s="131" t="s">
        <v>173</v>
      </c>
      <c r="B69" s="171" t="s">
        <v>174</v>
      </c>
      <c r="C69" s="353">
        <v>3585.8969999999999</v>
      </c>
      <c r="D69" s="354">
        <v>5648.2830000000004</v>
      </c>
      <c r="E69" s="353">
        <v>3175.348</v>
      </c>
      <c r="F69" s="355">
        <v>5785.7650000000003</v>
      </c>
      <c r="G69" s="353">
        <v>32.811</v>
      </c>
      <c r="H69" s="354">
        <v>202.50399999999999</v>
      </c>
      <c r="I69" s="353">
        <v>79.325000000000003</v>
      </c>
      <c r="J69" s="355">
        <v>812.38499999999999</v>
      </c>
      <c r="K69" s="353">
        <v>3553.0859999999998</v>
      </c>
      <c r="L69" s="356">
        <v>5445.7790000000005</v>
      </c>
    </row>
    <row r="70" spans="1:12" ht="12.75" x14ac:dyDescent="0.2">
      <c r="A70" s="131" t="s">
        <v>175</v>
      </c>
      <c r="B70" s="171" t="s">
        <v>176</v>
      </c>
      <c r="C70" s="353">
        <v>8808.1990000000005</v>
      </c>
      <c r="D70" s="354">
        <v>12436.523999999999</v>
      </c>
      <c r="E70" s="353">
        <v>7550.183</v>
      </c>
      <c r="F70" s="355">
        <v>9497.8919999999998</v>
      </c>
      <c r="G70" s="353">
        <v>7667.7830000000004</v>
      </c>
      <c r="H70" s="354">
        <v>5245.3509999999997</v>
      </c>
      <c r="I70" s="353">
        <v>2580.4760000000001</v>
      </c>
      <c r="J70" s="355">
        <v>1729.0119999999999</v>
      </c>
      <c r="K70" s="353">
        <v>1140.4160000000002</v>
      </c>
      <c r="L70" s="356">
        <v>7191.1729999999998</v>
      </c>
    </row>
    <row r="71" spans="1:12" ht="12.75" x14ac:dyDescent="0.2">
      <c r="A71" s="131" t="s">
        <v>177</v>
      </c>
      <c r="B71" s="171" t="s">
        <v>178</v>
      </c>
      <c r="C71" s="353">
        <v>3030.5250000000001</v>
      </c>
      <c r="D71" s="354">
        <v>4503.0140000000001</v>
      </c>
      <c r="E71" s="353">
        <v>1682.6030000000001</v>
      </c>
      <c r="F71" s="355">
        <v>3114.0859999999998</v>
      </c>
      <c r="G71" s="353">
        <v>128922.88</v>
      </c>
      <c r="H71" s="354">
        <v>65057.432000000001</v>
      </c>
      <c r="I71" s="353">
        <v>44878.659</v>
      </c>
      <c r="J71" s="355">
        <v>39176.567000000003</v>
      </c>
      <c r="K71" s="353">
        <v>-125892.35500000001</v>
      </c>
      <c r="L71" s="356">
        <v>-60554.417999999998</v>
      </c>
    </row>
    <row r="72" spans="1:12" ht="12.75" x14ac:dyDescent="0.2">
      <c r="A72" s="131" t="s">
        <v>179</v>
      </c>
      <c r="B72" s="171" t="s">
        <v>180</v>
      </c>
      <c r="C72" s="353">
        <v>0</v>
      </c>
      <c r="D72" s="354">
        <v>0</v>
      </c>
      <c r="E72" s="353">
        <v>0</v>
      </c>
      <c r="F72" s="355">
        <v>0</v>
      </c>
      <c r="G72" s="353">
        <v>7.0000000000000007E-2</v>
      </c>
      <c r="H72" s="354">
        <v>0</v>
      </c>
      <c r="I72" s="353">
        <v>4.4999999999999998E-2</v>
      </c>
      <c r="J72" s="355">
        <v>0</v>
      </c>
      <c r="K72" s="353">
        <v>-7.0000000000000007E-2</v>
      </c>
      <c r="L72" s="356">
        <v>0</v>
      </c>
    </row>
    <row r="73" spans="1:12" ht="12.75" x14ac:dyDescent="0.2">
      <c r="A73" s="131" t="s">
        <v>181</v>
      </c>
      <c r="B73" s="171" t="s">
        <v>182</v>
      </c>
      <c r="C73" s="353">
        <v>389.3</v>
      </c>
      <c r="D73" s="354">
        <v>632.11</v>
      </c>
      <c r="E73" s="353">
        <v>99.308000000000007</v>
      </c>
      <c r="F73" s="355">
        <v>165.21799999999999</v>
      </c>
      <c r="G73" s="353">
        <v>2824.8319999999999</v>
      </c>
      <c r="H73" s="354">
        <v>1479.7260000000001</v>
      </c>
      <c r="I73" s="353">
        <v>1097.7470000000001</v>
      </c>
      <c r="J73" s="355">
        <v>417.95699999999999</v>
      </c>
      <c r="K73" s="353">
        <v>-2435.5319999999997</v>
      </c>
      <c r="L73" s="356">
        <v>-847.6160000000001</v>
      </c>
    </row>
    <row r="74" spans="1:12" ht="12.75" x14ac:dyDescent="0.2">
      <c r="A74" s="131" t="s">
        <v>183</v>
      </c>
      <c r="B74" s="171" t="s">
        <v>184</v>
      </c>
      <c r="C74" s="353">
        <v>67.563999999999993</v>
      </c>
      <c r="D74" s="354">
        <v>5.4480000000000004</v>
      </c>
      <c r="E74" s="353">
        <v>18.131</v>
      </c>
      <c r="F74" s="355">
        <v>1.355</v>
      </c>
      <c r="G74" s="353">
        <v>0</v>
      </c>
      <c r="H74" s="354">
        <v>0</v>
      </c>
      <c r="I74" s="353">
        <v>0</v>
      </c>
      <c r="J74" s="355">
        <v>0</v>
      </c>
      <c r="K74" s="353">
        <v>67.563999999999993</v>
      </c>
      <c r="L74" s="356">
        <v>5.4480000000000004</v>
      </c>
    </row>
    <row r="75" spans="1:12" ht="12.75" x14ac:dyDescent="0.2">
      <c r="A75" s="131" t="s">
        <v>185</v>
      </c>
      <c r="B75" s="171" t="s">
        <v>186</v>
      </c>
      <c r="C75" s="353">
        <v>56999.385999999999</v>
      </c>
      <c r="D75" s="354">
        <v>44351.046999999999</v>
      </c>
      <c r="E75" s="353">
        <v>12370.424999999999</v>
      </c>
      <c r="F75" s="355">
        <v>10016.611999999999</v>
      </c>
      <c r="G75" s="353">
        <v>142.20599999999999</v>
      </c>
      <c r="H75" s="354">
        <v>482.95800000000003</v>
      </c>
      <c r="I75" s="353">
        <v>24.113</v>
      </c>
      <c r="J75" s="355">
        <v>83.343999999999994</v>
      </c>
      <c r="K75" s="353">
        <v>56857.18</v>
      </c>
      <c r="L75" s="356">
        <v>43868.089</v>
      </c>
    </row>
    <row r="76" spans="1:12" ht="12.75" x14ac:dyDescent="0.2">
      <c r="A76" s="131" t="s">
        <v>187</v>
      </c>
      <c r="B76" s="171" t="s">
        <v>188</v>
      </c>
      <c r="C76" s="353">
        <v>6518.3140000000003</v>
      </c>
      <c r="D76" s="354">
        <v>6127.7179999999998</v>
      </c>
      <c r="E76" s="353">
        <v>964.71299999999997</v>
      </c>
      <c r="F76" s="355">
        <v>840.18</v>
      </c>
      <c r="G76" s="353">
        <v>176.494</v>
      </c>
      <c r="H76" s="354">
        <v>65.637</v>
      </c>
      <c r="I76" s="353">
        <v>18.317</v>
      </c>
      <c r="J76" s="355">
        <v>5.9459999999999997</v>
      </c>
      <c r="K76" s="353">
        <v>6341.8200000000006</v>
      </c>
      <c r="L76" s="356">
        <v>6062.0810000000001</v>
      </c>
    </row>
    <row r="77" spans="1:12" ht="12.75" x14ac:dyDescent="0.2">
      <c r="A77" s="131" t="s">
        <v>189</v>
      </c>
      <c r="B77" s="171" t="s">
        <v>190</v>
      </c>
      <c r="C77" s="353">
        <v>7.4850000000000003</v>
      </c>
      <c r="D77" s="354">
        <v>10.515000000000001</v>
      </c>
      <c r="E77" s="353">
        <v>0.746</v>
      </c>
      <c r="F77" s="355">
        <v>0.71599999999999997</v>
      </c>
      <c r="G77" s="353">
        <v>0</v>
      </c>
      <c r="H77" s="354">
        <v>0</v>
      </c>
      <c r="I77" s="353">
        <v>0</v>
      </c>
      <c r="J77" s="355">
        <v>0</v>
      </c>
      <c r="K77" s="353">
        <v>7.4850000000000003</v>
      </c>
      <c r="L77" s="356">
        <v>10.515000000000001</v>
      </c>
    </row>
    <row r="78" spans="1:12" ht="12.75" x14ac:dyDescent="0.2">
      <c r="A78" s="131" t="s">
        <v>191</v>
      </c>
      <c r="B78" s="171" t="s">
        <v>192</v>
      </c>
      <c r="C78" s="353">
        <v>1714.672</v>
      </c>
      <c r="D78" s="354">
        <v>904.73199999999997</v>
      </c>
      <c r="E78" s="353">
        <v>343.29199999999997</v>
      </c>
      <c r="F78" s="355">
        <v>144.66900000000001</v>
      </c>
      <c r="G78" s="353">
        <v>0</v>
      </c>
      <c r="H78" s="354">
        <v>0.82899999999999996</v>
      </c>
      <c r="I78" s="353">
        <v>0</v>
      </c>
      <c r="J78" s="355">
        <v>5.3999999999999999E-2</v>
      </c>
      <c r="K78" s="353">
        <v>1714.672</v>
      </c>
      <c r="L78" s="356">
        <v>903.90300000000002</v>
      </c>
    </row>
    <row r="79" spans="1:12" ht="12.75" x14ac:dyDescent="0.2">
      <c r="A79" s="131" t="s">
        <v>193</v>
      </c>
      <c r="B79" s="171" t="s">
        <v>194</v>
      </c>
      <c r="C79" s="353">
        <v>0.27</v>
      </c>
      <c r="D79" s="354">
        <v>6.89</v>
      </c>
      <c r="E79" s="353">
        <v>3.0000000000000001E-3</v>
      </c>
      <c r="F79" s="355">
        <v>0.76100000000000001</v>
      </c>
      <c r="G79" s="353">
        <v>0</v>
      </c>
      <c r="H79" s="354">
        <v>0</v>
      </c>
      <c r="I79" s="353">
        <v>0</v>
      </c>
      <c r="J79" s="355">
        <v>0</v>
      </c>
      <c r="K79" s="353">
        <v>0.27</v>
      </c>
      <c r="L79" s="356">
        <v>6.89</v>
      </c>
    </row>
    <row r="80" spans="1:12" ht="12.75" x14ac:dyDescent="0.2">
      <c r="A80" s="131" t="s">
        <v>195</v>
      </c>
      <c r="B80" s="171" t="s">
        <v>196</v>
      </c>
      <c r="C80" s="353">
        <v>74.051000000000002</v>
      </c>
      <c r="D80" s="354">
        <v>65.674000000000007</v>
      </c>
      <c r="E80" s="353">
        <v>10.263999999999999</v>
      </c>
      <c r="F80" s="355">
        <v>5.4109999999999996</v>
      </c>
      <c r="G80" s="353">
        <v>0</v>
      </c>
      <c r="H80" s="354">
        <v>0</v>
      </c>
      <c r="I80" s="353">
        <v>0</v>
      </c>
      <c r="J80" s="355">
        <v>0</v>
      </c>
      <c r="K80" s="353">
        <v>74.051000000000002</v>
      </c>
      <c r="L80" s="356">
        <v>65.674000000000007</v>
      </c>
    </row>
    <row r="81" spans="1:12" ht="12.75" x14ac:dyDescent="0.2">
      <c r="A81" s="131" t="s">
        <v>197</v>
      </c>
      <c r="B81" s="171" t="s">
        <v>198</v>
      </c>
      <c r="C81" s="353">
        <v>37.991</v>
      </c>
      <c r="D81" s="354">
        <v>11.068</v>
      </c>
      <c r="E81" s="353">
        <v>4.5439999999999996</v>
      </c>
      <c r="F81" s="355">
        <v>0.81299999999999994</v>
      </c>
      <c r="G81" s="353">
        <v>0</v>
      </c>
      <c r="H81" s="354">
        <v>0</v>
      </c>
      <c r="I81" s="353">
        <v>0</v>
      </c>
      <c r="J81" s="355">
        <v>0</v>
      </c>
      <c r="K81" s="353">
        <v>37.991</v>
      </c>
      <c r="L81" s="356">
        <v>11.068</v>
      </c>
    </row>
    <row r="82" spans="1:12" ht="12.75" x14ac:dyDescent="0.2">
      <c r="A82" s="131" t="s">
        <v>199</v>
      </c>
      <c r="B82" s="171" t="s">
        <v>200</v>
      </c>
      <c r="C82" s="353">
        <v>2.3239999999999998</v>
      </c>
      <c r="D82" s="354">
        <v>3.2050000000000001</v>
      </c>
      <c r="E82" s="353">
        <v>0.24299999999999999</v>
      </c>
      <c r="F82" s="355">
        <v>0.23200000000000001</v>
      </c>
      <c r="G82" s="353">
        <v>0</v>
      </c>
      <c r="H82" s="354">
        <v>2.7E-2</v>
      </c>
      <c r="I82" s="353">
        <v>0</v>
      </c>
      <c r="J82" s="355">
        <v>0</v>
      </c>
      <c r="K82" s="353">
        <v>2.3239999999999998</v>
      </c>
      <c r="L82" s="356">
        <v>3.1779999999999999</v>
      </c>
    </row>
    <row r="83" spans="1:12" ht="12.75" x14ac:dyDescent="0.2">
      <c r="A83" s="131" t="s">
        <v>201</v>
      </c>
      <c r="B83" s="171" t="s">
        <v>202</v>
      </c>
      <c r="C83" s="353">
        <v>33.159999999999997</v>
      </c>
      <c r="D83" s="354">
        <v>23.655000000000001</v>
      </c>
      <c r="E83" s="353">
        <v>8.6150000000000002</v>
      </c>
      <c r="F83" s="355">
        <v>3.0169999999999999</v>
      </c>
      <c r="G83" s="353">
        <v>442.37</v>
      </c>
      <c r="H83" s="354">
        <v>253.999</v>
      </c>
      <c r="I83" s="353">
        <v>368.5</v>
      </c>
      <c r="J83" s="355">
        <v>208.62299999999999</v>
      </c>
      <c r="K83" s="353">
        <v>-409.21000000000004</v>
      </c>
      <c r="L83" s="356">
        <v>-230.34399999999999</v>
      </c>
    </row>
    <row r="84" spans="1:12" ht="12.75" x14ac:dyDescent="0.2">
      <c r="A84" s="131" t="s">
        <v>203</v>
      </c>
      <c r="B84" s="171" t="s">
        <v>204</v>
      </c>
      <c r="C84" s="353">
        <v>1261.6569999999999</v>
      </c>
      <c r="D84" s="354">
        <v>1517.5229999999999</v>
      </c>
      <c r="E84" s="353">
        <v>950.08500000000004</v>
      </c>
      <c r="F84" s="355">
        <v>1090.152</v>
      </c>
      <c r="G84" s="353">
        <v>2.254</v>
      </c>
      <c r="H84" s="354">
        <v>7.3</v>
      </c>
      <c r="I84" s="353">
        <v>0.28399999999999997</v>
      </c>
      <c r="J84" s="355">
        <v>2.5350000000000001</v>
      </c>
      <c r="K84" s="353">
        <v>1259.403</v>
      </c>
      <c r="L84" s="356">
        <v>1510.223</v>
      </c>
    </row>
    <row r="85" spans="1:12" ht="12.75" x14ac:dyDescent="0.2">
      <c r="A85" s="131" t="s">
        <v>205</v>
      </c>
      <c r="B85" s="171" t="s">
        <v>206</v>
      </c>
      <c r="C85" s="353">
        <v>68.448999999999998</v>
      </c>
      <c r="D85" s="354">
        <v>69.506</v>
      </c>
      <c r="E85" s="353">
        <v>102.54900000000001</v>
      </c>
      <c r="F85" s="355">
        <v>165.7</v>
      </c>
      <c r="G85" s="353">
        <v>126717.87</v>
      </c>
      <c r="H85" s="354">
        <v>74852.735000000001</v>
      </c>
      <c r="I85" s="353">
        <v>524852.77500000002</v>
      </c>
      <c r="J85" s="355">
        <v>351231.51299999998</v>
      </c>
      <c r="K85" s="353">
        <v>-126649.421</v>
      </c>
      <c r="L85" s="356">
        <v>-74783.229000000007</v>
      </c>
    </row>
    <row r="86" spans="1:12" ht="12.75" x14ac:dyDescent="0.2">
      <c r="A86" s="131" t="s">
        <v>207</v>
      </c>
      <c r="B86" s="171" t="s">
        <v>208</v>
      </c>
      <c r="C86" s="353">
        <v>0</v>
      </c>
      <c r="D86" s="354">
        <v>0</v>
      </c>
      <c r="E86" s="353">
        <v>0</v>
      </c>
      <c r="F86" s="355">
        <v>0</v>
      </c>
      <c r="G86" s="353">
        <v>3804.0639999999999</v>
      </c>
      <c r="H86" s="354">
        <v>523.73099999999999</v>
      </c>
      <c r="I86" s="353">
        <v>16561.900000000001</v>
      </c>
      <c r="J86" s="355">
        <v>2319.7600000000002</v>
      </c>
      <c r="K86" s="353">
        <v>-3804.0639999999999</v>
      </c>
      <c r="L86" s="356">
        <v>-523.73099999999999</v>
      </c>
    </row>
    <row r="87" spans="1:12" ht="12.75" x14ac:dyDescent="0.2">
      <c r="A87" s="131" t="s">
        <v>209</v>
      </c>
      <c r="B87" s="171" t="s">
        <v>210</v>
      </c>
      <c r="C87" s="353">
        <v>3.1320000000000001</v>
      </c>
      <c r="D87" s="354">
        <v>4.9349999999999996</v>
      </c>
      <c r="E87" s="353">
        <v>12.000999999999999</v>
      </c>
      <c r="F87" s="355">
        <v>8.0549999999999997</v>
      </c>
      <c r="G87" s="353">
        <v>9954.8510000000006</v>
      </c>
      <c r="H87" s="354">
        <v>9922.4390000000003</v>
      </c>
      <c r="I87" s="353">
        <v>41583.81</v>
      </c>
      <c r="J87" s="355">
        <v>51344.084999999999</v>
      </c>
      <c r="K87" s="353">
        <v>-9951.719000000001</v>
      </c>
      <c r="L87" s="356">
        <v>-9917.5040000000008</v>
      </c>
    </row>
    <row r="88" spans="1:12" ht="12.75" x14ac:dyDescent="0.2">
      <c r="A88" s="131" t="s">
        <v>211</v>
      </c>
      <c r="B88" s="171" t="s">
        <v>212</v>
      </c>
      <c r="C88" s="353">
        <v>0</v>
      </c>
      <c r="D88" s="354">
        <v>0</v>
      </c>
      <c r="E88" s="353">
        <v>0</v>
      </c>
      <c r="F88" s="355">
        <v>0</v>
      </c>
      <c r="G88" s="353">
        <v>473.46199999999999</v>
      </c>
      <c r="H88" s="354">
        <v>151.90199999999999</v>
      </c>
      <c r="I88" s="353">
        <v>2331.5300000000002</v>
      </c>
      <c r="J88" s="355">
        <v>828.55</v>
      </c>
      <c r="K88" s="353">
        <v>-473.46199999999999</v>
      </c>
      <c r="L88" s="356">
        <v>-151.90199999999999</v>
      </c>
    </row>
    <row r="89" spans="1:12" ht="12.75" x14ac:dyDescent="0.2">
      <c r="A89" s="131" t="s">
        <v>213</v>
      </c>
      <c r="B89" s="171" t="s">
        <v>214</v>
      </c>
      <c r="C89" s="353">
        <v>370.25</v>
      </c>
      <c r="D89" s="354">
        <v>55.732999999999997</v>
      </c>
      <c r="E89" s="353">
        <v>147.93899999999999</v>
      </c>
      <c r="F89" s="355">
        <v>61.366999999999997</v>
      </c>
      <c r="G89" s="353">
        <v>446719.14799999999</v>
      </c>
      <c r="H89" s="354">
        <v>129155.23</v>
      </c>
      <c r="I89" s="353">
        <v>1851980.399</v>
      </c>
      <c r="J89" s="355">
        <v>597718.99</v>
      </c>
      <c r="K89" s="353">
        <v>-446348.89799999999</v>
      </c>
      <c r="L89" s="356">
        <v>-129099.497</v>
      </c>
    </row>
    <row r="90" spans="1:12" ht="12.75" x14ac:dyDescent="0.2">
      <c r="A90" s="131" t="s">
        <v>215</v>
      </c>
      <c r="B90" s="171" t="s">
        <v>216</v>
      </c>
      <c r="C90" s="353">
        <v>1316.22</v>
      </c>
      <c r="D90" s="354">
        <v>85.778000000000006</v>
      </c>
      <c r="E90" s="353">
        <v>1266.386</v>
      </c>
      <c r="F90" s="355">
        <v>118.306</v>
      </c>
      <c r="G90" s="353">
        <v>365.995</v>
      </c>
      <c r="H90" s="354">
        <v>1.5469999999999999</v>
      </c>
      <c r="I90" s="353">
        <v>765</v>
      </c>
      <c r="J90" s="355">
        <v>1.1519999999999999</v>
      </c>
      <c r="K90" s="353">
        <v>950.22500000000002</v>
      </c>
      <c r="L90" s="356">
        <v>84.231000000000009</v>
      </c>
    </row>
    <row r="91" spans="1:12" ht="12.75" x14ac:dyDescent="0.2">
      <c r="A91" s="131" t="s">
        <v>217</v>
      </c>
      <c r="B91" s="171" t="s">
        <v>218</v>
      </c>
      <c r="C91" s="353">
        <v>0</v>
      </c>
      <c r="D91" s="354">
        <v>0</v>
      </c>
      <c r="E91" s="353">
        <v>0</v>
      </c>
      <c r="F91" s="355">
        <v>0</v>
      </c>
      <c r="G91" s="353">
        <v>2386.1489999999999</v>
      </c>
      <c r="H91" s="354">
        <v>1692.2650000000001</v>
      </c>
      <c r="I91" s="353">
        <v>7694.1040000000003</v>
      </c>
      <c r="J91" s="355">
        <v>5932.1660000000002</v>
      </c>
      <c r="K91" s="353">
        <v>-2386.1489999999999</v>
      </c>
      <c r="L91" s="356">
        <v>-1692.2650000000001</v>
      </c>
    </row>
    <row r="92" spans="1:12" ht="12.75" x14ac:dyDescent="0.2">
      <c r="A92" s="131" t="s">
        <v>219</v>
      </c>
      <c r="B92" s="171" t="s">
        <v>220</v>
      </c>
      <c r="C92" s="353">
        <v>155.40299999999999</v>
      </c>
      <c r="D92" s="354">
        <v>10.234</v>
      </c>
      <c r="E92" s="353">
        <v>84.879000000000005</v>
      </c>
      <c r="F92" s="355">
        <v>4.7</v>
      </c>
      <c r="G92" s="353">
        <v>3329.297</v>
      </c>
      <c r="H92" s="354">
        <v>3146.34</v>
      </c>
      <c r="I92" s="353">
        <v>9665.5069999999996</v>
      </c>
      <c r="J92" s="355">
        <v>11096.460999999999</v>
      </c>
      <c r="K92" s="353">
        <v>-3173.8940000000002</v>
      </c>
      <c r="L92" s="356">
        <v>-3136.1060000000002</v>
      </c>
    </row>
    <row r="93" spans="1:12" ht="12.75" x14ac:dyDescent="0.2">
      <c r="A93" s="131" t="s">
        <v>221</v>
      </c>
      <c r="B93" s="171" t="s">
        <v>222</v>
      </c>
      <c r="C93" s="353">
        <v>218.28899999999999</v>
      </c>
      <c r="D93" s="354">
        <v>0.92200000000000004</v>
      </c>
      <c r="E93" s="353">
        <v>284.97899999999998</v>
      </c>
      <c r="F93" s="355">
        <v>0.84499999999999997</v>
      </c>
      <c r="G93" s="353">
        <v>3103.1619999999998</v>
      </c>
      <c r="H93" s="354">
        <v>5278.8729999999996</v>
      </c>
      <c r="I93" s="353">
        <v>8981.59</v>
      </c>
      <c r="J93" s="355">
        <v>16354.956</v>
      </c>
      <c r="K93" s="353">
        <v>-2884.8729999999996</v>
      </c>
      <c r="L93" s="356">
        <v>-5277.951</v>
      </c>
    </row>
    <row r="94" spans="1:12" ht="12.75" x14ac:dyDescent="0.2">
      <c r="A94" s="131" t="s">
        <v>223</v>
      </c>
      <c r="B94" s="171" t="s">
        <v>224</v>
      </c>
      <c r="C94" s="353">
        <v>19.707000000000001</v>
      </c>
      <c r="D94" s="354">
        <v>19.896000000000001</v>
      </c>
      <c r="E94" s="353">
        <v>14.029</v>
      </c>
      <c r="F94" s="355">
        <v>9.8119999999999994</v>
      </c>
      <c r="G94" s="353">
        <v>283.07600000000002</v>
      </c>
      <c r="H94" s="354">
        <v>464.27499999999998</v>
      </c>
      <c r="I94" s="353">
        <v>567.08900000000006</v>
      </c>
      <c r="J94" s="355">
        <v>783.827</v>
      </c>
      <c r="K94" s="353">
        <v>-263.36900000000003</v>
      </c>
      <c r="L94" s="356">
        <v>-444.37899999999996</v>
      </c>
    </row>
    <row r="95" spans="1:12" ht="12.75" x14ac:dyDescent="0.2">
      <c r="A95" s="131" t="s">
        <v>225</v>
      </c>
      <c r="B95" s="171" t="s">
        <v>226</v>
      </c>
      <c r="C95" s="353">
        <v>1245.7090000000001</v>
      </c>
      <c r="D95" s="354">
        <v>328.57499999999999</v>
      </c>
      <c r="E95" s="353">
        <v>700.18499999999995</v>
      </c>
      <c r="F95" s="355">
        <v>161.821</v>
      </c>
      <c r="G95" s="353">
        <v>619.16200000000003</v>
      </c>
      <c r="H95" s="354">
        <v>386.53699999999998</v>
      </c>
      <c r="I95" s="353">
        <v>1283.424</v>
      </c>
      <c r="J95" s="355">
        <v>834.74099999999999</v>
      </c>
      <c r="K95" s="353">
        <v>626.54700000000003</v>
      </c>
      <c r="L95" s="356">
        <v>-57.961999999999989</v>
      </c>
    </row>
    <row r="96" spans="1:12" ht="12.75" x14ac:dyDescent="0.2">
      <c r="A96" s="131" t="s">
        <v>227</v>
      </c>
      <c r="B96" s="171" t="s">
        <v>228</v>
      </c>
      <c r="C96" s="353">
        <v>873.42700000000002</v>
      </c>
      <c r="D96" s="354">
        <v>21.358000000000001</v>
      </c>
      <c r="E96" s="353">
        <v>559.13699999999994</v>
      </c>
      <c r="F96" s="355">
        <v>14.162000000000001</v>
      </c>
      <c r="G96" s="353">
        <v>6689.4970000000003</v>
      </c>
      <c r="H96" s="354">
        <v>4807.9129999999996</v>
      </c>
      <c r="I96" s="353">
        <v>10608.369000000001</v>
      </c>
      <c r="J96" s="355">
        <v>7705.3789999999999</v>
      </c>
      <c r="K96" s="353">
        <v>-5816.0700000000006</v>
      </c>
      <c r="L96" s="356">
        <v>-4786.5549999999994</v>
      </c>
    </row>
    <row r="97" spans="1:12" ht="12.75" x14ac:dyDescent="0.2">
      <c r="A97" s="131" t="s">
        <v>229</v>
      </c>
      <c r="B97" s="171" t="s">
        <v>230</v>
      </c>
      <c r="C97" s="353">
        <v>324.685</v>
      </c>
      <c r="D97" s="354">
        <v>2.0430000000000001</v>
      </c>
      <c r="E97" s="353">
        <v>201.126</v>
      </c>
      <c r="F97" s="355">
        <v>1.75</v>
      </c>
      <c r="G97" s="353">
        <v>0</v>
      </c>
      <c r="H97" s="354">
        <v>1.2E-2</v>
      </c>
      <c r="I97" s="353">
        <v>0</v>
      </c>
      <c r="J97" s="355">
        <v>2E-3</v>
      </c>
      <c r="K97" s="353">
        <v>324.685</v>
      </c>
      <c r="L97" s="356">
        <v>2.0310000000000001</v>
      </c>
    </row>
    <row r="98" spans="1:12" ht="12.75" x14ac:dyDescent="0.2">
      <c r="A98" s="131" t="s">
        <v>231</v>
      </c>
      <c r="B98" s="171" t="s">
        <v>232</v>
      </c>
      <c r="C98" s="353">
        <v>73.328999999999994</v>
      </c>
      <c r="D98" s="354">
        <v>37.279000000000003</v>
      </c>
      <c r="E98" s="353">
        <v>17.097000000000001</v>
      </c>
      <c r="F98" s="355">
        <v>10.065</v>
      </c>
      <c r="G98" s="353">
        <v>41.61</v>
      </c>
      <c r="H98" s="354">
        <v>17.359000000000002</v>
      </c>
      <c r="I98" s="353">
        <v>87.06</v>
      </c>
      <c r="J98" s="355">
        <v>43.529000000000003</v>
      </c>
      <c r="K98" s="353">
        <v>31.718999999999994</v>
      </c>
      <c r="L98" s="356">
        <v>19.920000000000002</v>
      </c>
    </row>
    <row r="99" spans="1:12" ht="12.75" x14ac:dyDescent="0.2">
      <c r="A99" s="131" t="s">
        <v>233</v>
      </c>
      <c r="B99" s="171" t="s">
        <v>234</v>
      </c>
      <c r="C99" s="353">
        <v>876.77099999999996</v>
      </c>
      <c r="D99" s="354">
        <v>1097.1780000000001</v>
      </c>
      <c r="E99" s="353">
        <v>1312.25</v>
      </c>
      <c r="F99" s="355">
        <v>1158.3</v>
      </c>
      <c r="G99" s="353">
        <v>2478.6370000000002</v>
      </c>
      <c r="H99" s="354">
        <v>6950.058</v>
      </c>
      <c r="I99" s="353">
        <v>3950.58</v>
      </c>
      <c r="J99" s="355">
        <v>11289.674999999999</v>
      </c>
      <c r="K99" s="353">
        <v>-1601.8660000000002</v>
      </c>
      <c r="L99" s="356">
        <v>-5852.88</v>
      </c>
    </row>
    <row r="100" spans="1:12" ht="12.75" x14ac:dyDescent="0.2">
      <c r="A100" s="131" t="s">
        <v>235</v>
      </c>
      <c r="B100" s="171" t="s">
        <v>236</v>
      </c>
      <c r="C100" s="353">
        <v>286.53699999999998</v>
      </c>
      <c r="D100" s="354">
        <v>102.70099999999999</v>
      </c>
      <c r="E100" s="353">
        <v>380.18</v>
      </c>
      <c r="F100" s="355">
        <v>29.253</v>
      </c>
      <c r="G100" s="353">
        <v>4819.8609999999999</v>
      </c>
      <c r="H100" s="354">
        <v>6004.4719999999998</v>
      </c>
      <c r="I100" s="353">
        <v>6400.1750000000002</v>
      </c>
      <c r="J100" s="355">
        <v>7263.1790000000001</v>
      </c>
      <c r="K100" s="353">
        <v>-4533.3239999999996</v>
      </c>
      <c r="L100" s="356">
        <v>-5901.7709999999997</v>
      </c>
    </row>
    <row r="101" spans="1:12" ht="12.75" x14ac:dyDescent="0.2">
      <c r="A101" s="131" t="s">
        <v>237</v>
      </c>
      <c r="B101" s="171" t="s">
        <v>238</v>
      </c>
      <c r="C101" s="353">
        <v>939.98599999999999</v>
      </c>
      <c r="D101" s="354">
        <v>675.67200000000003</v>
      </c>
      <c r="E101" s="353">
        <v>517.62</v>
      </c>
      <c r="F101" s="355">
        <v>317.99</v>
      </c>
      <c r="G101" s="353">
        <v>0</v>
      </c>
      <c r="H101" s="354">
        <v>0</v>
      </c>
      <c r="I101" s="353">
        <v>0</v>
      </c>
      <c r="J101" s="355">
        <v>0</v>
      </c>
      <c r="K101" s="353">
        <v>939.98599999999999</v>
      </c>
      <c r="L101" s="356">
        <v>675.67200000000003</v>
      </c>
    </row>
    <row r="102" spans="1:12" ht="12.75" x14ac:dyDescent="0.2">
      <c r="A102" s="131" t="s">
        <v>239</v>
      </c>
      <c r="B102" s="171" t="s">
        <v>240</v>
      </c>
      <c r="C102" s="353">
        <v>0.16500000000000001</v>
      </c>
      <c r="D102" s="354">
        <v>29.347999999999999</v>
      </c>
      <c r="E102" s="353">
        <v>1.7000000000000001E-2</v>
      </c>
      <c r="F102" s="355">
        <v>1.0109999999999999</v>
      </c>
      <c r="G102" s="353">
        <v>62598.775999999998</v>
      </c>
      <c r="H102" s="354">
        <v>59761.031000000003</v>
      </c>
      <c r="I102" s="353">
        <v>123191.51700000001</v>
      </c>
      <c r="J102" s="355">
        <v>147122.57500000001</v>
      </c>
      <c r="K102" s="353">
        <v>-62598.610999999997</v>
      </c>
      <c r="L102" s="356">
        <v>-59731.683000000005</v>
      </c>
    </row>
    <row r="103" spans="1:12" ht="12.75" x14ac:dyDescent="0.2">
      <c r="A103" s="131" t="s">
        <v>241</v>
      </c>
      <c r="B103" s="171" t="s">
        <v>242</v>
      </c>
      <c r="C103" s="353">
        <v>667.06799999999998</v>
      </c>
      <c r="D103" s="354">
        <v>156.857</v>
      </c>
      <c r="E103" s="353">
        <v>370.07499999999999</v>
      </c>
      <c r="F103" s="355">
        <v>91.837999999999994</v>
      </c>
      <c r="G103" s="353">
        <v>0</v>
      </c>
      <c r="H103" s="354">
        <v>0</v>
      </c>
      <c r="I103" s="353">
        <v>0</v>
      </c>
      <c r="J103" s="355">
        <v>0</v>
      </c>
      <c r="K103" s="353">
        <v>667.06799999999998</v>
      </c>
      <c r="L103" s="356">
        <v>156.857</v>
      </c>
    </row>
    <row r="104" spans="1:12" ht="12.75" x14ac:dyDescent="0.2">
      <c r="A104" s="131" t="s">
        <v>245</v>
      </c>
      <c r="B104" s="171" t="s">
        <v>246</v>
      </c>
      <c r="C104" s="353">
        <v>0.28299999999999997</v>
      </c>
      <c r="D104" s="354">
        <v>0</v>
      </c>
      <c r="E104" s="353">
        <v>0.08</v>
      </c>
      <c r="F104" s="355">
        <v>0</v>
      </c>
      <c r="G104" s="353">
        <v>2781.431</v>
      </c>
      <c r="H104" s="354">
        <v>3406.9960000000001</v>
      </c>
      <c r="I104" s="353">
        <v>3509.482</v>
      </c>
      <c r="J104" s="355">
        <v>8135.3140000000003</v>
      </c>
      <c r="K104" s="353">
        <v>-2781.1480000000001</v>
      </c>
      <c r="L104" s="356">
        <v>-3406.9960000000001</v>
      </c>
    </row>
    <row r="105" spans="1:12" ht="12.75" x14ac:dyDescent="0.2">
      <c r="A105" s="131" t="s">
        <v>247</v>
      </c>
      <c r="B105" s="171" t="s">
        <v>248</v>
      </c>
      <c r="C105" s="353">
        <v>31.760999999999999</v>
      </c>
      <c r="D105" s="354">
        <v>36.048999999999999</v>
      </c>
      <c r="E105" s="353">
        <v>23.672999999999998</v>
      </c>
      <c r="F105" s="355">
        <v>25.538</v>
      </c>
      <c r="G105" s="353">
        <v>378242.51799999998</v>
      </c>
      <c r="H105" s="354">
        <v>39331.985000000001</v>
      </c>
      <c r="I105" s="353">
        <v>662156.12899999996</v>
      </c>
      <c r="J105" s="355">
        <v>75213.614000000001</v>
      </c>
      <c r="K105" s="353">
        <v>-378210.75699999998</v>
      </c>
      <c r="L105" s="356">
        <v>-39295.936000000002</v>
      </c>
    </row>
    <row r="106" spans="1:12" ht="12.75" x14ac:dyDescent="0.2">
      <c r="A106" s="131" t="s">
        <v>249</v>
      </c>
      <c r="B106" s="171" t="s">
        <v>250</v>
      </c>
      <c r="C106" s="353">
        <v>1132.0609999999999</v>
      </c>
      <c r="D106" s="354">
        <v>1.3360000000000001</v>
      </c>
      <c r="E106" s="353">
        <v>106.52200000000001</v>
      </c>
      <c r="F106" s="355">
        <v>0.107</v>
      </c>
      <c r="G106" s="353">
        <v>12754.276</v>
      </c>
      <c r="H106" s="354">
        <v>1197.463</v>
      </c>
      <c r="I106" s="353">
        <v>18534.722000000002</v>
      </c>
      <c r="J106" s="355">
        <v>1641.6610000000001</v>
      </c>
      <c r="K106" s="353">
        <v>-11622.215</v>
      </c>
      <c r="L106" s="356">
        <v>-1196.127</v>
      </c>
    </row>
    <row r="107" spans="1:12" ht="12.75" x14ac:dyDescent="0.2">
      <c r="A107" s="131" t="s">
        <v>251</v>
      </c>
      <c r="B107" s="171" t="s">
        <v>252</v>
      </c>
      <c r="C107" s="353">
        <v>1683.3330000000001</v>
      </c>
      <c r="D107" s="354">
        <v>1537.047</v>
      </c>
      <c r="E107" s="353">
        <v>824.89700000000005</v>
      </c>
      <c r="F107" s="355">
        <v>1005.905</v>
      </c>
      <c r="G107" s="353">
        <v>2734.27</v>
      </c>
      <c r="H107" s="354">
        <v>1582.5630000000001</v>
      </c>
      <c r="I107" s="353">
        <v>1379.067</v>
      </c>
      <c r="J107" s="355">
        <v>1123.585</v>
      </c>
      <c r="K107" s="353">
        <v>-1050.9369999999999</v>
      </c>
      <c r="L107" s="356">
        <v>-45.516000000000076</v>
      </c>
    </row>
    <row r="108" spans="1:12" ht="12.75" x14ac:dyDescent="0.2">
      <c r="A108" s="131" t="s">
        <v>253</v>
      </c>
      <c r="B108" s="171" t="s">
        <v>254</v>
      </c>
      <c r="C108" s="353">
        <v>2.4390000000000001</v>
      </c>
      <c r="D108" s="354">
        <v>2.3090000000000002</v>
      </c>
      <c r="E108" s="353">
        <v>0.88100000000000001</v>
      </c>
      <c r="F108" s="355">
        <v>0.47</v>
      </c>
      <c r="G108" s="353">
        <v>0.97399999999999998</v>
      </c>
      <c r="H108" s="354">
        <v>11.536</v>
      </c>
      <c r="I108" s="353">
        <v>0.86</v>
      </c>
      <c r="J108" s="355">
        <v>43.2</v>
      </c>
      <c r="K108" s="353">
        <v>1.4650000000000001</v>
      </c>
      <c r="L108" s="356">
        <v>-9.2270000000000003</v>
      </c>
    </row>
    <row r="109" spans="1:12" ht="12.75" x14ac:dyDescent="0.2">
      <c r="A109" s="131" t="s">
        <v>255</v>
      </c>
      <c r="B109" s="171" t="s">
        <v>256</v>
      </c>
      <c r="C109" s="353">
        <v>2059.5219999999999</v>
      </c>
      <c r="D109" s="354">
        <v>1119.3599999999999</v>
      </c>
      <c r="E109" s="353">
        <v>374.22500000000002</v>
      </c>
      <c r="F109" s="355">
        <v>140.32</v>
      </c>
      <c r="G109" s="353">
        <v>292.71600000000001</v>
      </c>
      <c r="H109" s="354">
        <v>156.12100000000001</v>
      </c>
      <c r="I109" s="353">
        <v>95.534000000000006</v>
      </c>
      <c r="J109" s="355">
        <v>36.009</v>
      </c>
      <c r="K109" s="353">
        <v>1766.806</v>
      </c>
      <c r="L109" s="356">
        <v>963.23899999999992</v>
      </c>
    </row>
    <row r="110" spans="1:12" ht="12.75" x14ac:dyDescent="0.2">
      <c r="A110" s="131" t="s">
        <v>257</v>
      </c>
      <c r="B110" s="171" t="s">
        <v>258</v>
      </c>
      <c r="C110" s="353">
        <v>1123.355</v>
      </c>
      <c r="D110" s="354">
        <v>891.64700000000005</v>
      </c>
      <c r="E110" s="353">
        <v>87.316999999999993</v>
      </c>
      <c r="F110" s="355">
        <v>56.463999999999999</v>
      </c>
      <c r="G110" s="353">
        <v>266.452</v>
      </c>
      <c r="H110" s="354">
        <v>0</v>
      </c>
      <c r="I110" s="353">
        <v>39.770000000000003</v>
      </c>
      <c r="J110" s="355">
        <v>0</v>
      </c>
      <c r="K110" s="353">
        <v>856.90300000000002</v>
      </c>
      <c r="L110" s="356">
        <v>891.64700000000005</v>
      </c>
    </row>
    <row r="111" spans="1:12" ht="12.75" x14ac:dyDescent="0.2">
      <c r="A111" s="131" t="s">
        <v>259</v>
      </c>
      <c r="B111" s="171" t="s">
        <v>260</v>
      </c>
      <c r="C111" s="353">
        <v>706.37300000000005</v>
      </c>
      <c r="D111" s="354">
        <v>737.18700000000001</v>
      </c>
      <c r="E111" s="353">
        <v>173.08099999999999</v>
      </c>
      <c r="F111" s="355">
        <v>196.578</v>
      </c>
      <c r="G111" s="353">
        <v>8808.4110000000001</v>
      </c>
      <c r="H111" s="354">
        <v>7231.1310000000003</v>
      </c>
      <c r="I111" s="353">
        <v>3332.1689999999999</v>
      </c>
      <c r="J111" s="355">
        <v>2372.65</v>
      </c>
      <c r="K111" s="353">
        <v>-8102.0380000000005</v>
      </c>
      <c r="L111" s="356">
        <v>-6493.9440000000004</v>
      </c>
    </row>
    <row r="112" spans="1:12" ht="12.75" x14ac:dyDescent="0.2">
      <c r="A112" s="131" t="s">
        <v>261</v>
      </c>
      <c r="B112" s="171" t="s">
        <v>262</v>
      </c>
      <c r="C112" s="353">
        <v>74.591999999999999</v>
      </c>
      <c r="D112" s="354">
        <v>38.284999999999997</v>
      </c>
      <c r="E112" s="353">
        <v>21.097000000000001</v>
      </c>
      <c r="F112" s="355">
        <v>4.0419999999999998</v>
      </c>
      <c r="G112" s="353">
        <v>421.77800000000002</v>
      </c>
      <c r="H112" s="354">
        <v>715.42600000000004</v>
      </c>
      <c r="I112" s="353">
        <v>80.38</v>
      </c>
      <c r="J112" s="355">
        <v>126.673</v>
      </c>
      <c r="K112" s="353">
        <v>-347.18600000000004</v>
      </c>
      <c r="L112" s="356">
        <v>-677.14100000000008</v>
      </c>
    </row>
    <row r="113" spans="1:12" ht="12.75" x14ac:dyDescent="0.2">
      <c r="A113" s="131" t="s">
        <v>263</v>
      </c>
      <c r="B113" s="171" t="s">
        <v>264</v>
      </c>
      <c r="C113" s="353">
        <v>0</v>
      </c>
      <c r="D113" s="354">
        <v>0</v>
      </c>
      <c r="E113" s="353">
        <v>0</v>
      </c>
      <c r="F113" s="355">
        <v>0</v>
      </c>
      <c r="G113" s="353">
        <v>111.48399999999999</v>
      </c>
      <c r="H113" s="354">
        <v>46.488999999999997</v>
      </c>
      <c r="I113" s="353">
        <v>554.42999999999995</v>
      </c>
      <c r="J113" s="355">
        <v>318.64999999999998</v>
      </c>
      <c r="K113" s="353">
        <v>-111.48399999999999</v>
      </c>
      <c r="L113" s="356">
        <v>-46.488999999999997</v>
      </c>
    </row>
    <row r="114" spans="1:12" ht="12.75" x14ac:dyDescent="0.2">
      <c r="A114" s="131" t="s">
        <v>265</v>
      </c>
      <c r="B114" s="171" t="s">
        <v>266</v>
      </c>
      <c r="C114" s="353">
        <v>46.774000000000001</v>
      </c>
      <c r="D114" s="354">
        <v>52.850999999999999</v>
      </c>
      <c r="E114" s="353">
        <v>77.484999999999999</v>
      </c>
      <c r="F114" s="355">
        <v>51.331000000000003</v>
      </c>
      <c r="G114" s="353">
        <v>414.09899999999999</v>
      </c>
      <c r="H114" s="354">
        <v>542.59799999999996</v>
      </c>
      <c r="I114" s="353">
        <v>816.67</v>
      </c>
      <c r="J114" s="355">
        <v>1554.18</v>
      </c>
      <c r="K114" s="353">
        <v>-367.32499999999999</v>
      </c>
      <c r="L114" s="356">
        <v>-489.74699999999996</v>
      </c>
    </row>
    <row r="115" spans="1:12" ht="12.75" x14ac:dyDescent="0.2">
      <c r="A115" s="131" t="s">
        <v>267</v>
      </c>
      <c r="B115" s="171" t="s">
        <v>268</v>
      </c>
      <c r="C115" s="353">
        <v>0.222</v>
      </c>
      <c r="D115" s="354">
        <v>37.01</v>
      </c>
      <c r="E115" s="353">
        <v>6.0000000000000001E-3</v>
      </c>
      <c r="F115" s="355">
        <v>2.6779999999999999</v>
      </c>
      <c r="G115" s="353">
        <v>0</v>
      </c>
      <c r="H115" s="354">
        <v>0</v>
      </c>
      <c r="I115" s="353">
        <v>0</v>
      </c>
      <c r="J115" s="355">
        <v>0</v>
      </c>
      <c r="K115" s="353">
        <v>0.222</v>
      </c>
      <c r="L115" s="356">
        <v>37.01</v>
      </c>
    </row>
    <row r="116" spans="1:12" ht="12.75" x14ac:dyDescent="0.2">
      <c r="A116" s="131" t="s">
        <v>269</v>
      </c>
      <c r="B116" s="171" t="s">
        <v>270</v>
      </c>
      <c r="C116" s="353">
        <v>565.77</v>
      </c>
      <c r="D116" s="354">
        <v>1290.117</v>
      </c>
      <c r="E116" s="353">
        <v>57.03</v>
      </c>
      <c r="F116" s="355">
        <v>96.790999999999997</v>
      </c>
      <c r="G116" s="353">
        <v>695.95399999999995</v>
      </c>
      <c r="H116" s="354">
        <v>463.27499999999998</v>
      </c>
      <c r="I116" s="353">
        <v>239.57400000000001</v>
      </c>
      <c r="J116" s="355">
        <v>153.483</v>
      </c>
      <c r="K116" s="353">
        <v>-130.18399999999997</v>
      </c>
      <c r="L116" s="356">
        <v>826.84199999999998</v>
      </c>
    </row>
    <row r="117" spans="1:12" ht="12.75" x14ac:dyDescent="0.2">
      <c r="A117" s="131" t="s">
        <v>271</v>
      </c>
      <c r="B117" s="171" t="s">
        <v>272</v>
      </c>
      <c r="C117" s="353">
        <v>105.059</v>
      </c>
      <c r="D117" s="354">
        <v>47.305</v>
      </c>
      <c r="E117" s="353">
        <v>66.084999999999994</v>
      </c>
      <c r="F117" s="355">
        <v>34.014000000000003</v>
      </c>
      <c r="G117" s="353">
        <v>65.777000000000001</v>
      </c>
      <c r="H117" s="354">
        <v>72.400000000000006</v>
      </c>
      <c r="I117" s="353">
        <v>310.387</v>
      </c>
      <c r="J117" s="355">
        <v>208.602</v>
      </c>
      <c r="K117" s="353">
        <v>39.281999999999996</v>
      </c>
      <c r="L117" s="356">
        <v>-25.095000000000006</v>
      </c>
    </row>
    <row r="118" spans="1:12" ht="12.75" x14ac:dyDescent="0.2">
      <c r="A118" s="131" t="s">
        <v>273</v>
      </c>
      <c r="B118" s="171" t="s">
        <v>274</v>
      </c>
      <c r="C118" s="353">
        <v>15.161</v>
      </c>
      <c r="D118" s="354">
        <v>63.372999999999998</v>
      </c>
      <c r="E118" s="353">
        <v>15.119</v>
      </c>
      <c r="F118" s="355">
        <v>39.125</v>
      </c>
      <c r="G118" s="353">
        <v>29281.155999999999</v>
      </c>
      <c r="H118" s="354">
        <v>45483.883999999998</v>
      </c>
      <c r="I118" s="353">
        <v>175636.288</v>
      </c>
      <c r="J118" s="355">
        <v>334041.94900000002</v>
      </c>
      <c r="K118" s="353">
        <v>-29265.994999999999</v>
      </c>
      <c r="L118" s="356">
        <v>-45420.510999999999</v>
      </c>
    </row>
    <row r="119" spans="1:12" ht="12.75" x14ac:dyDescent="0.2">
      <c r="A119" s="131" t="s">
        <v>275</v>
      </c>
      <c r="B119" s="171" t="s">
        <v>276</v>
      </c>
      <c r="C119" s="353">
        <v>80.974000000000004</v>
      </c>
      <c r="D119" s="354">
        <v>0</v>
      </c>
      <c r="E119" s="353">
        <v>41.411000000000001</v>
      </c>
      <c r="F119" s="355">
        <v>0</v>
      </c>
      <c r="G119" s="353">
        <v>17992.457999999999</v>
      </c>
      <c r="H119" s="354">
        <v>11869.465</v>
      </c>
      <c r="I119" s="353">
        <v>16629.75</v>
      </c>
      <c r="J119" s="355">
        <v>15778.43</v>
      </c>
      <c r="K119" s="353">
        <v>-17911.484</v>
      </c>
      <c r="L119" s="356">
        <v>-11869.465</v>
      </c>
    </row>
    <row r="120" spans="1:12" ht="12.75" x14ac:dyDescent="0.2">
      <c r="A120" s="131" t="s">
        <v>277</v>
      </c>
      <c r="B120" s="171" t="s">
        <v>278</v>
      </c>
      <c r="C120" s="353">
        <v>346.30900000000003</v>
      </c>
      <c r="D120" s="354">
        <v>1430.0429999999999</v>
      </c>
      <c r="E120" s="353">
        <v>963.99</v>
      </c>
      <c r="F120" s="355">
        <v>2859.7710000000002</v>
      </c>
      <c r="G120" s="353">
        <v>294.61099999999999</v>
      </c>
      <c r="H120" s="354">
        <v>254.48</v>
      </c>
      <c r="I120" s="353">
        <v>291.95</v>
      </c>
      <c r="J120" s="355">
        <v>293.7</v>
      </c>
      <c r="K120" s="353">
        <v>51.698000000000036</v>
      </c>
      <c r="L120" s="356">
        <v>1175.5629999999999</v>
      </c>
    </row>
    <row r="121" spans="1:12" ht="12.75" x14ac:dyDescent="0.2">
      <c r="A121" s="131" t="s">
        <v>281</v>
      </c>
      <c r="B121" s="171" t="s">
        <v>282</v>
      </c>
      <c r="C121" s="353">
        <v>92.481999999999999</v>
      </c>
      <c r="D121" s="354">
        <v>19.324000000000002</v>
      </c>
      <c r="E121" s="353">
        <v>3.5790000000000002</v>
      </c>
      <c r="F121" s="355">
        <v>0.76</v>
      </c>
      <c r="G121" s="353">
        <v>0</v>
      </c>
      <c r="H121" s="354">
        <v>0</v>
      </c>
      <c r="I121" s="353">
        <v>0</v>
      </c>
      <c r="J121" s="355">
        <v>0</v>
      </c>
      <c r="K121" s="353">
        <v>92.481999999999999</v>
      </c>
      <c r="L121" s="356">
        <v>19.324000000000002</v>
      </c>
    </row>
    <row r="122" spans="1:12" ht="12.75" x14ac:dyDescent="0.2">
      <c r="A122" s="131" t="s">
        <v>287</v>
      </c>
      <c r="B122" s="171" t="s">
        <v>288</v>
      </c>
      <c r="C122" s="353">
        <v>51.715000000000003</v>
      </c>
      <c r="D122" s="354">
        <v>38.091000000000001</v>
      </c>
      <c r="E122" s="353">
        <v>9.16</v>
      </c>
      <c r="F122" s="355">
        <v>11.021000000000001</v>
      </c>
      <c r="G122" s="353">
        <v>247485.71299999999</v>
      </c>
      <c r="H122" s="354">
        <v>177536.46599999999</v>
      </c>
      <c r="I122" s="353">
        <v>195213.73</v>
      </c>
      <c r="J122" s="355">
        <v>217471.42</v>
      </c>
      <c r="K122" s="353">
        <v>-247433.99799999999</v>
      </c>
      <c r="L122" s="356">
        <v>-177498.375</v>
      </c>
    </row>
    <row r="123" spans="1:12" ht="12.75" x14ac:dyDescent="0.2">
      <c r="A123" s="131" t="s">
        <v>289</v>
      </c>
      <c r="B123" s="171" t="s">
        <v>290</v>
      </c>
      <c r="C123" s="353">
        <v>0</v>
      </c>
      <c r="D123" s="354">
        <v>1E-3</v>
      </c>
      <c r="E123" s="353">
        <v>0</v>
      </c>
      <c r="F123" s="355">
        <v>0</v>
      </c>
      <c r="G123" s="353">
        <v>0</v>
      </c>
      <c r="H123" s="354">
        <v>0</v>
      </c>
      <c r="I123" s="353">
        <v>0</v>
      </c>
      <c r="J123" s="355">
        <v>0</v>
      </c>
      <c r="K123" s="353">
        <v>0</v>
      </c>
      <c r="L123" s="356">
        <v>1E-3</v>
      </c>
    </row>
    <row r="124" spans="1:12" ht="12.75" x14ac:dyDescent="0.2">
      <c r="A124" s="131" t="s">
        <v>291</v>
      </c>
      <c r="B124" s="171" t="s">
        <v>292</v>
      </c>
      <c r="C124" s="353">
        <v>524.74800000000005</v>
      </c>
      <c r="D124" s="354">
        <v>830.88199999999995</v>
      </c>
      <c r="E124" s="353">
        <v>123.96899999999999</v>
      </c>
      <c r="F124" s="355">
        <v>122.574</v>
      </c>
      <c r="G124" s="353">
        <v>0</v>
      </c>
      <c r="H124" s="354">
        <v>0</v>
      </c>
      <c r="I124" s="353">
        <v>0</v>
      </c>
      <c r="J124" s="355">
        <v>0</v>
      </c>
      <c r="K124" s="353">
        <v>524.74800000000005</v>
      </c>
      <c r="L124" s="356">
        <v>830.88199999999995</v>
      </c>
    </row>
    <row r="125" spans="1:12" ht="12.75" x14ac:dyDescent="0.2">
      <c r="A125" s="131" t="s">
        <v>293</v>
      </c>
      <c r="B125" s="171" t="s">
        <v>294</v>
      </c>
      <c r="C125" s="353">
        <v>10.904</v>
      </c>
      <c r="D125" s="354">
        <v>61.24</v>
      </c>
      <c r="E125" s="353">
        <v>4.08</v>
      </c>
      <c r="F125" s="355">
        <v>13.305999999999999</v>
      </c>
      <c r="G125" s="353">
        <v>3.5000000000000003E-2</v>
      </c>
      <c r="H125" s="354">
        <v>0</v>
      </c>
      <c r="I125" s="353">
        <v>2E-3</v>
      </c>
      <c r="J125" s="355">
        <v>0</v>
      </c>
      <c r="K125" s="353">
        <v>10.869</v>
      </c>
      <c r="L125" s="356">
        <v>61.24</v>
      </c>
    </row>
    <row r="126" spans="1:12" ht="12.75" x14ac:dyDescent="0.2">
      <c r="A126" s="131" t="s">
        <v>295</v>
      </c>
      <c r="B126" s="171" t="s">
        <v>296</v>
      </c>
      <c r="C126" s="353">
        <v>462.62099999999998</v>
      </c>
      <c r="D126" s="354">
        <v>0</v>
      </c>
      <c r="E126" s="353">
        <v>263.56</v>
      </c>
      <c r="F126" s="355">
        <v>0</v>
      </c>
      <c r="G126" s="353">
        <v>0</v>
      </c>
      <c r="H126" s="354">
        <v>0</v>
      </c>
      <c r="I126" s="353">
        <v>0</v>
      </c>
      <c r="J126" s="355">
        <v>0</v>
      </c>
      <c r="K126" s="353">
        <v>462.62099999999998</v>
      </c>
      <c r="L126" s="356">
        <v>0</v>
      </c>
    </row>
    <row r="127" spans="1:12" ht="12.75" x14ac:dyDescent="0.2">
      <c r="A127" s="131" t="s">
        <v>297</v>
      </c>
      <c r="B127" s="171" t="s">
        <v>298</v>
      </c>
      <c r="C127" s="353">
        <v>2.8149999999999999</v>
      </c>
      <c r="D127" s="354">
        <v>3.4689999999999999</v>
      </c>
      <c r="E127" s="353">
        <v>1.272</v>
      </c>
      <c r="F127" s="355">
        <v>1.1040000000000001</v>
      </c>
      <c r="G127" s="353">
        <v>533845.96600000001</v>
      </c>
      <c r="H127" s="354">
        <v>353679.19500000001</v>
      </c>
      <c r="I127" s="353">
        <v>388426.43400000001</v>
      </c>
      <c r="J127" s="355">
        <v>423567.83</v>
      </c>
      <c r="K127" s="353">
        <v>-533843.15100000007</v>
      </c>
      <c r="L127" s="356">
        <v>-353675.72600000002</v>
      </c>
    </row>
    <row r="128" spans="1:12" ht="12.75" x14ac:dyDescent="0.2">
      <c r="A128" s="131" t="s">
        <v>299</v>
      </c>
      <c r="B128" s="171" t="s">
        <v>300</v>
      </c>
      <c r="C128" s="353">
        <v>176.91399999999999</v>
      </c>
      <c r="D128" s="354">
        <v>113.691</v>
      </c>
      <c r="E128" s="353">
        <v>40.582000000000001</v>
      </c>
      <c r="F128" s="355">
        <v>24.335999999999999</v>
      </c>
      <c r="G128" s="353">
        <v>4.5999999999999999E-2</v>
      </c>
      <c r="H128" s="354">
        <v>0</v>
      </c>
      <c r="I128" s="353">
        <v>3.0000000000000001E-3</v>
      </c>
      <c r="J128" s="355">
        <v>0</v>
      </c>
      <c r="K128" s="353">
        <v>176.86799999999999</v>
      </c>
      <c r="L128" s="356">
        <v>113.691</v>
      </c>
    </row>
    <row r="129" spans="1:12" ht="12.75" x14ac:dyDescent="0.2">
      <c r="A129" s="131" t="s">
        <v>301</v>
      </c>
      <c r="B129" s="171" t="s">
        <v>302</v>
      </c>
      <c r="C129" s="353">
        <v>387.24</v>
      </c>
      <c r="D129" s="354">
        <v>489.649</v>
      </c>
      <c r="E129" s="353">
        <v>251.50800000000001</v>
      </c>
      <c r="F129" s="355">
        <v>392.72800000000001</v>
      </c>
      <c r="G129" s="353">
        <v>33906.425000000003</v>
      </c>
      <c r="H129" s="354">
        <v>49502.18</v>
      </c>
      <c r="I129" s="353">
        <v>25948.34</v>
      </c>
      <c r="J129" s="355">
        <v>59215.264000000003</v>
      </c>
      <c r="K129" s="353">
        <v>-33519.185000000005</v>
      </c>
      <c r="L129" s="356">
        <v>-49012.531000000003</v>
      </c>
    </row>
    <row r="130" spans="1:12" ht="12.75" x14ac:dyDescent="0.2">
      <c r="A130" s="131" t="s">
        <v>303</v>
      </c>
      <c r="B130" s="171" t="s">
        <v>304</v>
      </c>
      <c r="C130" s="353">
        <v>78.378</v>
      </c>
      <c r="D130" s="354">
        <v>90.466999999999999</v>
      </c>
      <c r="E130" s="353">
        <v>14.811</v>
      </c>
      <c r="F130" s="355">
        <v>16.231999999999999</v>
      </c>
      <c r="G130" s="353">
        <v>307.04700000000003</v>
      </c>
      <c r="H130" s="354">
        <v>685.94</v>
      </c>
      <c r="I130" s="353">
        <v>32.686999999999998</v>
      </c>
      <c r="J130" s="355">
        <v>328.98500000000001</v>
      </c>
      <c r="K130" s="353">
        <v>-228.66900000000004</v>
      </c>
      <c r="L130" s="356">
        <v>-595.47300000000007</v>
      </c>
    </row>
    <row r="131" spans="1:12" ht="12.75" x14ac:dyDescent="0.2">
      <c r="A131" s="131" t="s">
        <v>305</v>
      </c>
      <c r="B131" s="171" t="s">
        <v>306</v>
      </c>
      <c r="C131" s="353">
        <v>66.022000000000006</v>
      </c>
      <c r="D131" s="354">
        <v>28.948</v>
      </c>
      <c r="E131" s="353">
        <v>16.369</v>
      </c>
      <c r="F131" s="355">
        <v>4.5839999999999996</v>
      </c>
      <c r="G131" s="353">
        <v>0</v>
      </c>
      <c r="H131" s="354">
        <v>0</v>
      </c>
      <c r="I131" s="353">
        <v>0</v>
      </c>
      <c r="J131" s="355">
        <v>0</v>
      </c>
      <c r="K131" s="353">
        <v>66.022000000000006</v>
      </c>
      <c r="L131" s="356">
        <v>28.948</v>
      </c>
    </row>
    <row r="132" spans="1:12" ht="12.75" x14ac:dyDescent="0.2">
      <c r="A132" s="131" t="s">
        <v>307</v>
      </c>
      <c r="B132" s="171" t="s">
        <v>308</v>
      </c>
      <c r="C132" s="353">
        <v>2670.2570000000001</v>
      </c>
      <c r="D132" s="354">
        <v>2071.2600000000002</v>
      </c>
      <c r="E132" s="353">
        <v>1739.904</v>
      </c>
      <c r="F132" s="355">
        <v>1196.2249999999999</v>
      </c>
      <c r="G132" s="353">
        <v>716.59799999999996</v>
      </c>
      <c r="H132" s="354">
        <v>749.31399999999996</v>
      </c>
      <c r="I132" s="353">
        <v>340.82</v>
      </c>
      <c r="J132" s="355">
        <v>290.87</v>
      </c>
      <c r="K132" s="353">
        <v>1953.6590000000001</v>
      </c>
      <c r="L132" s="356">
        <v>1321.9460000000004</v>
      </c>
    </row>
    <row r="133" spans="1:12" ht="12.75" x14ac:dyDescent="0.2">
      <c r="A133" s="131" t="s">
        <v>309</v>
      </c>
      <c r="B133" s="171" t="s">
        <v>310</v>
      </c>
      <c r="C133" s="353">
        <v>260.37900000000002</v>
      </c>
      <c r="D133" s="354">
        <v>443.577</v>
      </c>
      <c r="E133" s="353">
        <v>106.375</v>
      </c>
      <c r="F133" s="355">
        <v>210.941</v>
      </c>
      <c r="G133" s="353">
        <v>6378.4709999999995</v>
      </c>
      <c r="H133" s="354">
        <v>9508.4670000000006</v>
      </c>
      <c r="I133" s="353">
        <v>4646.9399999999996</v>
      </c>
      <c r="J133" s="355">
        <v>11448.37</v>
      </c>
      <c r="K133" s="353">
        <v>-6118.0919999999996</v>
      </c>
      <c r="L133" s="356">
        <v>-9064.8900000000012</v>
      </c>
    </row>
    <row r="134" spans="1:12" ht="12.75" x14ac:dyDescent="0.2">
      <c r="A134" s="131" t="s">
        <v>311</v>
      </c>
      <c r="B134" s="171" t="s">
        <v>312</v>
      </c>
      <c r="C134" s="353">
        <v>89.388000000000005</v>
      </c>
      <c r="D134" s="354">
        <v>15.956</v>
      </c>
      <c r="E134" s="353">
        <v>135.51</v>
      </c>
      <c r="F134" s="355">
        <v>36.581000000000003</v>
      </c>
      <c r="G134" s="353">
        <v>59.83</v>
      </c>
      <c r="H134" s="354">
        <v>0</v>
      </c>
      <c r="I134" s="353">
        <v>119.66</v>
      </c>
      <c r="J134" s="355">
        <v>0</v>
      </c>
      <c r="K134" s="353">
        <v>29.558000000000007</v>
      </c>
      <c r="L134" s="356">
        <v>15.956</v>
      </c>
    </row>
    <row r="135" spans="1:12" ht="12.75" x14ac:dyDescent="0.2">
      <c r="A135" s="131" t="s">
        <v>313</v>
      </c>
      <c r="B135" s="171" t="s">
        <v>314</v>
      </c>
      <c r="C135" s="353">
        <v>6.52</v>
      </c>
      <c r="D135" s="354">
        <v>56.642000000000003</v>
      </c>
      <c r="E135" s="353">
        <v>0.64200000000000002</v>
      </c>
      <c r="F135" s="355">
        <v>15.416</v>
      </c>
      <c r="G135" s="353">
        <v>335.291</v>
      </c>
      <c r="H135" s="354">
        <v>290.52600000000001</v>
      </c>
      <c r="I135" s="353">
        <v>45.94</v>
      </c>
      <c r="J135" s="355">
        <v>40.975000000000001</v>
      </c>
      <c r="K135" s="353">
        <v>-328.77100000000002</v>
      </c>
      <c r="L135" s="356">
        <v>-233.88400000000001</v>
      </c>
    </row>
    <row r="136" spans="1:12" ht="12.75" x14ac:dyDescent="0.2">
      <c r="A136" s="131" t="s">
        <v>315</v>
      </c>
      <c r="B136" s="171" t="s">
        <v>316</v>
      </c>
      <c r="C136" s="353">
        <v>0</v>
      </c>
      <c r="D136" s="354">
        <v>0</v>
      </c>
      <c r="E136" s="353">
        <v>0</v>
      </c>
      <c r="F136" s="355">
        <v>0</v>
      </c>
      <c r="G136" s="353">
        <v>0</v>
      </c>
      <c r="H136" s="354">
        <v>31.960999999999999</v>
      </c>
      <c r="I136" s="353">
        <v>0</v>
      </c>
      <c r="J136" s="355">
        <v>45.62</v>
      </c>
      <c r="K136" s="353">
        <v>0</v>
      </c>
      <c r="L136" s="356">
        <v>-31.960999999999999</v>
      </c>
    </row>
    <row r="137" spans="1:12" ht="12.75" x14ac:dyDescent="0.2">
      <c r="A137" s="131" t="s">
        <v>317</v>
      </c>
      <c r="B137" s="171" t="s">
        <v>318</v>
      </c>
      <c r="C137" s="353">
        <v>8871.2900000000009</v>
      </c>
      <c r="D137" s="354">
        <v>9827.9869999999992</v>
      </c>
      <c r="E137" s="353">
        <v>4791.5820000000003</v>
      </c>
      <c r="F137" s="355">
        <v>4092.2559999999999</v>
      </c>
      <c r="G137" s="353">
        <v>0</v>
      </c>
      <c r="H137" s="354">
        <v>0</v>
      </c>
      <c r="I137" s="353">
        <v>0</v>
      </c>
      <c r="J137" s="355">
        <v>0</v>
      </c>
      <c r="K137" s="353">
        <v>8871.2900000000009</v>
      </c>
      <c r="L137" s="356">
        <v>9827.9869999999992</v>
      </c>
    </row>
    <row r="138" spans="1:12" ht="12.75" x14ac:dyDescent="0.2">
      <c r="A138" s="131" t="s">
        <v>319</v>
      </c>
      <c r="B138" s="171" t="s">
        <v>320</v>
      </c>
      <c r="C138" s="353">
        <v>33609.07</v>
      </c>
      <c r="D138" s="354">
        <v>28457.05</v>
      </c>
      <c r="E138" s="353">
        <v>11996.892</v>
      </c>
      <c r="F138" s="355">
        <v>9487.9220000000005</v>
      </c>
      <c r="G138" s="353">
        <v>29.427</v>
      </c>
      <c r="H138" s="354">
        <v>66.14</v>
      </c>
      <c r="I138" s="353">
        <v>7.7859999999999996</v>
      </c>
      <c r="J138" s="355">
        <v>19.449000000000002</v>
      </c>
      <c r="K138" s="353">
        <v>33579.642999999996</v>
      </c>
      <c r="L138" s="356">
        <v>28390.91</v>
      </c>
    </row>
    <row r="139" spans="1:12" ht="12.75" x14ac:dyDescent="0.2">
      <c r="A139" s="131" t="s">
        <v>323</v>
      </c>
      <c r="B139" s="171" t="s">
        <v>324</v>
      </c>
      <c r="C139" s="353">
        <v>2202.2350000000001</v>
      </c>
      <c r="D139" s="354">
        <v>3116.1379999999999</v>
      </c>
      <c r="E139" s="353">
        <v>803.10500000000002</v>
      </c>
      <c r="F139" s="355">
        <v>751.00699999999995</v>
      </c>
      <c r="G139" s="353">
        <v>140.67599999999999</v>
      </c>
      <c r="H139" s="354">
        <v>398.77</v>
      </c>
      <c r="I139" s="353">
        <v>16.594000000000001</v>
      </c>
      <c r="J139" s="355">
        <v>52.399000000000001</v>
      </c>
      <c r="K139" s="353">
        <v>2061.5590000000002</v>
      </c>
      <c r="L139" s="356">
        <v>2717.3679999999999</v>
      </c>
    </row>
    <row r="140" spans="1:12" ht="12.75" x14ac:dyDescent="0.2">
      <c r="A140" s="131" t="s">
        <v>325</v>
      </c>
      <c r="B140" s="171" t="s">
        <v>326</v>
      </c>
      <c r="C140" s="353">
        <v>101.39</v>
      </c>
      <c r="D140" s="354">
        <v>83.869</v>
      </c>
      <c r="E140" s="353">
        <v>37.076000000000001</v>
      </c>
      <c r="F140" s="355">
        <v>14.18</v>
      </c>
      <c r="G140" s="353">
        <v>29.504999999999999</v>
      </c>
      <c r="H140" s="354">
        <v>12.278</v>
      </c>
      <c r="I140" s="353">
        <v>5.9160000000000004</v>
      </c>
      <c r="J140" s="355">
        <v>1.677</v>
      </c>
      <c r="K140" s="353">
        <v>71.885000000000005</v>
      </c>
      <c r="L140" s="356">
        <v>71.590999999999994</v>
      </c>
    </row>
    <row r="141" spans="1:12" ht="12.75" x14ac:dyDescent="0.2">
      <c r="A141" s="131" t="s">
        <v>327</v>
      </c>
      <c r="B141" s="171" t="s">
        <v>328</v>
      </c>
      <c r="C141" s="353">
        <v>267.43</v>
      </c>
      <c r="D141" s="354">
        <v>307.26299999999998</v>
      </c>
      <c r="E141" s="353">
        <v>198.02</v>
      </c>
      <c r="F141" s="355">
        <v>181.58799999999999</v>
      </c>
      <c r="G141" s="353">
        <v>24088.287</v>
      </c>
      <c r="H141" s="354">
        <v>30027.527999999998</v>
      </c>
      <c r="I141" s="353">
        <v>33280.212</v>
      </c>
      <c r="J141" s="355">
        <v>38469.660000000003</v>
      </c>
      <c r="K141" s="353">
        <v>-23820.857</v>
      </c>
      <c r="L141" s="356">
        <v>-29720.264999999999</v>
      </c>
    </row>
    <row r="142" spans="1:12" ht="12.75" x14ac:dyDescent="0.2">
      <c r="A142" s="131" t="s">
        <v>329</v>
      </c>
      <c r="B142" s="171" t="s">
        <v>330</v>
      </c>
      <c r="C142" s="353">
        <v>1072.7739999999999</v>
      </c>
      <c r="D142" s="354">
        <v>1044.5809999999999</v>
      </c>
      <c r="E142" s="353">
        <v>1243.6320000000001</v>
      </c>
      <c r="F142" s="355">
        <v>1140.8399999999999</v>
      </c>
      <c r="G142" s="353">
        <v>2339.61</v>
      </c>
      <c r="H142" s="354">
        <v>2047.077</v>
      </c>
      <c r="I142" s="353">
        <v>1854.7429999999999</v>
      </c>
      <c r="J142" s="355">
        <v>1596.691</v>
      </c>
      <c r="K142" s="353">
        <v>-1266.8360000000002</v>
      </c>
      <c r="L142" s="356">
        <v>-1002.4960000000001</v>
      </c>
    </row>
    <row r="143" spans="1:12" ht="12.75" x14ac:dyDescent="0.2">
      <c r="A143" s="131" t="s">
        <v>331</v>
      </c>
      <c r="B143" s="171" t="s">
        <v>332</v>
      </c>
      <c r="C143" s="353">
        <v>358.10899999999998</v>
      </c>
      <c r="D143" s="354">
        <v>157.941</v>
      </c>
      <c r="E143" s="353">
        <v>99.635999999999996</v>
      </c>
      <c r="F143" s="355">
        <v>35.536000000000001</v>
      </c>
      <c r="G143" s="353">
        <v>556.58900000000006</v>
      </c>
      <c r="H143" s="354">
        <v>34.783000000000001</v>
      </c>
      <c r="I143" s="353">
        <v>3309.64</v>
      </c>
      <c r="J143" s="355">
        <v>190.8</v>
      </c>
      <c r="K143" s="353">
        <v>-198.48000000000008</v>
      </c>
      <c r="L143" s="356">
        <v>123.158</v>
      </c>
    </row>
    <row r="144" spans="1:12" ht="12.75" x14ac:dyDescent="0.2">
      <c r="A144" s="131" t="s">
        <v>333</v>
      </c>
      <c r="B144" s="171" t="s">
        <v>334</v>
      </c>
      <c r="C144" s="353">
        <v>11378.868</v>
      </c>
      <c r="D144" s="354">
        <v>18216.850999999999</v>
      </c>
      <c r="E144" s="353">
        <v>2000.002</v>
      </c>
      <c r="F144" s="355">
        <v>2340.5509999999999</v>
      </c>
      <c r="G144" s="353">
        <v>19420.572</v>
      </c>
      <c r="H144" s="354">
        <v>29982.420999999998</v>
      </c>
      <c r="I144" s="353">
        <v>8699.2420000000002</v>
      </c>
      <c r="J144" s="355">
        <v>12197.583000000001</v>
      </c>
      <c r="K144" s="353">
        <v>-8041.7039999999997</v>
      </c>
      <c r="L144" s="356">
        <v>-11765.57</v>
      </c>
    </row>
    <row r="145" spans="1:12" ht="12.75" x14ac:dyDescent="0.2">
      <c r="A145" s="131" t="s">
        <v>335</v>
      </c>
      <c r="B145" s="171" t="s">
        <v>336</v>
      </c>
      <c r="C145" s="353">
        <v>1.9059999999999999</v>
      </c>
      <c r="D145" s="354">
        <v>1.677</v>
      </c>
      <c r="E145" s="353">
        <v>0.39900000000000002</v>
      </c>
      <c r="F145" s="355">
        <v>0.3</v>
      </c>
      <c r="G145" s="353">
        <v>0</v>
      </c>
      <c r="H145" s="354">
        <v>0</v>
      </c>
      <c r="I145" s="353">
        <v>0</v>
      </c>
      <c r="J145" s="355">
        <v>0</v>
      </c>
      <c r="K145" s="353">
        <v>1.9059999999999999</v>
      </c>
      <c r="L145" s="356">
        <v>1.677</v>
      </c>
    </row>
    <row r="146" spans="1:12" ht="12.75" x14ac:dyDescent="0.2">
      <c r="A146" s="131" t="s">
        <v>337</v>
      </c>
      <c r="B146" s="171" t="s">
        <v>338</v>
      </c>
      <c r="C146" s="353">
        <v>216.78</v>
      </c>
      <c r="D146" s="354">
        <v>352.13099999999997</v>
      </c>
      <c r="E146" s="353">
        <v>586.11099999999999</v>
      </c>
      <c r="F146" s="355">
        <v>682.25</v>
      </c>
      <c r="G146" s="353">
        <v>0</v>
      </c>
      <c r="H146" s="354">
        <v>0</v>
      </c>
      <c r="I146" s="353">
        <v>0</v>
      </c>
      <c r="J146" s="355">
        <v>0</v>
      </c>
      <c r="K146" s="353">
        <v>216.78</v>
      </c>
      <c r="L146" s="356">
        <v>352.13099999999997</v>
      </c>
    </row>
    <row r="147" spans="1:12" ht="12.75" x14ac:dyDescent="0.2">
      <c r="A147" s="131" t="s">
        <v>339</v>
      </c>
      <c r="B147" s="171" t="s">
        <v>340</v>
      </c>
      <c r="C147" s="353">
        <v>1890</v>
      </c>
      <c r="D147" s="354">
        <v>3278.0050000000001</v>
      </c>
      <c r="E147" s="353">
        <v>620.56399999999996</v>
      </c>
      <c r="F147" s="355">
        <v>882.43399999999997</v>
      </c>
      <c r="G147" s="353">
        <v>0</v>
      </c>
      <c r="H147" s="354">
        <v>0</v>
      </c>
      <c r="I147" s="353">
        <v>0</v>
      </c>
      <c r="J147" s="355">
        <v>0</v>
      </c>
      <c r="K147" s="353">
        <v>1890</v>
      </c>
      <c r="L147" s="356">
        <v>3278.0050000000001</v>
      </c>
    </row>
    <row r="148" spans="1:12" ht="12.75" x14ac:dyDescent="0.2">
      <c r="A148" s="131" t="s">
        <v>341</v>
      </c>
      <c r="B148" s="171" t="s">
        <v>342</v>
      </c>
      <c r="C148" s="353">
        <v>32.912999999999997</v>
      </c>
      <c r="D148" s="354">
        <v>5.258</v>
      </c>
      <c r="E148" s="353">
        <v>15.039</v>
      </c>
      <c r="F148" s="355">
        <v>1.05</v>
      </c>
      <c r="G148" s="353">
        <v>5.7000000000000002E-2</v>
      </c>
      <c r="H148" s="354">
        <v>0</v>
      </c>
      <c r="I148" s="353">
        <v>3.0000000000000001E-3</v>
      </c>
      <c r="J148" s="355">
        <v>0</v>
      </c>
      <c r="K148" s="353">
        <v>32.855999999999995</v>
      </c>
      <c r="L148" s="356">
        <v>5.258</v>
      </c>
    </row>
    <row r="149" spans="1:12" ht="12.75" x14ac:dyDescent="0.2">
      <c r="A149" s="131" t="s">
        <v>343</v>
      </c>
      <c r="B149" s="171" t="s">
        <v>344</v>
      </c>
      <c r="C149" s="353">
        <v>375.16500000000002</v>
      </c>
      <c r="D149" s="354">
        <v>398.03399999999999</v>
      </c>
      <c r="E149" s="353">
        <v>102.205</v>
      </c>
      <c r="F149" s="355">
        <v>119.012</v>
      </c>
      <c r="G149" s="353">
        <v>0</v>
      </c>
      <c r="H149" s="354">
        <v>0</v>
      </c>
      <c r="I149" s="353">
        <v>0</v>
      </c>
      <c r="J149" s="355">
        <v>0</v>
      </c>
      <c r="K149" s="353">
        <v>375.16500000000002</v>
      </c>
      <c r="L149" s="356">
        <v>398.03399999999999</v>
      </c>
    </row>
    <row r="150" spans="1:12" ht="12.75" x14ac:dyDescent="0.2">
      <c r="A150" s="131" t="s">
        <v>345</v>
      </c>
      <c r="B150" s="171" t="s">
        <v>346</v>
      </c>
      <c r="C150" s="353">
        <v>42340.464999999997</v>
      </c>
      <c r="D150" s="354">
        <v>56711.567000000003</v>
      </c>
      <c r="E150" s="353">
        <v>12326.495000000001</v>
      </c>
      <c r="F150" s="355">
        <v>12800.129000000001</v>
      </c>
      <c r="G150" s="353">
        <v>6046.38</v>
      </c>
      <c r="H150" s="354">
        <v>8384.7279999999992</v>
      </c>
      <c r="I150" s="353">
        <v>1741.367</v>
      </c>
      <c r="J150" s="355">
        <v>2257.723</v>
      </c>
      <c r="K150" s="353">
        <v>36294.084999999999</v>
      </c>
      <c r="L150" s="356">
        <v>48326.839000000007</v>
      </c>
    </row>
    <row r="151" spans="1:12" ht="12.75" x14ac:dyDescent="0.2">
      <c r="A151" s="131" t="s">
        <v>347</v>
      </c>
      <c r="B151" s="171" t="s">
        <v>348</v>
      </c>
      <c r="C151" s="353">
        <v>17425.948</v>
      </c>
      <c r="D151" s="354">
        <v>22339.785</v>
      </c>
      <c r="E151" s="353">
        <v>5935.4759999999997</v>
      </c>
      <c r="F151" s="355">
        <v>6582.7969999999996</v>
      </c>
      <c r="G151" s="353">
        <v>195.64500000000001</v>
      </c>
      <c r="H151" s="354">
        <v>318.14100000000002</v>
      </c>
      <c r="I151" s="353">
        <v>147.81299999999999</v>
      </c>
      <c r="J151" s="355">
        <v>162.08799999999999</v>
      </c>
      <c r="K151" s="353">
        <v>17230.303</v>
      </c>
      <c r="L151" s="356">
        <v>22021.644</v>
      </c>
    </row>
    <row r="152" spans="1:12" ht="12.75" x14ac:dyDescent="0.2">
      <c r="A152" s="131" t="s">
        <v>349</v>
      </c>
      <c r="B152" s="171" t="s">
        <v>350</v>
      </c>
      <c r="C152" s="353">
        <v>11590.870999999999</v>
      </c>
      <c r="D152" s="354">
        <v>5155.518</v>
      </c>
      <c r="E152" s="353">
        <v>9820.4459999999999</v>
      </c>
      <c r="F152" s="355">
        <v>3779.259</v>
      </c>
      <c r="G152" s="353">
        <v>2916.2559999999999</v>
      </c>
      <c r="H152" s="354">
        <v>5604.5559999999996</v>
      </c>
      <c r="I152" s="353">
        <v>1203.153</v>
      </c>
      <c r="J152" s="355">
        <v>2754.5839999999998</v>
      </c>
      <c r="K152" s="353">
        <v>8674.6149999999998</v>
      </c>
      <c r="L152" s="356">
        <v>-449.03799999999956</v>
      </c>
    </row>
    <row r="153" spans="1:12" ht="12.75" x14ac:dyDescent="0.2">
      <c r="A153" s="131" t="s">
        <v>351</v>
      </c>
      <c r="B153" s="171" t="s">
        <v>352</v>
      </c>
      <c r="C153" s="353">
        <v>7.452</v>
      </c>
      <c r="D153" s="354">
        <v>20.36</v>
      </c>
      <c r="E153" s="353">
        <v>2.528</v>
      </c>
      <c r="F153" s="355">
        <v>4.46</v>
      </c>
      <c r="G153" s="353">
        <v>0</v>
      </c>
      <c r="H153" s="354">
        <v>0</v>
      </c>
      <c r="I153" s="353">
        <v>0</v>
      </c>
      <c r="J153" s="355">
        <v>0</v>
      </c>
      <c r="K153" s="353">
        <v>7.452</v>
      </c>
      <c r="L153" s="356">
        <v>20.36</v>
      </c>
    </row>
    <row r="154" spans="1:12" ht="12.75" x14ac:dyDescent="0.2">
      <c r="A154" s="131" t="s">
        <v>353</v>
      </c>
      <c r="B154" s="171" t="s">
        <v>354</v>
      </c>
      <c r="C154" s="353">
        <v>8363.3709999999992</v>
      </c>
      <c r="D154" s="354">
        <v>5475.442</v>
      </c>
      <c r="E154" s="353">
        <v>3666.982</v>
      </c>
      <c r="F154" s="355">
        <v>1956.14</v>
      </c>
      <c r="G154" s="353">
        <v>523.98900000000003</v>
      </c>
      <c r="H154" s="354">
        <v>764.25699999999995</v>
      </c>
      <c r="I154" s="353">
        <v>372.084</v>
      </c>
      <c r="J154" s="355">
        <v>411.36799999999999</v>
      </c>
      <c r="K154" s="353">
        <v>7839.3819999999996</v>
      </c>
      <c r="L154" s="356">
        <v>4711.1850000000004</v>
      </c>
    </row>
    <row r="155" spans="1:12" ht="12.75" x14ac:dyDescent="0.2">
      <c r="A155" s="131" t="s">
        <v>355</v>
      </c>
      <c r="B155" s="171" t="s">
        <v>356</v>
      </c>
      <c r="C155" s="353">
        <v>36715.108</v>
      </c>
      <c r="D155" s="354">
        <v>44974.377999999997</v>
      </c>
      <c r="E155" s="353">
        <v>12630.353999999999</v>
      </c>
      <c r="F155" s="355">
        <v>11456.069</v>
      </c>
      <c r="G155" s="353">
        <v>15517.272999999999</v>
      </c>
      <c r="H155" s="354">
        <v>28000.035</v>
      </c>
      <c r="I155" s="353">
        <v>9013.0789999999997</v>
      </c>
      <c r="J155" s="355">
        <v>13178.528</v>
      </c>
      <c r="K155" s="353">
        <v>21197.834999999999</v>
      </c>
      <c r="L155" s="356">
        <v>16974.342999999997</v>
      </c>
    </row>
    <row r="156" spans="1:12" ht="12.75" x14ac:dyDescent="0.2">
      <c r="A156" s="131" t="s">
        <v>357</v>
      </c>
      <c r="B156" s="171" t="s">
        <v>358</v>
      </c>
      <c r="C156" s="353">
        <v>2364.614</v>
      </c>
      <c r="D156" s="354">
        <v>1647.9290000000001</v>
      </c>
      <c r="E156" s="353">
        <v>1602.529</v>
      </c>
      <c r="F156" s="355">
        <v>817.78399999999999</v>
      </c>
      <c r="G156" s="353">
        <v>361.20100000000002</v>
      </c>
      <c r="H156" s="354">
        <v>420.64400000000001</v>
      </c>
      <c r="I156" s="353">
        <v>398.92899999999997</v>
      </c>
      <c r="J156" s="355">
        <v>264.90699999999998</v>
      </c>
      <c r="K156" s="353">
        <v>2003.413</v>
      </c>
      <c r="L156" s="356">
        <v>1227.2850000000001</v>
      </c>
    </row>
    <row r="157" spans="1:12" ht="12.75" x14ac:dyDescent="0.2">
      <c r="A157" s="131" t="s">
        <v>359</v>
      </c>
      <c r="B157" s="171" t="s">
        <v>360</v>
      </c>
      <c r="C157" s="353">
        <v>2541.1179999999999</v>
      </c>
      <c r="D157" s="354">
        <v>1185.74</v>
      </c>
      <c r="E157" s="353">
        <v>1634.7080000000001</v>
      </c>
      <c r="F157" s="355">
        <v>612.86199999999997</v>
      </c>
      <c r="G157" s="353">
        <v>10228.004999999999</v>
      </c>
      <c r="H157" s="354">
        <v>8177.8509999999997</v>
      </c>
      <c r="I157" s="353">
        <v>11285.234</v>
      </c>
      <c r="J157" s="355">
        <v>5112.4409999999998</v>
      </c>
      <c r="K157" s="353">
        <v>-7686.8869999999988</v>
      </c>
      <c r="L157" s="356">
        <v>-6992.1109999999999</v>
      </c>
    </row>
    <row r="158" spans="1:12" ht="12.75" x14ac:dyDescent="0.2">
      <c r="A158" s="131" t="s">
        <v>361</v>
      </c>
      <c r="B158" s="171" t="s">
        <v>362</v>
      </c>
      <c r="C158" s="353">
        <v>172.596</v>
      </c>
      <c r="D158" s="354">
        <v>419.339</v>
      </c>
      <c r="E158" s="353">
        <v>96.26</v>
      </c>
      <c r="F158" s="355">
        <v>196.53800000000001</v>
      </c>
      <c r="G158" s="353">
        <v>0</v>
      </c>
      <c r="H158" s="354">
        <v>2.0299999999999998</v>
      </c>
      <c r="I158" s="353">
        <v>0</v>
      </c>
      <c r="J158" s="355">
        <v>1.222</v>
      </c>
      <c r="K158" s="353">
        <v>172.596</v>
      </c>
      <c r="L158" s="356">
        <v>417.30900000000003</v>
      </c>
    </row>
    <row r="159" spans="1:12" ht="12.75" x14ac:dyDescent="0.2">
      <c r="A159" s="131" t="s">
        <v>363</v>
      </c>
      <c r="B159" s="171" t="s">
        <v>364</v>
      </c>
      <c r="C159" s="353">
        <v>11143.111000000001</v>
      </c>
      <c r="D159" s="354">
        <v>20923.967000000001</v>
      </c>
      <c r="E159" s="353">
        <v>11298.459000000001</v>
      </c>
      <c r="F159" s="355">
        <v>17485.381000000001</v>
      </c>
      <c r="G159" s="353">
        <v>19.2</v>
      </c>
      <c r="H159" s="354">
        <v>0</v>
      </c>
      <c r="I159" s="353">
        <v>34.56</v>
      </c>
      <c r="J159" s="355">
        <v>0</v>
      </c>
      <c r="K159" s="353">
        <v>11123.911</v>
      </c>
      <c r="L159" s="356">
        <v>20923.967000000001</v>
      </c>
    </row>
    <row r="160" spans="1:12" ht="12.75" x14ac:dyDescent="0.2">
      <c r="A160" s="131" t="s">
        <v>365</v>
      </c>
      <c r="B160" s="171" t="s">
        <v>366</v>
      </c>
      <c r="C160" s="353">
        <v>19966.170999999998</v>
      </c>
      <c r="D160" s="354">
        <v>39169.315000000002</v>
      </c>
      <c r="E160" s="353">
        <v>8063.4380000000001</v>
      </c>
      <c r="F160" s="355">
        <v>12786.094999999999</v>
      </c>
      <c r="G160" s="353">
        <v>256.60399999999998</v>
      </c>
      <c r="H160" s="354">
        <v>458.45600000000002</v>
      </c>
      <c r="I160" s="353">
        <v>201.82599999999999</v>
      </c>
      <c r="J160" s="355">
        <v>229.19900000000001</v>
      </c>
      <c r="K160" s="353">
        <v>19709.566999999999</v>
      </c>
      <c r="L160" s="356">
        <v>38710.859000000004</v>
      </c>
    </row>
    <row r="161" spans="1:12" ht="12.75" x14ac:dyDescent="0.2">
      <c r="A161" s="131" t="s">
        <v>367</v>
      </c>
      <c r="B161" s="171" t="s">
        <v>368</v>
      </c>
      <c r="C161" s="353">
        <v>69.311000000000007</v>
      </c>
      <c r="D161" s="354">
        <v>52.460999999999999</v>
      </c>
      <c r="E161" s="353">
        <v>31.027999999999999</v>
      </c>
      <c r="F161" s="355">
        <v>15.847</v>
      </c>
      <c r="G161" s="353">
        <v>0</v>
      </c>
      <c r="H161" s="354">
        <v>0</v>
      </c>
      <c r="I161" s="353">
        <v>0</v>
      </c>
      <c r="J161" s="355">
        <v>0</v>
      </c>
      <c r="K161" s="353">
        <v>69.311000000000007</v>
      </c>
      <c r="L161" s="356">
        <v>52.460999999999999</v>
      </c>
    </row>
    <row r="162" spans="1:12" ht="12.75" x14ac:dyDescent="0.2">
      <c r="A162" s="131" t="s">
        <v>369</v>
      </c>
      <c r="B162" s="171" t="s">
        <v>370</v>
      </c>
      <c r="C162" s="353">
        <v>3473.7689999999998</v>
      </c>
      <c r="D162" s="354">
        <v>2909.7750000000001</v>
      </c>
      <c r="E162" s="353">
        <v>1165.6610000000001</v>
      </c>
      <c r="F162" s="355">
        <v>815.06100000000004</v>
      </c>
      <c r="G162" s="353">
        <v>2885.556</v>
      </c>
      <c r="H162" s="354">
        <v>5181.53</v>
      </c>
      <c r="I162" s="353">
        <v>406.95699999999999</v>
      </c>
      <c r="J162" s="355">
        <v>613.95500000000004</v>
      </c>
      <c r="K162" s="353">
        <v>588.21299999999974</v>
      </c>
      <c r="L162" s="356">
        <v>-2271.7549999999997</v>
      </c>
    </row>
    <row r="163" spans="1:12" ht="12.75" x14ac:dyDescent="0.2">
      <c r="A163" s="131" t="s">
        <v>371</v>
      </c>
      <c r="B163" s="171" t="s">
        <v>372</v>
      </c>
      <c r="C163" s="353">
        <v>3681.0329999999999</v>
      </c>
      <c r="D163" s="354">
        <v>3164.828</v>
      </c>
      <c r="E163" s="353">
        <v>1460.9549999999999</v>
      </c>
      <c r="F163" s="355">
        <v>955.68600000000004</v>
      </c>
      <c r="G163" s="353">
        <v>2010.5340000000001</v>
      </c>
      <c r="H163" s="354">
        <v>1834.0989999999999</v>
      </c>
      <c r="I163" s="353">
        <v>661.44799999999998</v>
      </c>
      <c r="J163" s="355">
        <v>615.42499999999995</v>
      </c>
      <c r="K163" s="353">
        <v>1670.4989999999998</v>
      </c>
      <c r="L163" s="356">
        <v>1330.729</v>
      </c>
    </row>
    <row r="164" spans="1:12" ht="12.75" x14ac:dyDescent="0.2">
      <c r="A164" s="131" t="s">
        <v>373</v>
      </c>
      <c r="B164" s="171" t="s">
        <v>374</v>
      </c>
      <c r="C164" s="353">
        <v>8366.4259999999995</v>
      </c>
      <c r="D164" s="354">
        <v>7524.6170000000002</v>
      </c>
      <c r="E164" s="353">
        <v>10833.615</v>
      </c>
      <c r="F164" s="355">
        <v>8590.0300000000007</v>
      </c>
      <c r="G164" s="353">
        <v>45635.817999999999</v>
      </c>
      <c r="H164" s="354">
        <v>26289.526999999998</v>
      </c>
      <c r="I164" s="353">
        <v>37995.356</v>
      </c>
      <c r="J164" s="355">
        <v>19314.163</v>
      </c>
      <c r="K164" s="353">
        <v>-37269.392</v>
      </c>
      <c r="L164" s="356">
        <v>-18764.909999999996</v>
      </c>
    </row>
    <row r="165" spans="1:12" ht="12.75" x14ac:dyDescent="0.2">
      <c r="A165" s="131" t="s">
        <v>375</v>
      </c>
      <c r="B165" s="171" t="s">
        <v>376</v>
      </c>
      <c r="C165" s="353">
        <v>9583.9320000000007</v>
      </c>
      <c r="D165" s="354">
        <v>10898.715</v>
      </c>
      <c r="E165" s="353">
        <v>2142.8209999999999</v>
      </c>
      <c r="F165" s="355">
        <v>2028.0730000000001</v>
      </c>
      <c r="G165" s="353">
        <v>559.298</v>
      </c>
      <c r="H165" s="354">
        <v>684.42399999999998</v>
      </c>
      <c r="I165" s="353">
        <v>244.77699999999999</v>
      </c>
      <c r="J165" s="355">
        <v>307.34800000000001</v>
      </c>
      <c r="K165" s="353">
        <v>9024.634</v>
      </c>
      <c r="L165" s="356">
        <v>10214.291000000001</v>
      </c>
    </row>
    <row r="166" spans="1:12" ht="12.75" x14ac:dyDescent="0.2">
      <c r="A166" s="131" t="s">
        <v>377</v>
      </c>
      <c r="B166" s="171" t="s">
        <v>378</v>
      </c>
      <c r="C166" s="353">
        <v>2369.1880000000001</v>
      </c>
      <c r="D166" s="354">
        <v>2711.904</v>
      </c>
      <c r="E166" s="353">
        <v>1136.6669999999999</v>
      </c>
      <c r="F166" s="355">
        <v>1001.801</v>
      </c>
      <c r="G166" s="353">
        <v>4883.4380000000001</v>
      </c>
      <c r="H166" s="354">
        <v>11178.169</v>
      </c>
      <c r="I166" s="353">
        <v>7259.2039999999997</v>
      </c>
      <c r="J166" s="355">
        <v>11496.463</v>
      </c>
      <c r="K166" s="353">
        <v>-2514.25</v>
      </c>
      <c r="L166" s="356">
        <v>-8466.2649999999994</v>
      </c>
    </row>
    <row r="167" spans="1:12" ht="12.75" x14ac:dyDescent="0.2">
      <c r="A167" s="131" t="s">
        <v>379</v>
      </c>
      <c r="B167" s="171" t="s">
        <v>380</v>
      </c>
      <c r="C167" s="353">
        <v>12616.65</v>
      </c>
      <c r="D167" s="354">
        <v>13750.329</v>
      </c>
      <c r="E167" s="353">
        <v>5246.5029999999997</v>
      </c>
      <c r="F167" s="355">
        <v>5073.0640000000003</v>
      </c>
      <c r="G167" s="353">
        <v>1333.501</v>
      </c>
      <c r="H167" s="354">
        <v>2514.5369999999998</v>
      </c>
      <c r="I167" s="353">
        <v>985.60299999999995</v>
      </c>
      <c r="J167" s="355">
        <v>1648.6479999999999</v>
      </c>
      <c r="K167" s="353">
        <v>11283.148999999999</v>
      </c>
      <c r="L167" s="356">
        <v>11235.791999999999</v>
      </c>
    </row>
    <row r="168" spans="1:12" ht="12.75" x14ac:dyDescent="0.2">
      <c r="A168" s="131" t="s">
        <v>381</v>
      </c>
      <c r="B168" s="171" t="s">
        <v>382</v>
      </c>
      <c r="C168" s="353">
        <v>2267.027</v>
      </c>
      <c r="D168" s="354">
        <v>1962.605</v>
      </c>
      <c r="E168" s="353">
        <v>784.98900000000003</v>
      </c>
      <c r="F168" s="355">
        <v>643.57100000000003</v>
      </c>
      <c r="G168" s="353">
        <v>18.791</v>
      </c>
      <c r="H168" s="354">
        <v>74.694000000000003</v>
      </c>
      <c r="I168" s="353">
        <v>9.4369999999999994</v>
      </c>
      <c r="J168" s="355">
        <v>18.178999999999998</v>
      </c>
      <c r="K168" s="353">
        <v>2248.2359999999999</v>
      </c>
      <c r="L168" s="356">
        <v>1887.9110000000001</v>
      </c>
    </row>
    <row r="169" spans="1:12" ht="12.75" x14ac:dyDescent="0.2">
      <c r="A169" s="131" t="s">
        <v>383</v>
      </c>
      <c r="B169" s="171" t="s">
        <v>384</v>
      </c>
      <c r="C169" s="353">
        <v>276.274</v>
      </c>
      <c r="D169" s="354">
        <v>528.53300000000002</v>
      </c>
      <c r="E169" s="353">
        <v>181.34800000000001</v>
      </c>
      <c r="F169" s="355">
        <v>320.72300000000001</v>
      </c>
      <c r="G169" s="353">
        <v>1843.095</v>
      </c>
      <c r="H169" s="354">
        <v>5729.6540000000005</v>
      </c>
      <c r="I169" s="353">
        <v>566.91899999999998</v>
      </c>
      <c r="J169" s="355">
        <v>1804.5260000000001</v>
      </c>
      <c r="K169" s="353">
        <v>-1566.8209999999999</v>
      </c>
      <c r="L169" s="356">
        <v>-5201.1210000000001</v>
      </c>
    </row>
    <row r="170" spans="1:12" ht="12.75" x14ac:dyDescent="0.2">
      <c r="A170" s="131" t="s">
        <v>385</v>
      </c>
      <c r="B170" s="171" t="s">
        <v>386</v>
      </c>
      <c r="C170" s="353">
        <v>38934.603000000003</v>
      </c>
      <c r="D170" s="354">
        <v>54791.237999999998</v>
      </c>
      <c r="E170" s="353">
        <v>6740.3950000000004</v>
      </c>
      <c r="F170" s="355">
        <v>7562.3050000000003</v>
      </c>
      <c r="G170" s="353">
        <v>497.755</v>
      </c>
      <c r="H170" s="354">
        <v>1351.5940000000001</v>
      </c>
      <c r="I170" s="353">
        <v>129.255</v>
      </c>
      <c r="J170" s="355">
        <v>348.25</v>
      </c>
      <c r="K170" s="353">
        <v>38436.848000000005</v>
      </c>
      <c r="L170" s="356">
        <v>53439.644</v>
      </c>
    </row>
    <row r="171" spans="1:12" ht="12.75" x14ac:dyDescent="0.2">
      <c r="A171" s="131" t="s">
        <v>387</v>
      </c>
      <c r="B171" s="171" t="s">
        <v>388</v>
      </c>
      <c r="C171" s="353">
        <v>322.13200000000001</v>
      </c>
      <c r="D171" s="354">
        <v>289.64600000000002</v>
      </c>
      <c r="E171" s="353">
        <v>1307.479</v>
      </c>
      <c r="F171" s="355">
        <v>657.78300000000002</v>
      </c>
      <c r="G171" s="353">
        <v>12.612</v>
      </c>
      <c r="H171" s="354">
        <v>73.263999999999996</v>
      </c>
      <c r="I171" s="353">
        <v>63.68</v>
      </c>
      <c r="J171" s="355">
        <v>128.31399999999999</v>
      </c>
      <c r="K171" s="353">
        <v>309.52</v>
      </c>
      <c r="L171" s="356">
        <v>216.38200000000001</v>
      </c>
    </row>
    <row r="172" spans="1:12" ht="12.75" x14ac:dyDescent="0.2">
      <c r="A172" s="131" t="s">
        <v>389</v>
      </c>
      <c r="B172" s="171" t="s">
        <v>390</v>
      </c>
      <c r="C172" s="353">
        <v>38874.828000000001</v>
      </c>
      <c r="D172" s="354">
        <v>35038.485000000001</v>
      </c>
      <c r="E172" s="353">
        <v>113576.376</v>
      </c>
      <c r="F172" s="355">
        <v>59962.392</v>
      </c>
      <c r="G172" s="353">
        <v>5180.4260000000004</v>
      </c>
      <c r="H172" s="354">
        <v>5130.75</v>
      </c>
      <c r="I172" s="353">
        <v>10813.182000000001</v>
      </c>
      <c r="J172" s="355">
        <v>10255.137000000001</v>
      </c>
      <c r="K172" s="353">
        <v>33694.402000000002</v>
      </c>
      <c r="L172" s="356">
        <v>29907.735000000001</v>
      </c>
    </row>
    <row r="173" spans="1:12" ht="12.75" x14ac:dyDescent="0.2">
      <c r="A173" s="131" t="s">
        <v>391</v>
      </c>
      <c r="B173" s="171" t="s">
        <v>392</v>
      </c>
      <c r="C173" s="353">
        <v>3557.855</v>
      </c>
      <c r="D173" s="354">
        <v>5554.5190000000002</v>
      </c>
      <c r="E173" s="353">
        <v>4573.7389999999996</v>
      </c>
      <c r="F173" s="355">
        <v>6205.5619999999999</v>
      </c>
      <c r="G173" s="353">
        <v>694.58100000000002</v>
      </c>
      <c r="H173" s="354">
        <v>1258.307</v>
      </c>
      <c r="I173" s="353">
        <v>965.673</v>
      </c>
      <c r="J173" s="355">
        <v>1831.6959999999999</v>
      </c>
      <c r="K173" s="353">
        <v>2863.2739999999999</v>
      </c>
      <c r="L173" s="356">
        <v>4296.2120000000004</v>
      </c>
    </row>
    <row r="174" spans="1:12" ht="12.75" x14ac:dyDescent="0.2">
      <c r="A174" s="131" t="s">
        <v>393</v>
      </c>
      <c r="B174" s="171" t="s">
        <v>394</v>
      </c>
      <c r="C174" s="353">
        <v>7501.3980000000001</v>
      </c>
      <c r="D174" s="354">
        <v>11565.682000000001</v>
      </c>
      <c r="E174" s="353">
        <v>3087.3670000000002</v>
      </c>
      <c r="F174" s="355">
        <v>4090.6680000000001</v>
      </c>
      <c r="G174" s="353">
        <v>219.30600000000001</v>
      </c>
      <c r="H174" s="354">
        <v>330.86200000000002</v>
      </c>
      <c r="I174" s="353">
        <v>96.763999999999996</v>
      </c>
      <c r="J174" s="355">
        <v>168.221</v>
      </c>
      <c r="K174" s="353">
        <v>7282.0920000000006</v>
      </c>
      <c r="L174" s="356">
        <v>11234.820000000002</v>
      </c>
    </row>
    <row r="175" spans="1:12" ht="12.75" x14ac:dyDescent="0.2">
      <c r="A175" s="131" t="s">
        <v>395</v>
      </c>
      <c r="B175" s="171" t="s">
        <v>396</v>
      </c>
      <c r="C175" s="353">
        <v>110.16500000000001</v>
      </c>
      <c r="D175" s="354">
        <v>248.79900000000001</v>
      </c>
      <c r="E175" s="353">
        <v>111.488</v>
      </c>
      <c r="F175" s="355">
        <v>133.94</v>
      </c>
      <c r="G175" s="353">
        <v>2.7E-2</v>
      </c>
      <c r="H175" s="354">
        <v>0</v>
      </c>
      <c r="I175" s="353">
        <v>1.0999999999999999E-2</v>
      </c>
      <c r="J175" s="355">
        <v>0</v>
      </c>
      <c r="K175" s="353">
        <v>110.13800000000001</v>
      </c>
      <c r="L175" s="356">
        <v>248.79900000000001</v>
      </c>
    </row>
    <row r="176" spans="1:12" ht="12.75" x14ac:dyDescent="0.2">
      <c r="A176" s="131" t="s">
        <v>397</v>
      </c>
      <c r="B176" s="171" t="s">
        <v>398</v>
      </c>
      <c r="C176" s="353">
        <v>139.53800000000001</v>
      </c>
      <c r="D176" s="354">
        <v>202.98099999999999</v>
      </c>
      <c r="E176" s="353">
        <v>114.747</v>
      </c>
      <c r="F176" s="355">
        <v>98.751999999999995</v>
      </c>
      <c r="G176" s="353">
        <v>2E-3</v>
      </c>
      <c r="H176" s="354">
        <v>92.744</v>
      </c>
      <c r="I176" s="353">
        <v>3.0000000000000001E-3</v>
      </c>
      <c r="J176" s="355">
        <v>91.894000000000005</v>
      </c>
      <c r="K176" s="353">
        <v>139.536</v>
      </c>
      <c r="L176" s="356">
        <v>110.23699999999999</v>
      </c>
    </row>
    <row r="177" spans="1:12" ht="12.75" x14ac:dyDescent="0.2">
      <c r="A177" s="131" t="s">
        <v>399</v>
      </c>
      <c r="B177" s="171" t="s">
        <v>400</v>
      </c>
      <c r="C177" s="353">
        <v>36.698</v>
      </c>
      <c r="D177" s="354">
        <v>4.0000000000000001E-3</v>
      </c>
      <c r="E177" s="353">
        <v>23.448</v>
      </c>
      <c r="F177" s="355">
        <v>0</v>
      </c>
      <c r="G177" s="353">
        <v>8493.9670000000006</v>
      </c>
      <c r="H177" s="354">
        <v>5891.549</v>
      </c>
      <c r="I177" s="353">
        <v>7127.1260000000002</v>
      </c>
      <c r="J177" s="355">
        <v>5987.77</v>
      </c>
      <c r="K177" s="353">
        <v>-8457.2690000000002</v>
      </c>
      <c r="L177" s="356">
        <v>-5891.5450000000001</v>
      </c>
    </row>
    <row r="178" spans="1:12" ht="12.75" x14ac:dyDescent="0.2">
      <c r="A178" s="131" t="s">
        <v>401</v>
      </c>
      <c r="B178" s="171" t="s">
        <v>402</v>
      </c>
      <c r="C178" s="353">
        <v>7889.973</v>
      </c>
      <c r="D178" s="354">
        <v>17943.399000000001</v>
      </c>
      <c r="E178" s="353">
        <v>4784.067</v>
      </c>
      <c r="F178" s="355">
        <v>7667.5159999999996</v>
      </c>
      <c r="G178" s="353">
        <v>7111.2449999999999</v>
      </c>
      <c r="H178" s="354">
        <v>11195.764999999999</v>
      </c>
      <c r="I178" s="353">
        <v>3502.701</v>
      </c>
      <c r="J178" s="355">
        <v>5300.7719999999999</v>
      </c>
      <c r="K178" s="353">
        <v>778.72800000000007</v>
      </c>
      <c r="L178" s="356">
        <v>6747.6340000000018</v>
      </c>
    </row>
    <row r="179" spans="1:12" ht="12.75" x14ac:dyDescent="0.2">
      <c r="A179" s="131" t="s">
        <v>403</v>
      </c>
      <c r="B179" s="171" t="s">
        <v>404</v>
      </c>
      <c r="C179" s="353">
        <v>138.25800000000001</v>
      </c>
      <c r="D179" s="354">
        <v>99.6</v>
      </c>
      <c r="E179" s="353">
        <v>166.53899999999999</v>
      </c>
      <c r="F179" s="355">
        <v>64.463999999999999</v>
      </c>
      <c r="G179" s="353">
        <v>0</v>
      </c>
      <c r="H179" s="354">
        <v>0.49099999999999999</v>
      </c>
      <c r="I179" s="353">
        <v>0</v>
      </c>
      <c r="J179" s="355">
        <v>0.63</v>
      </c>
      <c r="K179" s="353">
        <v>138.25800000000001</v>
      </c>
      <c r="L179" s="356">
        <v>99.108999999999995</v>
      </c>
    </row>
    <row r="180" spans="1:12" ht="12.75" x14ac:dyDescent="0.2">
      <c r="A180" s="131" t="s">
        <v>405</v>
      </c>
      <c r="B180" s="171" t="s">
        <v>406</v>
      </c>
      <c r="C180" s="353">
        <v>4130.8519999999999</v>
      </c>
      <c r="D180" s="354">
        <v>5100.174</v>
      </c>
      <c r="E180" s="353">
        <v>4645.6719999999996</v>
      </c>
      <c r="F180" s="355">
        <v>6650.7550000000001</v>
      </c>
      <c r="G180" s="353">
        <v>702.173</v>
      </c>
      <c r="H180" s="354">
        <v>1176.82</v>
      </c>
      <c r="I180" s="353">
        <v>1080.329</v>
      </c>
      <c r="J180" s="355">
        <v>1697.345</v>
      </c>
      <c r="K180" s="353">
        <v>3428.6790000000001</v>
      </c>
      <c r="L180" s="356">
        <v>3923.3540000000003</v>
      </c>
    </row>
    <row r="181" spans="1:12" ht="12.75" x14ac:dyDescent="0.2">
      <c r="A181" s="131" t="s">
        <v>407</v>
      </c>
      <c r="B181" s="171" t="s">
        <v>408</v>
      </c>
      <c r="C181" s="353">
        <v>44.963999999999999</v>
      </c>
      <c r="D181" s="354">
        <v>65.471999999999994</v>
      </c>
      <c r="E181" s="353">
        <v>41.173999999999999</v>
      </c>
      <c r="F181" s="355">
        <v>37.378</v>
      </c>
      <c r="G181" s="353">
        <v>4069.4279999999999</v>
      </c>
      <c r="H181" s="354">
        <v>1380.193</v>
      </c>
      <c r="I181" s="353">
        <v>24974.936000000002</v>
      </c>
      <c r="J181" s="355">
        <v>9991.1849999999995</v>
      </c>
      <c r="K181" s="353">
        <v>-4024.4639999999999</v>
      </c>
      <c r="L181" s="356">
        <v>-1314.721</v>
      </c>
    </row>
    <row r="182" spans="1:12" ht="12.75" x14ac:dyDescent="0.2">
      <c r="A182" s="131" t="s">
        <v>409</v>
      </c>
      <c r="B182" s="171" t="s">
        <v>410</v>
      </c>
      <c r="C182" s="353">
        <v>0.86099999999999999</v>
      </c>
      <c r="D182" s="354">
        <v>257.96800000000002</v>
      </c>
      <c r="E182" s="353">
        <v>0.65200000000000002</v>
      </c>
      <c r="F182" s="355">
        <v>152.80000000000001</v>
      </c>
      <c r="G182" s="353">
        <v>8316.66</v>
      </c>
      <c r="H182" s="354">
        <v>16746.528999999999</v>
      </c>
      <c r="I182" s="353">
        <v>39294.14</v>
      </c>
      <c r="J182" s="355">
        <v>85443.145999999993</v>
      </c>
      <c r="K182" s="353">
        <v>-8315.7989999999991</v>
      </c>
      <c r="L182" s="356">
        <v>-16488.560999999998</v>
      </c>
    </row>
    <row r="183" spans="1:12" ht="12.75" x14ac:dyDescent="0.2">
      <c r="A183" s="131" t="s">
        <v>411</v>
      </c>
      <c r="B183" s="171" t="s">
        <v>412</v>
      </c>
      <c r="C183" s="353">
        <v>441.75900000000001</v>
      </c>
      <c r="D183" s="354">
        <v>913.35400000000004</v>
      </c>
      <c r="E183" s="353">
        <v>393.41</v>
      </c>
      <c r="F183" s="355">
        <v>877.67</v>
      </c>
      <c r="G183" s="353">
        <v>79875.11</v>
      </c>
      <c r="H183" s="354">
        <v>119118.24</v>
      </c>
      <c r="I183" s="353">
        <v>147327.16899999999</v>
      </c>
      <c r="J183" s="355">
        <v>298824.52399999998</v>
      </c>
      <c r="K183" s="353">
        <v>-79433.350999999995</v>
      </c>
      <c r="L183" s="356">
        <v>-118204.886</v>
      </c>
    </row>
    <row r="184" spans="1:12" ht="12.75" x14ac:dyDescent="0.2">
      <c r="A184" s="131" t="s">
        <v>413</v>
      </c>
      <c r="B184" s="171" t="s">
        <v>414</v>
      </c>
      <c r="C184" s="353">
        <v>0</v>
      </c>
      <c r="D184" s="354">
        <v>27.067</v>
      </c>
      <c r="E184" s="353">
        <v>0</v>
      </c>
      <c r="F184" s="355">
        <v>20.079999999999998</v>
      </c>
      <c r="G184" s="353">
        <v>0</v>
      </c>
      <c r="H184" s="354">
        <v>0</v>
      </c>
      <c r="I184" s="353">
        <v>0</v>
      </c>
      <c r="J184" s="355">
        <v>0</v>
      </c>
      <c r="K184" s="353">
        <v>0</v>
      </c>
      <c r="L184" s="356">
        <v>27.067</v>
      </c>
    </row>
    <row r="185" spans="1:12" ht="12.75" x14ac:dyDescent="0.2">
      <c r="A185" s="131" t="s">
        <v>415</v>
      </c>
      <c r="B185" s="171" t="s">
        <v>416</v>
      </c>
      <c r="C185" s="353">
        <v>0.94599999999999995</v>
      </c>
      <c r="D185" s="354">
        <v>8.9030000000000005</v>
      </c>
      <c r="E185" s="353">
        <v>0.48899999999999999</v>
      </c>
      <c r="F185" s="355">
        <v>44.014000000000003</v>
      </c>
      <c r="G185" s="353">
        <v>128792.986</v>
      </c>
      <c r="H185" s="354">
        <v>163177.10200000001</v>
      </c>
      <c r="I185" s="353">
        <v>532301.54</v>
      </c>
      <c r="J185" s="355">
        <v>689250.00300000003</v>
      </c>
      <c r="K185" s="353">
        <v>-128792.04000000001</v>
      </c>
      <c r="L185" s="356">
        <v>-163168.19900000002</v>
      </c>
    </row>
    <row r="186" spans="1:12" ht="12.75" x14ac:dyDescent="0.2">
      <c r="A186" s="131" t="s">
        <v>644</v>
      </c>
      <c r="B186" s="171" t="s">
        <v>645</v>
      </c>
      <c r="C186" s="353">
        <v>5.8999999999999997E-2</v>
      </c>
      <c r="D186" s="354">
        <v>0</v>
      </c>
      <c r="E186" s="353">
        <v>1.0999999999999999E-2</v>
      </c>
      <c r="F186" s="355">
        <v>0</v>
      </c>
      <c r="G186" s="353">
        <v>0</v>
      </c>
      <c r="H186" s="354">
        <v>0</v>
      </c>
      <c r="I186" s="353">
        <v>0</v>
      </c>
      <c r="J186" s="355">
        <v>0</v>
      </c>
      <c r="K186" s="353">
        <v>5.8999999999999997E-2</v>
      </c>
      <c r="L186" s="356">
        <v>0</v>
      </c>
    </row>
    <row r="187" spans="1:12" ht="12.75" x14ac:dyDescent="0.2">
      <c r="A187" s="131" t="s">
        <v>417</v>
      </c>
      <c r="B187" s="171" t="s">
        <v>418</v>
      </c>
      <c r="C187" s="353">
        <v>1.6120000000000001</v>
      </c>
      <c r="D187" s="354">
        <v>13.353999999999999</v>
      </c>
      <c r="E187" s="353">
        <v>0.94699999999999995</v>
      </c>
      <c r="F187" s="355">
        <v>20.518000000000001</v>
      </c>
      <c r="G187" s="353">
        <v>3189.634</v>
      </c>
      <c r="H187" s="354">
        <v>2569.2089999999998</v>
      </c>
      <c r="I187" s="353">
        <v>16892.189999999999</v>
      </c>
      <c r="J187" s="355">
        <v>19199.232</v>
      </c>
      <c r="K187" s="353">
        <v>-3188.0219999999999</v>
      </c>
      <c r="L187" s="356">
        <v>-2555.855</v>
      </c>
    </row>
    <row r="188" spans="1:12" ht="12.75" x14ac:dyDescent="0.2">
      <c r="A188" s="131" t="s">
        <v>419</v>
      </c>
      <c r="B188" s="171" t="s">
        <v>420</v>
      </c>
      <c r="C188" s="353">
        <v>76597.911999999997</v>
      </c>
      <c r="D188" s="354">
        <v>96668.047999999995</v>
      </c>
      <c r="E188" s="353">
        <v>52848.866000000002</v>
      </c>
      <c r="F188" s="355">
        <v>52767.855000000003</v>
      </c>
      <c r="G188" s="353">
        <v>2238.1590000000001</v>
      </c>
      <c r="H188" s="354">
        <v>4931.3310000000001</v>
      </c>
      <c r="I188" s="353">
        <v>1950.596</v>
      </c>
      <c r="J188" s="355">
        <v>4709.7299999999996</v>
      </c>
      <c r="K188" s="353">
        <v>74359.752999999997</v>
      </c>
      <c r="L188" s="356">
        <v>91736.71699999999</v>
      </c>
    </row>
    <row r="189" spans="1:12" ht="12.75" x14ac:dyDescent="0.2">
      <c r="A189" s="131" t="s">
        <v>421</v>
      </c>
      <c r="B189" s="171" t="s">
        <v>422</v>
      </c>
      <c r="C189" s="353">
        <v>124.339</v>
      </c>
      <c r="D189" s="354">
        <v>1019.537</v>
      </c>
      <c r="E189" s="353">
        <v>175.56</v>
      </c>
      <c r="F189" s="355">
        <v>671.31200000000001</v>
      </c>
      <c r="G189" s="353">
        <v>0</v>
      </c>
      <c r="H189" s="354">
        <v>0</v>
      </c>
      <c r="I189" s="353">
        <v>0</v>
      </c>
      <c r="J189" s="355">
        <v>0</v>
      </c>
      <c r="K189" s="353">
        <v>124.339</v>
      </c>
      <c r="L189" s="356">
        <v>1019.537</v>
      </c>
    </row>
    <row r="190" spans="1:12" ht="12.75" x14ac:dyDescent="0.2">
      <c r="A190" s="131" t="s">
        <v>423</v>
      </c>
      <c r="B190" s="171" t="s">
        <v>424</v>
      </c>
      <c r="C190" s="353">
        <v>3776.7310000000002</v>
      </c>
      <c r="D190" s="354">
        <v>21550.543000000001</v>
      </c>
      <c r="E190" s="353">
        <v>345.41399999999999</v>
      </c>
      <c r="F190" s="355">
        <v>1958.972</v>
      </c>
      <c r="G190" s="353">
        <v>3.2410000000000001</v>
      </c>
      <c r="H190" s="354">
        <v>11.667</v>
      </c>
      <c r="I190" s="353">
        <v>3.2000000000000001E-2</v>
      </c>
      <c r="J190" s="355">
        <v>0.14399999999999999</v>
      </c>
      <c r="K190" s="353">
        <v>3773.4900000000002</v>
      </c>
      <c r="L190" s="356">
        <v>21538.876</v>
      </c>
    </row>
    <row r="191" spans="1:12" ht="12.75" x14ac:dyDescent="0.2">
      <c r="A191" s="172" t="s">
        <v>425</v>
      </c>
      <c r="B191" s="173" t="s">
        <v>426</v>
      </c>
      <c r="C191" s="357">
        <v>4537.84</v>
      </c>
      <c r="D191" s="358">
        <v>15903.674999999999</v>
      </c>
      <c r="E191" s="357">
        <v>744.66300000000001</v>
      </c>
      <c r="F191" s="359">
        <v>2804.1239999999998</v>
      </c>
      <c r="G191" s="357">
        <v>0</v>
      </c>
      <c r="H191" s="358">
        <v>0</v>
      </c>
      <c r="I191" s="357">
        <v>0</v>
      </c>
      <c r="J191" s="359">
        <v>0</v>
      </c>
      <c r="K191" s="357">
        <v>4537.84</v>
      </c>
      <c r="L191" s="360">
        <v>15903.674999999999</v>
      </c>
    </row>
    <row r="192" spans="1:12" ht="13.5" thickBot="1" x14ac:dyDescent="0.25">
      <c r="A192" s="174" t="s">
        <v>632</v>
      </c>
      <c r="B192" s="175" t="s">
        <v>633</v>
      </c>
      <c r="C192" s="361">
        <v>8727.1910000000007</v>
      </c>
      <c r="D192" s="362">
        <v>22159.830999999998</v>
      </c>
      <c r="E192" s="361">
        <v>44.582000000000001</v>
      </c>
      <c r="F192" s="363">
        <v>33.210999999999999</v>
      </c>
      <c r="G192" s="361">
        <v>0.01</v>
      </c>
      <c r="H192" s="362">
        <v>0</v>
      </c>
      <c r="I192" s="361">
        <v>0</v>
      </c>
      <c r="J192" s="363">
        <v>0</v>
      </c>
      <c r="K192" s="361">
        <v>8727.1810000000005</v>
      </c>
      <c r="L192" s="364">
        <v>22159.830999999998</v>
      </c>
    </row>
    <row r="194" spans="1:1" ht="15.75" x14ac:dyDescent="0.25">
      <c r="A194" s="373"/>
    </row>
  </sheetData>
  <printOptions horizontalCentered="1"/>
  <pageMargins left="0.19685039370078741" right="0.19685039370078741" top="0.70866141732283472" bottom="0.39370078740157483" header="0.19685039370078741" footer="0.23622047244094491"/>
  <pageSetup paperSize="9" scale="80" orientation="landscape" r:id="rId1"/>
  <headerFooter alignWithMargins="0">
    <oddHeader xml:space="preserve">&amp;L&amp;"-,Pogrubiona kursywa"&amp;12Departament Rynków Rolnych i Transformacji Energetycznej Obszarów Wiejskich&amp;C&amp;"-,Standardowy"
&amp;8
&amp;14Polski handel zagraniczny towarami rolno-spożywczymi z UKRAINĄ w 2023 r. - dane ostateczne! </oddHeader>
    <oddFooter>&amp;L&amp;"-,Pogrubiona kursywa"&amp;12 Źródło: Min. Finansów&amp;CStrona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7"/>
  <dimension ref="A2:L23"/>
  <sheetViews>
    <sheetView showGridLines="0" showZeros="0" zoomScale="80" zoomScaleNormal="80" workbookViewId="0">
      <selection activeCell="B16" sqref="B16"/>
    </sheetView>
  </sheetViews>
  <sheetFormatPr defaultColWidth="8.7109375" defaultRowHeight="12.75" x14ac:dyDescent="0.2"/>
  <cols>
    <col min="1" max="1" width="20.7109375" style="53" bestFit="1" customWidth="1"/>
    <col min="2" max="3" width="14.5703125" style="53" bestFit="1" customWidth="1"/>
    <col min="4" max="4" width="13.140625" style="53" bestFit="1" customWidth="1"/>
    <col min="5" max="5" width="12.5703125" style="53" customWidth="1"/>
    <col min="6" max="6" width="2.140625" style="53" customWidth="1"/>
    <col min="7" max="7" width="1.7109375" style="53" customWidth="1"/>
    <col min="8" max="8" width="20.7109375" style="53" bestFit="1" customWidth="1"/>
    <col min="9" max="9" width="14" style="53" customWidth="1"/>
    <col min="10" max="10" width="13.140625" style="53" customWidth="1"/>
    <col min="11" max="11" width="13.140625" style="53" bestFit="1" customWidth="1"/>
    <col min="12" max="12" width="11.42578125" style="53" customWidth="1"/>
    <col min="13" max="13" width="16.85546875" style="53" customWidth="1"/>
    <col min="14" max="16384" width="8.7109375" style="53"/>
  </cols>
  <sheetData>
    <row r="2" spans="1:12" ht="21.75" customHeight="1" thickBot="1" x14ac:dyDescent="0.4">
      <c r="A2" s="209" t="s">
        <v>427</v>
      </c>
      <c r="H2" s="209" t="s">
        <v>427</v>
      </c>
    </row>
    <row r="3" spans="1:12" ht="21" x14ac:dyDescent="0.2">
      <c r="A3" s="161"/>
      <c r="B3" s="198" t="s">
        <v>428</v>
      </c>
      <c r="C3" s="199"/>
      <c r="D3" s="210"/>
      <c r="E3" s="181"/>
      <c r="H3" s="161"/>
      <c r="I3" s="198" t="s">
        <v>429</v>
      </c>
      <c r="J3" s="199"/>
      <c r="K3" s="210"/>
      <c r="L3" s="181"/>
    </row>
    <row r="4" spans="1:12" ht="18.75" x14ac:dyDescent="0.3">
      <c r="A4" s="182" t="s">
        <v>430</v>
      </c>
      <c r="B4" s="200" t="s">
        <v>601</v>
      </c>
      <c r="C4" s="200"/>
      <c r="D4" s="211"/>
      <c r="E4" s="184"/>
      <c r="H4" s="182" t="s">
        <v>430</v>
      </c>
      <c r="I4" s="200" t="s">
        <v>601</v>
      </c>
      <c r="J4" s="200"/>
      <c r="K4" s="211"/>
      <c r="L4" s="184"/>
    </row>
    <row r="5" spans="1:12" ht="19.5" thickBot="1" x14ac:dyDescent="0.35">
      <c r="A5" s="165"/>
      <c r="B5" s="201" t="s">
        <v>658</v>
      </c>
      <c r="C5" s="212" t="s">
        <v>662</v>
      </c>
      <c r="D5" s="213" t="s">
        <v>431</v>
      </c>
      <c r="E5" s="213" t="s">
        <v>551</v>
      </c>
      <c r="H5" s="165"/>
      <c r="I5" s="201" t="s">
        <v>658</v>
      </c>
      <c r="J5" s="212" t="s">
        <v>662</v>
      </c>
      <c r="K5" s="213" t="s">
        <v>431</v>
      </c>
      <c r="L5" s="213" t="s">
        <v>551</v>
      </c>
    </row>
    <row r="6" spans="1:12" ht="19.5" thickBot="1" x14ac:dyDescent="0.35">
      <c r="A6" s="187" t="s">
        <v>657</v>
      </c>
      <c r="B6" s="188">
        <v>47866.567154999997</v>
      </c>
      <c r="C6" s="342">
        <v>52109.642707999992</v>
      </c>
      <c r="D6" s="189">
        <f t="shared" ref="D6:D20" si="0">((C6-B6)/B6)*100</f>
        <v>8.8643823971336886</v>
      </c>
      <c r="E6" s="214" t="s">
        <v>23</v>
      </c>
      <c r="H6" s="187" t="s">
        <v>657</v>
      </c>
      <c r="I6" s="188">
        <v>32247.37417499999</v>
      </c>
      <c r="J6" s="342">
        <v>33398.176295999991</v>
      </c>
      <c r="K6" s="189">
        <f t="shared" ref="K6:K20" si="1">((J6-I6)/I6)*100</f>
        <v>3.5686692341361805</v>
      </c>
      <c r="L6" s="214" t="s">
        <v>23</v>
      </c>
    </row>
    <row r="7" spans="1:12" ht="18.75" x14ac:dyDescent="0.3">
      <c r="A7" s="192" t="s">
        <v>432</v>
      </c>
      <c r="B7" s="190">
        <v>11969.947357000001</v>
      </c>
      <c r="C7" s="339">
        <v>13378.814051000001</v>
      </c>
      <c r="D7" s="194">
        <f t="shared" si="0"/>
        <v>11.770032498731901</v>
      </c>
      <c r="E7" s="191">
        <f>C7/C$6*100</f>
        <v>25.674353834988118</v>
      </c>
      <c r="H7" s="202" t="s">
        <v>432</v>
      </c>
      <c r="I7" s="190">
        <v>6163.173033</v>
      </c>
      <c r="J7" s="339">
        <v>6499.8656919999994</v>
      </c>
      <c r="K7" s="191">
        <f t="shared" si="1"/>
        <v>5.4629759248558711</v>
      </c>
      <c r="L7" s="191">
        <f t="shared" ref="L7:L20" si="2">J7/J$6*100</f>
        <v>19.46173837275801</v>
      </c>
    </row>
    <row r="8" spans="1:12" ht="18.75" x14ac:dyDescent="0.3">
      <c r="A8" s="192" t="s">
        <v>433</v>
      </c>
      <c r="B8" s="193">
        <v>3682.7443939999998</v>
      </c>
      <c r="C8" s="340">
        <v>4203.9257400000006</v>
      </c>
      <c r="D8" s="194">
        <f t="shared" si="0"/>
        <v>14.151982604307802</v>
      </c>
      <c r="E8" s="194">
        <f t="shared" ref="E8:E20" si="3">C8/C$6*100</f>
        <v>8.0674622229843163</v>
      </c>
      <c r="H8" s="192" t="s">
        <v>434</v>
      </c>
      <c r="I8" s="193">
        <v>2508.3189870000001</v>
      </c>
      <c r="J8" s="340">
        <v>2720.4481660000001</v>
      </c>
      <c r="K8" s="194">
        <f t="shared" si="1"/>
        <v>8.4570256055714346</v>
      </c>
      <c r="L8" s="194">
        <f t="shared" si="2"/>
        <v>8.1454991490832427</v>
      </c>
    </row>
    <row r="9" spans="1:12" ht="18.75" x14ac:dyDescent="0.3">
      <c r="A9" s="192" t="s">
        <v>434</v>
      </c>
      <c r="B9" s="193">
        <v>3123.0353380000001</v>
      </c>
      <c r="C9" s="340">
        <v>3210.727335</v>
      </c>
      <c r="D9" s="194">
        <f t="shared" si="0"/>
        <v>2.8079092136100541</v>
      </c>
      <c r="E9" s="194">
        <f t="shared" si="3"/>
        <v>6.1614840711757202</v>
      </c>
      <c r="H9" s="192" t="s">
        <v>435</v>
      </c>
      <c r="I9" s="193">
        <v>1716.3774860000001</v>
      </c>
      <c r="J9" s="340">
        <v>1912.046638</v>
      </c>
      <c r="K9" s="194">
        <f t="shared" si="1"/>
        <v>11.40012343415229</v>
      </c>
      <c r="L9" s="194">
        <f t="shared" si="2"/>
        <v>5.7250031290750467</v>
      </c>
    </row>
    <row r="10" spans="1:12" ht="18.75" x14ac:dyDescent="0.3">
      <c r="A10" s="192" t="s">
        <v>437</v>
      </c>
      <c r="B10" s="193">
        <v>2937.789671</v>
      </c>
      <c r="C10" s="340">
        <v>3053.450362</v>
      </c>
      <c r="D10" s="194">
        <f t="shared" si="0"/>
        <v>3.9369969927299144</v>
      </c>
      <c r="E10" s="194">
        <f t="shared" si="3"/>
        <v>5.8596647440287049</v>
      </c>
      <c r="H10" s="192" t="s">
        <v>436</v>
      </c>
      <c r="I10" s="193">
        <v>1564.3898280000001</v>
      </c>
      <c r="J10" s="340">
        <v>1794.692728</v>
      </c>
      <c r="K10" s="194">
        <f t="shared" si="1"/>
        <v>14.72157999738668</v>
      </c>
      <c r="L10" s="194">
        <f t="shared" si="2"/>
        <v>5.373624931176094</v>
      </c>
    </row>
    <row r="11" spans="1:12" ht="18.75" x14ac:dyDescent="0.3">
      <c r="A11" s="192" t="s">
        <v>435</v>
      </c>
      <c r="B11" s="193">
        <v>2340.5915829999999</v>
      </c>
      <c r="C11" s="340">
        <v>2570.1979459999998</v>
      </c>
      <c r="D11" s="194">
        <f t="shared" si="0"/>
        <v>9.8097576983382613</v>
      </c>
      <c r="E11" s="194">
        <f t="shared" si="3"/>
        <v>4.9322885601083142</v>
      </c>
      <c r="H11" s="192" t="s">
        <v>438</v>
      </c>
      <c r="I11" s="193">
        <v>1442.8285060000001</v>
      </c>
      <c r="J11" s="340">
        <v>1722.7092150000001</v>
      </c>
      <c r="K11" s="194">
        <f t="shared" si="1"/>
        <v>19.398057900583233</v>
      </c>
      <c r="L11" s="194">
        <f t="shared" si="2"/>
        <v>5.158093662755844</v>
      </c>
    </row>
    <row r="12" spans="1:12" ht="18.75" x14ac:dyDescent="0.3">
      <c r="A12" s="192" t="s">
        <v>439</v>
      </c>
      <c r="B12" s="193">
        <v>2200.5347689999999</v>
      </c>
      <c r="C12" s="340">
        <v>2435.6810759999998</v>
      </c>
      <c r="D12" s="194">
        <f t="shared" si="0"/>
        <v>10.685871012474786</v>
      </c>
      <c r="E12" s="194">
        <f t="shared" si="3"/>
        <v>4.6741465675527811</v>
      </c>
      <c r="H12" s="192" t="s">
        <v>444</v>
      </c>
      <c r="I12" s="193">
        <v>2666.6118409999999</v>
      </c>
      <c r="J12" s="340">
        <v>1691.3518880000001</v>
      </c>
      <c r="K12" s="194">
        <f t="shared" si="1"/>
        <v>-36.5730001646685</v>
      </c>
      <c r="L12" s="194">
        <f t="shared" si="2"/>
        <v>5.0642043236431711</v>
      </c>
    </row>
    <row r="13" spans="1:12" ht="18.75" x14ac:dyDescent="0.3">
      <c r="A13" s="192" t="s">
        <v>436</v>
      </c>
      <c r="B13" s="193">
        <v>1600.6971839999999</v>
      </c>
      <c r="C13" s="340">
        <v>1809.673939</v>
      </c>
      <c r="D13" s="194">
        <f t="shared" si="0"/>
        <v>13.055358445610917</v>
      </c>
      <c r="E13" s="194">
        <f t="shared" si="3"/>
        <v>3.4728197027575756</v>
      </c>
      <c r="H13" s="192" t="s">
        <v>441</v>
      </c>
      <c r="I13" s="193">
        <v>1119.710589</v>
      </c>
      <c r="J13" s="340">
        <v>1570.306808</v>
      </c>
      <c r="K13" s="194">
        <f t="shared" si="1"/>
        <v>40.24220396115232</v>
      </c>
      <c r="L13" s="194">
        <f t="shared" si="2"/>
        <v>4.7017741150976304</v>
      </c>
    </row>
    <row r="14" spans="1:12" ht="18.75" x14ac:dyDescent="0.3">
      <c r="A14" s="192" t="s">
        <v>445</v>
      </c>
      <c r="B14" s="193">
        <v>1180.9430609999999</v>
      </c>
      <c r="C14" s="340">
        <v>1288.5548840000001</v>
      </c>
      <c r="D14" s="194">
        <f t="shared" si="0"/>
        <v>9.1123633775261403</v>
      </c>
      <c r="E14" s="194">
        <f t="shared" si="3"/>
        <v>2.4727762790862089</v>
      </c>
      <c r="H14" s="192" t="s">
        <v>440</v>
      </c>
      <c r="I14" s="193">
        <v>1118.4626029999999</v>
      </c>
      <c r="J14" s="340">
        <v>1276.349937</v>
      </c>
      <c r="K14" s="194">
        <f t="shared" si="1"/>
        <v>14.116460718177452</v>
      </c>
      <c r="L14" s="194">
        <f t="shared" si="2"/>
        <v>3.821615664544129</v>
      </c>
    </row>
    <row r="15" spans="1:12" ht="18.75" x14ac:dyDescent="0.3">
      <c r="A15" s="192" t="s">
        <v>443</v>
      </c>
      <c r="B15" s="193">
        <v>1160.3344629999999</v>
      </c>
      <c r="C15" s="340">
        <v>1265.5733149999999</v>
      </c>
      <c r="D15" s="194">
        <f t="shared" si="0"/>
        <v>9.069699759490808</v>
      </c>
      <c r="E15" s="194">
        <f t="shared" si="3"/>
        <v>2.4286739444592396</v>
      </c>
      <c r="H15" s="192" t="s">
        <v>446</v>
      </c>
      <c r="I15" s="193">
        <v>697.77594199999999</v>
      </c>
      <c r="J15" s="340">
        <v>1247.017758</v>
      </c>
      <c r="K15" s="194">
        <f t="shared" si="1"/>
        <v>78.71320619420267</v>
      </c>
      <c r="L15" s="194">
        <f t="shared" si="2"/>
        <v>3.7337899738835501</v>
      </c>
    </row>
    <row r="16" spans="1:12" ht="18.75" x14ac:dyDescent="0.3">
      <c r="A16" s="192" t="s">
        <v>440</v>
      </c>
      <c r="B16" s="193">
        <v>1191.0341410000001</v>
      </c>
      <c r="C16" s="340">
        <v>1147.5385530000001</v>
      </c>
      <c r="D16" s="194">
        <f t="shared" si="0"/>
        <v>-3.6519178168545876</v>
      </c>
      <c r="E16" s="194">
        <f t="shared" si="3"/>
        <v>2.2021616218524316</v>
      </c>
      <c r="H16" s="192" t="s">
        <v>437</v>
      </c>
      <c r="I16" s="193">
        <v>1009.498387</v>
      </c>
      <c r="J16" s="340">
        <v>1120.8159720000001</v>
      </c>
      <c r="K16" s="194">
        <f t="shared" si="1"/>
        <v>11.027019600379028</v>
      </c>
      <c r="L16" s="194">
        <f t="shared" si="2"/>
        <v>3.3559196827589575</v>
      </c>
    </row>
    <row r="17" spans="1:12" ht="18.75" x14ac:dyDescent="0.3">
      <c r="A17" s="192" t="s">
        <v>441</v>
      </c>
      <c r="B17" s="193">
        <v>1033.8339780000001</v>
      </c>
      <c r="C17" s="340">
        <v>1095.0741860000001</v>
      </c>
      <c r="D17" s="194">
        <f t="shared" si="0"/>
        <v>5.9236017874428901</v>
      </c>
      <c r="E17" s="194">
        <f t="shared" si="3"/>
        <v>2.1014808950741122</v>
      </c>
      <c r="H17" s="192" t="s">
        <v>439</v>
      </c>
      <c r="I17" s="193">
        <v>954.68170099999998</v>
      </c>
      <c r="J17" s="340">
        <v>917.87749699999995</v>
      </c>
      <c r="K17" s="194">
        <f t="shared" si="1"/>
        <v>-3.8551282549407562</v>
      </c>
      <c r="L17" s="194">
        <f t="shared" si="2"/>
        <v>2.7482862802599541</v>
      </c>
    </row>
    <row r="18" spans="1:12" ht="18.75" x14ac:dyDescent="0.3">
      <c r="A18" s="192" t="s">
        <v>447</v>
      </c>
      <c r="B18" s="193">
        <v>1074.261436</v>
      </c>
      <c r="C18" s="340">
        <v>1093.6964809999999</v>
      </c>
      <c r="D18" s="194">
        <f t="shared" si="0"/>
        <v>1.8091541173037087</v>
      </c>
      <c r="E18" s="194">
        <f t="shared" si="3"/>
        <v>2.0988370369925664</v>
      </c>
      <c r="H18" s="192" t="s">
        <v>448</v>
      </c>
      <c r="I18" s="193">
        <v>554.45759699999996</v>
      </c>
      <c r="J18" s="340">
        <v>692.90053899999998</v>
      </c>
      <c r="K18" s="194">
        <f t="shared" si="1"/>
        <v>24.969076580260118</v>
      </c>
      <c r="L18" s="194">
        <f t="shared" si="2"/>
        <v>2.0746657927037377</v>
      </c>
    </row>
    <row r="19" spans="1:12" ht="18.75" x14ac:dyDescent="0.3">
      <c r="A19" s="203" t="s">
        <v>463</v>
      </c>
      <c r="B19" s="193">
        <v>1045.6099179999999</v>
      </c>
      <c r="C19" s="340">
        <v>1074.986357</v>
      </c>
      <c r="D19" s="194">
        <f t="shared" si="0"/>
        <v>2.8095027116986588</v>
      </c>
      <c r="E19" s="194">
        <f t="shared" si="3"/>
        <v>2.0629317361160213</v>
      </c>
      <c r="H19" s="203" t="s">
        <v>445</v>
      </c>
      <c r="I19" s="204">
        <v>627.49530700000003</v>
      </c>
      <c r="J19" s="343">
        <v>602.21794899999998</v>
      </c>
      <c r="K19" s="194">
        <f t="shared" si="1"/>
        <v>-4.028294350255603</v>
      </c>
      <c r="L19" s="194">
        <f t="shared" si="2"/>
        <v>1.8031462067350246</v>
      </c>
    </row>
    <row r="20" spans="1:12" ht="19.5" thickBot="1" x14ac:dyDescent="0.35">
      <c r="A20" s="195" t="s">
        <v>444</v>
      </c>
      <c r="B20" s="376">
        <v>944.92535900000007</v>
      </c>
      <c r="C20" s="377">
        <v>1032.795304</v>
      </c>
      <c r="D20" s="206">
        <f t="shared" si="0"/>
        <v>9.2991413727102561</v>
      </c>
      <c r="E20" s="206">
        <f t="shared" si="3"/>
        <v>1.9819658134816627</v>
      </c>
      <c r="H20" s="195" t="s">
        <v>631</v>
      </c>
      <c r="I20" s="205">
        <v>508.82733200000001</v>
      </c>
      <c r="J20" s="341">
        <v>596.66903300000001</v>
      </c>
      <c r="K20" s="206">
        <f t="shared" si="1"/>
        <v>17.263557886076764</v>
      </c>
      <c r="L20" s="206">
        <f t="shared" si="2"/>
        <v>1.7865317785973285</v>
      </c>
    </row>
    <row r="21" spans="1:12" ht="4.5" customHeight="1" x14ac:dyDescent="0.25">
      <c r="A21" s="62"/>
      <c r="B21" s="197"/>
      <c r="C21" s="197"/>
      <c r="D21" s="197"/>
    </row>
    <row r="22" spans="1:12" ht="15.75" x14ac:dyDescent="0.25">
      <c r="A22" s="54" t="s">
        <v>629</v>
      </c>
    </row>
    <row r="23" spans="1:12" x14ac:dyDescent="0.2">
      <c r="C23" s="232"/>
    </row>
  </sheetData>
  <sortState xmlns:xlrd2="http://schemas.microsoft.com/office/spreadsheetml/2017/richdata2" ref="H10:J20">
    <sortCondition descending="1" ref="J10:J20"/>
  </sortState>
  <conditionalFormatting sqref="D6:D20 E21">
    <cfRule type="cellIs" dxfId="40" priority="11" stopIfTrue="1" operator="lessThan">
      <formula>0</formula>
    </cfRule>
    <cfRule type="cellIs" dxfId="39" priority="12" stopIfTrue="1" operator="greaterThan">
      <formula>0</formula>
    </cfRule>
  </conditionalFormatting>
  <conditionalFormatting sqref="K6:K20">
    <cfRule type="cellIs" dxfId="38" priority="1" stopIfTrue="1" operator="lessThan">
      <formula>0</formula>
    </cfRule>
    <cfRule type="cellIs" dxfId="37" priority="2" stopIfTrue="1" operator="greaterThan">
      <formula>0</formula>
    </cfRule>
  </conditionalFormatting>
  <printOptions horizontalCentered="1"/>
  <pageMargins left="0.19685039370078741" right="0.19685039370078741" top="1.3779527559055118" bottom="0.31496062992125984" header="0.19685039370078741" footer="0.15748031496062992"/>
  <pageSetup paperSize="9" scale="90" orientation="landscape" r:id="rId1"/>
  <headerFooter alignWithMargins="0">
    <oddHeader>&amp;L&amp;"-,Pogrubiona kursywa"&amp;12Departament Rynków Rolnych i Transformacji Energetycznej Obszarów Wiejskich&amp;C&amp;"-,Standardowy"&amp;8
&amp;"-,Pogrubiony"&amp;16Polski handel zagraniczny towarami rolno-spożywczymi z wybranymi państwami w 2023r. -dane ostateczne</oddHeader>
    <oddFooter>&amp;L&amp;"+,Pogrubiona kursywa"&amp;12Źródło: Min. Finansów&amp;CStrona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10"/>
  <dimension ref="A1:O64"/>
  <sheetViews>
    <sheetView showGridLines="0" showZeros="0" zoomScale="90" zoomScaleNormal="90" workbookViewId="0">
      <selection activeCell="E13" sqref="E13"/>
    </sheetView>
  </sheetViews>
  <sheetFormatPr defaultColWidth="8.7109375" defaultRowHeight="15.75" x14ac:dyDescent="0.25"/>
  <cols>
    <col min="1" max="1" width="18" style="63" customWidth="1"/>
    <col min="2" max="3" width="10.28515625" style="63" customWidth="1"/>
    <col min="4" max="4" width="10.42578125" style="63" customWidth="1"/>
    <col min="5" max="6" width="10.7109375" style="63" customWidth="1"/>
    <col min="7" max="7" width="11" style="63" customWidth="1"/>
    <col min="8" max="9" width="10.7109375" style="63" customWidth="1"/>
    <col min="10" max="10" width="13.28515625" style="63" bestFit="1" customWidth="1"/>
    <col min="11" max="11" width="14.85546875" style="63" bestFit="1" customWidth="1"/>
    <col min="12" max="12" width="13.28515625" style="63" customWidth="1"/>
    <col min="13" max="13" width="13.7109375" style="63" bestFit="1" customWidth="1"/>
    <col min="14" max="15" width="13.28515625" style="63" bestFit="1" customWidth="1"/>
    <col min="16" max="16384" width="8.7109375" style="63"/>
  </cols>
  <sheetData>
    <row r="1" spans="1:15" ht="3.75" customHeight="1" thickBot="1" x14ac:dyDescent="0.3">
      <c r="A1" s="54"/>
    </row>
    <row r="2" spans="1:15" x14ac:dyDescent="0.25">
      <c r="A2" s="64"/>
      <c r="B2" s="65" t="s">
        <v>28</v>
      </c>
      <c r="C2" s="65"/>
      <c r="D2" s="66"/>
      <c r="E2" s="65" t="s">
        <v>29</v>
      </c>
      <c r="F2" s="65"/>
      <c r="G2" s="66"/>
      <c r="H2" s="65" t="s">
        <v>30</v>
      </c>
      <c r="I2" s="67"/>
    </row>
    <row r="3" spans="1:15" x14ac:dyDescent="0.25">
      <c r="A3" s="68" t="s">
        <v>450</v>
      </c>
      <c r="B3" s="69" t="s">
        <v>601</v>
      </c>
      <c r="C3" s="69"/>
      <c r="D3" s="70" t="s">
        <v>451</v>
      </c>
      <c r="E3" s="69" t="s">
        <v>601</v>
      </c>
      <c r="F3" s="69"/>
      <c r="G3" s="70" t="s">
        <v>451</v>
      </c>
      <c r="H3" s="69" t="s">
        <v>601</v>
      </c>
      <c r="I3" s="71"/>
      <c r="J3"/>
      <c r="K3"/>
      <c r="L3"/>
      <c r="M3"/>
    </row>
    <row r="4" spans="1:15" ht="16.5" thickBot="1" x14ac:dyDescent="0.3">
      <c r="A4" s="72"/>
      <c r="B4" s="73" t="s">
        <v>658</v>
      </c>
      <c r="C4" s="74" t="s">
        <v>662</v>
      </c>
      <c r="D4" s="75" t="s">
        <v>452</v>
      </c>
      <c r="E4" s="76" t="s">
        <v>658</v>
      </c>
      <c r="F4" s="74" t="s">
        <v>662</v>
      </c>
      <c r="G4" s="75" t="s">
        <v>452</v>
      </c>
      <c r="H4" s="76" t="s">
        <v>658</v>
      </c>
      <c r="I4" s="77" t="s">
        <v>662</v>
      </c>
      <c r="J4"/>
      <c r="K4"/>
      <c r="L4"/>
      <c r="M4"/>
    </row>
    <row r="5" spans="1:15" x14ac:dyDescent="0.25">
      <c r="A5" s="59" t="s">
        <v>453</v>
      </c>
      <c r="B5" s="78">
        <v>47866.567155000004</v>
      </c>
      <c r="C5" s="79">
        <v>52109.642707999999</v>
      </c>
      <c r="D5" s="80">
        <f t="shared" ref="D5:D61" si="0">((C5-B5)/B5)*100</f>
        <v>8.8643823971336868</v>
      </c>
      <c r="E5" s="81">
        <v>32247.374175000001</v>
      </c>
      <c r="F5" s="79">
        <v>33398.176295999998</v>
      </c>
      <c r="G5" s="80">
        <f t="shared" ref="G5:G43" si="1">((F5-E5)/E5)*100</f>
        <v>3.5686692341361681</v>
      </c>
      <c r="H5" s="82">
        <f>B5-E5</f>
        <v>15619.192980000003</v>
      </c>
      <c r="I5" s="83">
        <f t="shared" ref="I5:I61" si="2">C5-F5</f>
        <v>18711.466412000002</v>
      </c>
      <c r="J5"/>
      <c r="K5"/>
      <c r="L5"/>
      <c r="M5"/>
    </row>
    <row r="6" spans="1:15" x14ac:dyDescent="0.25">
      <c r="A6" s="84" t="s">
        <v>454</v>
      </c>
      <c r="B6" s="85">
        <v>35528.801900999999</v>
      </c>
      <c r="C6" s="86">
        <v>38368.908219999998</v>
      </c>
      <c r="D6" s="87">
        <f t="shared" si="0"/>
        <v>7.9938139397829246</v>
      </c>
      <c r="E6" s="85">
        <v>20410.524331000001</v>
      </c>
      <c r="F6" s="86">
        <v>22143.968769000003</v>
      </c>
      <c r="G6" s="87">
        <f t="shared" si="1"/>
        <v>8.4928951843104041</v>
      </c>
      <c r="H6" s="85">
        <f t="shared" ref="H6:H61" si="3">B6-E6</f>
        <v>15118.277569999998</v>
      </c>
      <c r="I6" s="88">
        <f t="shared" si="2"/>
        <v>16224.939450999995</v>
      </c>
      <c r="J6"/>
      <c r="K6"/>
      <c r="L6"/>
      <c r="M6"/>
      <c r="N6" s="89"/>
      <c r="O6" s="89"/>
    </row>
    <row r="7" spans="1:15" x14ac:dyDescent="0.25">
      <c r="A7" s="90" t="s">
        <v>455</v>
      </c>
      <c r="B7" s="91">
        <v>751.14661100000001</v>
      </c>
      <c r="C7" s="92">
        <v>703.25511300000005</v>
      </c>
      <c r="D7" s="93">
        <f t="shared" si="0"/>
        <v>-6.3757856720197541</v>
      </c>
      <c r="E7" s="91">
        <v>460.20052399999997</v>
      </c>
      <c r="F7" s="92">
        <v>436.84757400000001</v>
      </c>
      <c r="G7" s="93">
        <f t="shared" si="1"/>
        <v>-5.0745161689559408</v>
      </c>
      <c r="H7" s="94">
        <f t="shared" si="3"/>
        <v>290.94608700000003</v>
      </c>
      <c r="I7" s="95">
        <f t="shared" si="2"/>
        <v>266.40753900000004</v>
      </c>
      <c r="J7"/>
      <c r="K7"/>
      <c r="L7"/>
      <c r="M7"/>
    </row>
    <row r="8" spans="1:15" x14ac:dyDescent="0.25">
      <c r="A8" s="90" t="s">
        <v>440</v>
      </c>
      <c r="B8" s="91">
        <v>1191.0341410000001</v>
      </c>
      <c r="C8" s="92">
        <v>1147.5385530000001</v>
      </c>
      <c r="D8" s="93">
        <f t="shared" si="0"/>
        <v>-3.6519178168545876</v>
      </c>
      <c r="E8" s="91">
        <v>1118.4626029999999</v>
      </c>
      <c r="F8" s="92">
        <v>1276.349937</v>
      </c>
      <c r="G8" s="93">
        <f t="shared" si="1"/>
        <v>14.116460718177452</v>
      </c>
      <c r="H8" s="94">
        <f t="shared" si="3"/>
        <v>72.571538000000146</v>
      </c>
      <c r="I8" s="95">
        <f t="shared" si="2"/>
        <v>-128.81138399999986</v>
      </c>
      <c r="J8"/>
      <c r="K8" s="378"/>
      <c r="L8" s="378"/>
      <c r="M8"/>
    </row>
    <row r="9" spans="1:15" x14ac:dyDescent="0.25">
      <c r="A9" s="90" t="s">
        <v>456</v>
      </c>
      <c r="B9" s="91">
        <v>388.06079100000005</v>
      </c>
      <c r="C9" s="92">
        <v>414.12379800000002</v>
      </c>
      <c r="D9" s="93">
        <f t="shared" si="0"/>
        <v>6.7162175629333198</v>
      </c>
      <c r="E9" s="91">
        <v>170.000865</v>
      </c>
      <c r="F9" s="92">
        <v>156.87964099999999</v>
      </c>
      <c r="G9" s="93">
        <f t="shared" si="1"/>
        <v>-7.7183277861556832</v>
      </c>
      <c r="H9" s="94">
        <f t="shared" si="3"/>
        <v>218.05992600000005</v>
      </c>
      <c r="I9" s="95">
        <f t="shared" si="2"/>
        <v>257.24415700000003</v>
      </c>
      <c r="J9"/>
      <c r="K9" s="378"/>
      <c r="L9" s="378"/>
      <c r="M9"/>
      <c r="N9" s="89"/>
      <c r="O9" s="89"/>
    </row>
    <row r="10" spans="1:15" x14ac:dyDescent="0.25">
      <c r="A10" s="90" t="s">
        <v>457</v>
      </c>
      <c r="B10" s="91">
        <v>330.00918300000001</v>
      </c>
      <c r="C10" s="92">
        <v>362.59267800000003</v>
      </c>
      <c r="D10" s="93">
        <f t="shared" si="0"/>
        <v>9.8735116107360028</v>
      </c>
      <c r="E10" s="91">
        <v>50.000931999999999</v>
      </c>
      <c r="F10" s="92">
        <v>106.866107</v>
      </c>
      <c r="G10" s="93">
        <f t="shared" si="1"/>
        <v>113.72823010579083</v>
      </c>
      <c r="H10" s="94">
        <f t="shared" si="3"/>
        <v>280.00825100000003</v>
      </c>
      <c r="I10" s="95">
        <f t="shared" si="2"/>
        <v>255.72657100000004</v>
      </c>
      <c r="J10"/>
      <c r="K10"/>
      <c r="L10" s="378"/>
      <c r="M10" s="378"/>
      <c r="N10" s="89"/>
      <c r="O10" s="89"/>
    </row>
    <row r="11" spans="1:15" x14ac:dyDescent="0.25">
      <c r="A11" s="90" t="s">
        <v>458</v>
      </c>
      <c r="B11" s="91">
        <v>33.746850000000002</v>
      </c>
      <c r="C11" s="92">
        <v>40.834389000000002</v>
      </c>
      <c r="D11" s="93">
        <f t="shared" si="0"/>
        <v>21.002075749292153</v>
      </c>
      <c r="E11" s="91">
        <v>14.017695</v>
      </c>
      <c r="F11" s="92">
        <v>19.064578000000001</v>
      </c>
      <c r="G11" s="93">
        <f t="shared" si="1"/>
        <v>36.003658233397154</v>
      </c>
      <c r="H11" s="94">
        <f t="shared" si="3"/>
        <v>19.729155000000002</v>
      </c>
      <c r="I11" s="95">
        <f t="shared" si="2"/>
        <v>21.769811000000001</v>
      </c>
      <c r="J11"/>
      <c r="K11"/>
      <c r="L11"/>
      <c r="M11"/>
    </row>
    <row r="12" spans="1:15" x14ac:dyDescent="0.25">
      <c r="A12" s="90" t="s">
        <v>441</v>
      </c>
      <c r="B12" s="91">
        <v>1033.8339780000001</v>
      </c>
      <c r="C12" s="92">
        <v>1095.0741860000001</v>
      </c>
      <c r="D12" s="93">
        <f t="shared" si="0"/>
        <v>5.9236017874428901</v>
      </c>
      <c r="E12" s="91">
        <v>1119.710589</v>
      </c>
      <c r="F12" s="92">
        <v>1570.306808</v>
      </c>
      <c r="G12" s="93">
        <f t="shared" si="1"/>
        <v>40.24220396115232</v>
      </c>
      <c r="H12" s="94">
        <f t="shared" si="3"/>
        <v>-85.876610999999912</v>
      </c>
      <c r="I12" s="95">
        <f t="shared" si="2"/>
        <v>-475.23262199999999</v>
      </c>
      <c r="J12"/>
      <c r="K12"/>
      <c r="L12"/>
      <c r="M12"/>
    </row>
    <row r="13" spans="1:15" x14ac:dyDescent="0.25">
      <c r="A13" s="90" t="s">
        <v>459</v>
      </c>
      <c r="B13" s="91">
        <v>239.01118199999999</v>
      </c>
      <c r="C13" s="92">
        <v>247.07477</v>
      </c>
      <c r="D13" s="93">
        <f t="shared" si="0"/>
        <v>3.3737283471532349</v>
      </c>
      <c r="E13" s="91">
        <v>63.040813999999997</v>
      </c>
      <c r="F13" s="92">
        <v>69.106483999999995</v>
      </c>
      <c r="G13" s="93">
        <f t="shared" si="1"/>
        <v>9.6218142107111717</v>
      </c>
      <c r="H13" s="94">
        <f t="shared" si="3"/>
        <v>175.97036800000001</v>
      </c>
      <c r="I13" s="95">
        <f t="shared" si="2"/>
        <v>177.96828600000001</v>
      </c>
      <c r="J13"/>
      <c r="K13"/>
      <c r="L13"/>
      <c r="M13"/>
    </row>
    <row r="14" spans="1:15" x14ac:dyDescent="0.25">
      <c r="A14" s="90" t="s">
        <v>460</v>
      </c>
      <c r="B14" s="91">
        <v>320.41409100000004</v>
      </c>
      <c r="C14" s="92">
        <v>311.26393099999996</v>
      </c>
      <c r="D14" s="93">
        <f t="shared" si="0"/>
        <v>-2.855729587747776</v>
      </c>
      <c r="E14" s="91">
        <v>63.120358000000003</v>
      </c>
      <c r="F14" s="92">
        <v>59.990966</v>
      </c>
      <c r="G14" s="93">
        <f t="shared" si="1"/>
        <v>-4.9578172544585426</v>
      </c>
      <c r="H14" s="94">
        <f t="shared" si="3"/>
        <v>257.29373300000003</v>
      </c>
      <c r="I14" s="95">
        <f t="shared" si="2"/>
        <v>251.27296499999994</v>
      </c>
      <c r="J14"/>
      <c r="K14"/>
      <c r="L14"/>
    </row>
    <row r="15" spans="1:15" x14ac:dyDescent="0.25">
      <c r="A15" s="90" t="s">
        <v>437</v>
      </c>
      <c r="B15" s="91">
        <v>2937.789671</v>
      </c>
      <c r="C15" s="92">
        <v>3053.450362</v>
      </c>
      <c r="D15" s="93">
        <f t="shared" si="0"/>
        <v>3.9369969927299144</v>
      </c>
      <c r="E15" s="91">
        <v>1009.498387</v>
      </c>
      <c r="F15" s="92">
        <v>1120.8159720000001</v>
      </c>
      <c r="G15" s="93">
        <f t="shared" si="1"/>
        <v>11.027019600379028</v>
      </c>
      <c r="H15" s="94">
        <f t="shared" si="3"/>
        <v>1928.2912839999999</v>
      </c>
      <c r="I15" s="95">
        <f t="shared" si="2"/>
        <v>1932.6343899999999</v>
      </c>
      <c r="J15"/>
      <c r="K15"/>
      <c r="L15"/>
    </row>
    <row r="16" spans="1:15" x14ac:dyDescent="0.25">
      <c r="A16" s="90" t="s">
        <v>461</v>
      </c>
      <c r="B16" s="91">
        <v>406.78720699999997</v>
      </c>
      <c r="C16" s="92">
        <v>465.33903100000003</v>
      </c>
      <c r="D16" s="93">
        <f t="shared" si="0"/>
        <v>14.393723055307408</v>
      </c>
      <c r="E16" s="91">
        <v>259.47204500000004</v>
      </c>
      <c r="F16" s="92">
        <v>295.09362599999997</v>
      </c>
      <c r="G16" s="93">
        <f t="shared" si="1"/>
        <v>13.728485085936686</v>
      </c>
      <c r="H16" s="94">
        <f t="shared" si="3"/>
        <v>147.31516199999993</v>
      </c>
      <c r="I16" s="95">
        <f t="shared" si="2"/>
        <v>170.24540500000006</v>
      </c>
      <c r="J16"/>
      <c r="K16"/>
      <c r="L16"/>
    </row>
    <row r="17" spans="1:14" x14ac:dyDescent="0.25">
      <c r="A17" s="90" t="s">
        <v>436</v>
      </c>
      <c r="B17" s="91">
        <v>1600.6971839999999</v>
      </c>
      <c r="C17" s="92">
        <v>1809.673939</v>
      </c>
      <c r="D17" s="93">
        <f t="shared" si="0"/>
        <v>13.055358445610917</v>
      </c>
      <c r="E17" s="91">
        <v>1564.3898280000001</v>
      </c>
      <c r="F17" s="92">
        <v>1794.692728</v>
      </c>
      <c r="G17" s="93">
        <f t="shared" si="1"/>
        <v>14.72157999738668</v>
      </c>
      <c r="H17" s="94">
        <f t="shared" si="3"/>
        <v>36.3073559999998</v>
      </c>
      <c r="I17" s="95">
        <f t="shared" si="2"/>
        <v>14.98121100000003</v>
      </c>
      <c r="J17"/>
      <c r="K17"/>
      <c r="L17"/>
    </row>
    <row r="18" spans="1:14" x14ac:dyDescent="0.25">
      <c r="A18" s="90" t="s">
        <v>434</v>
      </c>
      <c r="B18" s="91">
        <v>3123.0353380000001</v>
      </c>
      <c r="C18" s="92">
        <v>3210.727335</v>
      </c>
      <c r="D18" s="93">
        <f t="shared" si="0"/>
        <v>2.8079092136100541</v>
      </c>
      <c r="E18" s="91">
        <v>2508.3189870000001</v>
      </c>
      <c r="F18" s="92">
        <v>2720.4481660000001</v>
      </c>
      <c r="G18" s="93">
        <f t="shared" si="1"/>
        <v>8.4570256055714346</v>
      </c>
      <c r="H18" s="94">
        <f t="shared" si="3"/>
        <v>614.71635100000003</v>
      </c>
      <c r="I18" s="95">
        <f t="shared" si="2"/>
        <v>490.27916899999991</v>
      </c>
      <c r="J18"/>
      <c r="K18"/>
      <c r="L18"/>
    </row>
    <row r="19" spans="1:14" x14ac:dyDescent="0.25">
      <c r="A19" s="90" t="s">
        <v>462</v>
      </c>
      <c r="B19" s="91">
        <v>413.64740799999998</v>
      </c>
      <c r="C19" s="92">
        <v>488.25471199999998</v>
      </c>
      <c r="D19" s="93">
        <f t="shared" si="0"/>
        <v>18.03644905228078</v>
      </c>
      <c r="E19" s="91">
        <v>330.74986200000001</v>
      </c>
      <c r="F19" s="92">
        <v>417.89835999999997</v>
      </c>
      <c r="G19" s="93">
        <f t="shared" si="1"/>
        <v>26.348763223369069</v>
      </c>
      <c r="H19" s="94">
        <f t="shared" si="3"/>
        <v>82.897545999999977</v>
      </c>
      <c r="I19" s="95">
        <f t="shared" si="2"/>
        <v>70.356352000000015</v>
      </c>
      <c r="J19"/>
      <c r="K19"/>
      <c r="L19"/>
    </row>
    <row r="20" spans="1:14" x14ac:dyDescent="0.25">
      <c r="A20" s="90" t="s">
        <v>463</v>
      </c>
      <c r="B20" s="91">
        <v>1045.6099179999999</v>
      </c>
      <c r="C20" s="92">
        <v>1074.986357</v>
      </c>
      <c r="D20" s="93">
        <f t="shared" si="0"/>
        <v>2.8095027116986588</v>
      </c>
      <c r="E20" s="91">
        <v>591.50698199999999</v>
      </c>
      <c r="F20" s="92">
        <v>576.850504</v>
      </c>
      <c r="G20" s="93">
        <f t="shared" si="1"/>
        <v>-2.4778199490466868</v>
      </c>
      <c r="H20" s="94">
        <f t="shared" si="3"/>
        <v>454.10293599999989</v>
      </c>
      <c r="I20" s="95">
        <f t="shared" si="2"/>
        <v>498.135853</v>
      </c>
      <c r="J20"/>
      <c r="K20"/>
      <c r="L20"/>
    </row>
    <row r="21" spans="1:14" x14ac:dyDescent="0.25">
      <c r="A21" s="90" t="s">
        <v>464</v>
      </c>
      <c r="B21" s="91">
        <v>87.378756999999993</v>
      </c>
      <c r="C21" s="92">
        <v>98.335259999999991</v>
      </c>
      <c r="D21" s="93">
        <f t="shared" si="0"/>
        <v>12.53909231050288</v>
      </c>
      <c r="E21" s="91">
        <v>3.2407979999999998</v>
      </c>
      <c r="F21" s="92">
        <v>2.2840500000000001</v>
      </c>
      <c r="G21" s="93">
        <f t="shared" si="1"/>
        <v>-29.521988102930198</v>
      </c>
      <c r="H21" s="94">
        <f t="shared" si="3"/>
        <v>84.137958999999995</v>
      </c>
      <c r="I21" s="95">
        <f t="shared" si="2"/>
        <v>96.051209999999998</v>
      </c>
      <c r="J21"/>
      <c r="K21"/>
      <c r="L21"/>
    </row>
    <row r="22" spans="1:14" x14ac:dyDescent="0.25">
      <c r="A22" s="90" t="s">
        <v>465</v>
      </c>
      <c r="B22" s="91">
        <v>486.64100999999999</v>
      </c>
      <c r="C22" s="92">
        <v>519.20335299999999</v>
      </c>
      <c r="D22" s="93">
        <f t="shared" si="0"/>
        <v>6.6912451542051503</v>
      </c>
      <c r="E22" s="91">
        <v>118.544856</v>
      </c>
      <c r="F22" s="92">
        <v>124.22644</v>
      </c>
      <c r="G22" s="93">
        <f t="shared" si="1"/>
        <v>4.7927714383490425</v>
      </c>
      <c r="H22" s="94">
        <f t="shared" si="3"/>
        <v>368.09615400000001</v>
      </c>
      <c r="I22" s="95">
        <f t="shared" si="2"/>
        <v>394.97691299999997</v>
      </c>
      <c r="J22"/>
      <c r="K22"/>
      <c r="L22"/>
    </row>
    <row r="23" spans="1:14" x14ac:dyDescent="0.25">
      <c r="A23" s="90" t="s">
        <v>466</v>
      </c>
      <c r="B23" s="91">
        <v>17.028386999999999</v>
      </c>
      <c r="C23" s="92">
        <v>18.766192999999998</v>
      </c>
      <c r="D23" s="93">
        <f t="shared" si="0"/>
        <v>10.205347106569748</v>
      </c>
      <c r="E23" s="91">
        <v>0.73485900000000004</v>
      </c>
      <c r="F23" s="92">
        <v>0.78181200000000006</v>
      </c>
      <c r="G23" s="93" t="s">
        <v>23</v>
      </c>
      <c r="H23" s="94">
        <f t="shared" si="3"/>
        <v>16.293527999999998</v>
      </c>
      <c r="I23" s="95">
        <v>0.81478799999999996</v>
      </c>
      <c r="J23"/>
      <c r="K23"/>
      <c r="L23"/>
      <c r="M23" s="96"/>
      <c r="N23" s="96"/>
    </row>
    <row r="24" spans="1:14" x14ac:dyDescent="0.25">
      <c r="A24" s="90" t="s">
        <v>432</v>
      </c>
      <c r="B24" s="91">
        <v>11969.947357000001</v>
      </c>
      <c r="C24" s="92">
        <v>13378.814051000001</v>
      </c>
      <c r="D24" s="93">
        <f>((C24-B24)/B24)*100</f>
        <v>11.770032498731901</v>
      </c>
      <c r="E24" s="91">
        <v>6163.173033</v>
      </c>
      <c r="F24" s="92">
        <v>6499.8656919999994</v>
      </c>
      <c r="G24" s="93">
        <f t="shared" si="1"/>
        <v>5.4629759248558711</v>
      </c>
      <c r="H24" s="94">
        <f t="shared" si="3"/>
        <v>5806.7743240000009</v>
      </c>
      <c r="I24" s="97">
        <f t="shared" si="2"/>
        <v>6878.9483590000018</v>
      </c>
      <c r="J24"/>
      <c r="K24"/>
      <c r="L24"/>
      <c r="M24" s="96"/>
      <c r="N24" s="96"/>
    </row>
    <row r="25" spans="1:14" x14ac:dyDescent="0.25">
      <c r="A25" s="90" t="s">
        <v>467</v>
      </c>
      <c r="B25" s="91">
        <v>242.329072</v>
      </c>
      <c r="C25" s="92">
        <v>254.86282500000002</v>
      </c>
      <c r="D25" s="93">
        <f t="shared" si="0"/>
        <v>5.1722036058471836</v>
      </c>
      <c r="E25" s="91">
        <v>146.09848600000001</v>
      </c>
      <c r="F25" s="92">
        <v>155.57890900000001</v>
      </c>
      <c r="G25" s="93">
        <f t="shared" si="1"/>
        <v>6.4890631378616757</v>
      </c>
      <c r="H25" s="94">
        <f t="shared" si="3"/>
        <v>96.230585999999988</v>
      </c>
      <c r="I25" s="95">
        <f t="shared" si="2"/>
        <v>99.283916000000005</v>
      </c>
      <c r="J25"/>
      <c r="K25"/>
      <c r="L25"/>
      <c r="M25" s="96"/>
      <c r="N25" s="96"/>
    </row>
    <row r="26" spans="1:14" x14ac:dyDescent="0.25">
      <c r="A26" s="90" t="s">
        <v>439</v>
      </c>
      <c r="B26" s="91">
        <v>2200.5347689999999</v>
      </c>
      <c r="C26" s="92">
        <v>2435.6810759999998</v>
      </c>
      <c r="D26" s="93">
        <f t="shared" si="0"/>
        <v>10.685871012474786</v>
      </c>
      <c r="E26" s="91">
        <v>954.68170099999998</v>
      </c>
      <c r="F26" s="92">
        <v>917.87749699999995</v>
      </c>
      <c r="G26" s="93">
        <f t="shared" si="1"/>
        <v>-3.8551282549407562</v>
      </c>
      <c r="H26" s="94">
        <f t="shared" si="3"/>
        <v>1245.8530679999999</v>
      </c>
      <c r="I26" s="95">
        <f t="shared" si="2"/>
        <v>1517.8035789999999</v>
      </c>
      <c r="J26"/>
      <c r="K26"/>
      <c r="L26"/>
    </row>
    <row r="27" spans="1:14" x14ac:dyDescent="0.25">
      <c r="A27" s="90" t="s">
        <v>443</v>
      </c>
      <c r="B27" s="91">
        <v>1160.3344629999999</v>
      </c>
      <c r="C27" s="92">
        <v>1265.5733149999999</v>
      </c>
      <c r="D27" s="93">
        <f t="shared" si="0"/>
        <v>9.069699759490808</v>
      </c>
      <c r="E27" s="91">
        <v>362.76209</v>
      </c>
      <c r="F27" s="92">
        <v>265.09865600000001</v>
      </c>
      <c r="G27" s="93">
        <f t="shared" si="1"/>
        <v>-26.922172049455334</v>
      </c>
      <c r="H27" s="94">
        <f t="shared" si="3"/>
        <v>797.57237299999997</v>
      </c>
      <c r="I27" s="95">
        <f t="shared" si="2"/>
        <v>1000.4746589999999</v>
      </c>
      <c r="J27"/>
      <c r="K27"/>
      <c r="L27"/>
    </row>
    <row r="28" spans="1:14" x14ac:dyDescent="0.25">
      <c r="A28" s="90" t="s">
        <v>447</v>
      </c>
      <c r="B28" s="91">
        <v>1074.261436</v>
      </c>
      <c r="C28" s="92">
        <v>1093.6964809999999</v>
      </c>
      <c r="D28" s="93">
        <f t="shared" si="0"/>
        <v>1.8091541173037087</v>
      </c>
      <c r="E28" s="91">
        <v>516.16956099999993</v>
      </c>
      <c r="F28" s="92">
        <v>579.84072100000003</v>
      </c>
      <c r="G28" s="93">
        <f t="shared" si="1"/>
        <v>12.335318626043527</v>
      </c>
      <c r="H28" s="94">
        <f t="shared" si="3"/>
        <v>558.09187500000007</v>
      </c>
      <c r="I28" s="95">
        <f t="shared" si="2"/>
        <v>513.85575999999992</v>
      </c>
      <c r="J28"/>
      <c r="K28"/>
      <c r="L28"/>
    </row>
    <row r="29" spans="1:14" x14ac:dyDescent="0.25">
      <c r="A29" s="90" t="s">
        <v>468</v>
      </c>
      <c r="B29" s="91">
        <v>157.803505</v>
      </c>
      <c r="C29" s="92">
        <v>184.09732199999999</v>
      </c>
      <c r="D29" s="93">
        <f t="shared" si="0"/>
        <v>16.66237831662864</v>
      </c>
      <c r="E29" s="91">
        <v>17.364975999999999</v>
      </c>
      <c r="F29" s="92">
        <v>19.164919000000001</v>
      </c>
      <c r="G29" s="93">
        <f t="shared" si="1"/>
        <v>10.36536416750592</v>
      </c>
      <c r="H29" s="94">
        <f t="shared" si="3"/>
        <v>140.43852900000002</v>
      </c>
      <c r="I29" s="95">
        <f t="shared" si="2"/>
        <v>164.93240299999999</v>
      </c>
      <c r="J29"/>
      <c r="K29"/>
      <c r="L29"/>
    </row>
    <row r="30" spans="1:14" x14ac:dyDescent="0.25">
      <c r="A30" s="90" t="s">
        <v>469</v>
      </c>
      <c r="B30" s="91">
        <v>796.06946100000005</v>
      </c>
      <c r="C30" s="92">
        <v>836.17987500000004</v>
      </c>
      <c r="D30" s="93">
        <f t="shared" si="0"/>
        <v>5.0385570562667255</v>
      </c>
      <c r="E30" s="91">
        <v>442.49090200000001</v>
      </c>
      <c r="F30" s="92">
        <v>418.97073599999999</v>
      </c>
      <c r="G30" s="93">
        <f t="shared" si="1"/>
        <v>-5.3154010384602257</v>
      </c>
      <c r="H30" s="94">
        <f t="shared" si="3"/>
        <v>353.57855900000004</v>
      </c>
      <c r="I30" s="95">
        <f t="shared" si="2"/>
        <v>417.20913900000005</v>
      </c>
    </row>
    <row r="31" spans="1:14" x14ac:dyDescent="0.25">
      <c r="A31" s="90" t="s">
        <v>445</v>
      </c>
      <c r="B31" s="91">
        <v>1180.9430609999999</v>
      </c>
      <c r="C31" s="92">
        <v>1288.5548840000001</v>
      </c>
      <c r="D31" s="93">
        <f t="shared" si="0"/>
        <v>9.1123633775261403</v>
      </c>
      <c r="E31" s="91">
        <v>627.49530700000003</v>
      </c>
      <c r="F31" s="92">
        <v>602.21794899999998</v>
      </c>
      <c r="G31" s="93">
        <f t="shared" si="1"/>
        <v>-4.028294350255603</v>
      </c>
      <c r="H31" s="94">
        <f t="shared" si="3"/>
        <v>553.44775399999992</v>
      </c>
      <c r="I31" s="95">
        <f t="shared" si="2"/>
        <v>686.33693500000015</v>
      </c>
    </row>
    <row r="32" spans="1:14" x14ac:dyDescent="0.25">
      <c r="A32" s="90" t="s">
        <v>435</v>
      </c>
      <c r="B32" s="91">
        <v>2340.5915829999999</v>
      </c>
      <c r="C32" s="92">
        <v>2570.1979459999998</v>
      </c>
      <c r="D32" s="93">
        <f t="shared" si="0"/>
        <v>9.8097576983382613</v>
      </c>
      <c r="E32" s="91">
        <v>1716.3774860000001</v>
      </c>
      <c r="F32" s="92">
        <v>1912.046638</v>
      </c>
      <c r="G32" s="93">
        <f t="shared" si="1"/>
        <v>11.40012343415229</v>
      </c>
      <c r="H32" s="94">
        <f t="shared" si="3"/>
        <v>624.21409699999981</v>
      </c>
      <c r="I32" s="95">
        <f t="shared" si="2"/>
        <v>658.15130799999974</v>
      </c>
    </row>
    <row r="33" spans="1:9" ht="16.5" thickBot="1" x14ac:dyDescent="0.3">
      <c r="A33" s="98" t="s">
        <v>630</v>
      </c>
      <c r="B33" s="367">
        <v>0.11548700000275858</v>
      </c>
      <c r="C33" s="100">
        <v>0.75648499999078922</v>
      </c>
      <c r="D33" s="101">
        <f t="shared" si="0"/>
        <v>555.03909528580652</v>
      </c>
      <c r="E33" s="99">
        <v>18.899805000000924</v>
      </c>
      <c r="F33" s="102">
        <v>24.803298999995604</v>
      </c>
      <c r="G33" s="103">
        <f t="shared" si="1"/>
        <v>31.235740262898965</v>
      </c>
      <c r="H33" s="104">
        <f t="shared" ref="H33" si="4">B33-E33</f>
        <v>-18.784317999998166</v>
      </c>
      <c r="I33" s="105">
        <f t="shared" ref="I33" si="5">C33-F33</f>
        <v>-24.046814000004815</v>
      </c>
    </row>
    <row r="34" spans="1:9" ht="16.5" thickBot="1" x14ac:dyDescent="0.3">
      <c r="A34" s="106" t="s">
        <v>433</v>
      </c>
      <c r="B34" s="107">
        <v>3682.7443939999998</v>
      </c>
      <c r="C34" s="108">
        <v>4203.9257400000006</v>
      </c>
      <c r="D34" s="109">
        <f t="shared" si="0"/>
        <v>14.151982604307802</v>
      </c>
      <c r="E34" s="107">
        <v>494.88195400000001</v>
      </c>
      <c r="F34" s="108">
        <v>530.10386199999994</v>
      </c>
      <c r="G34" s="109">
        <f t="shared" si="1"/>
        <v>7.1172342647192037</v>
      </c>
      <c r="H34" s="110">
        <f t="shared" si="3"/>
        <v>3187.8624399999999</v>
      </c>
      <c r="I34" s="111">
        <f t="shared" si="2"/>
        <v>3673.8218780000007</v>
      </c>
    </row>
    <row r="35" spans="1:9" x14ac:dyDescent="0.25">
      <c r="A35" s="84" t="s">
        <v>470</v>
      </c>
      <c r="B35" s="85">
        <v>1077.6479180000001</v>
      </c>
      <c r="C35" s="86">
        <v>1142.6443569999999</v>
      </c>
      <c r="D35" s="87">
        <f t="shared" si="0"/>
        <v>6.0313241379082569</v>
      </c>
      <c r="E35" s="85">
        <v>773.71901400000013</v>
      </c>
      <c r="F35" s="86">
        <v>576.61757499999999</v>
      </c>
      <c r="G35" s="87">
        <f t="shared" si="1"/>
        <v>-25.474550248031015</v>
      </c>
      <c r="H35" s="85">
        <f t="shared" si="3"/>
        <v>303.92890399999999</v>
      </c>
      <c r="I35" s="88">
        <f t="shared" si="2"/>
        <v>566.02678199999991</v>
      </c>
    </row>
    <row r="36" spans="1:9" x14ac:dyDescent="0.25">
      <c r="A36" s="90" t="s">
        <v>471</v>
      </c>
      <c r="B36" s="91">
        <v>19.584986000000001</v>
      </c>
      <c r="C36" s="92">
        <v>24.921221000000003</v>
      </c>
      <c r="D36" s="93">
        <f t="shared" si="0"/>
        <v>27.246560196673116</v>
      </c>
      <c r="E36" s="91">
        <v>2.691122</v>
      </c>
      <c r="F36" s="92">
        <v>3.720561</v>
      </c>
      <c r="G36" s="93">
        <f t="shared" si="1"/>
        <v>38.253152402603817</v>
      </c>
      <c r="H36" s="91">
        <f t="shared" si="3"/>
        <v>16.893864000000001</v>
      </c>
      <c r="I36" s="95">
        <f t="shared" si="2"/>
        <v>21.200660000000003</v>
      </c>
    </row>
    <row r="37" spans="1:9" x14ac:dyDescent="0.25">
      <c r="A37" s="90" t="s">
        <v>472</v>
      </c>
      <c r="B37" s="91">
        <v>17.18843</v>
      </c>
      <c r="C37" s="92">
        <v>24.647158999999998</v>
      </c>
      <c r="D37" s="93">
        <f t="shared" si="0"/>
        <v>43.393893450419831</v>
      </c>
      <c r="E37" s="91">
        <v>2.7297449999999999</v>
      </c>
      <c r="F37" s="92">
        <v>5.3072989999999995</v>
      </c>
      <c r="G37" s="93">
        <f t="shared" si="1"/>
        <v>94.424717327076337</v>
      </c>
      <c r="H37" s="91">
        <f t="shared" si="3"/>
        <v>14.458685000000001</v>
      </c>
      <c r="I37" s="95">
        <f t="shared" si="2"/>
        <v>19.339859999999998</v>
      </c>
    </row>
    <row r="38" spans="1:9" x14ac:dyDescent="0.25">
      <c r="A38" s="90" t="s">
        <v>473</v>
      </c>
      <c r="B38" s="91">
        <v>216.030551</v>
      </c>
      <c r="C38" s="92">
        <v>245.816305</v>
      </c>
      <c r="D38" s="93">
        <f t="shared" si="0"/>
        <v>13.787750789007614</v>
      </c>
      <c r="E38" s="91">
        <v>175.495394</v>
      </c>
      <c r="F38" s="92">
        <v>79.404191000000012</v>
      </c>
      <c r="G38" s="93">
        <f t="shared" si="1"/>
        <v>-54.754259248536172</v>
      </c>
      <c r="H38" s="91">
        <f t="shared" si="3"/>
        <v>40.535156999999998</v>
      </c>
      <c r="I38" s="95">
        <f t="shared" si="2"/>
        <v>166.41211399999997</v>
      </c>
    </row>
    <row r="39" spans="1:9" x14ac:dyDescent="0.25">
      <c r="A39" s="90" t="s">
        <v>474</v>
      </c>
      <c r="B39" s="91">
        <v>84.094492000000002</v>
      </c>
      <c r="C39" s="92">
        <v>103.35418700000001</v>
      </c>
      <c r="D39" s="93">
        <f t="shared" si="0"/>
        <v>22.902445263597055</v>
      </c>
      <c r="E39" s="91">
        <v>87.764876000000001</v>
      </c>
      <c r="F39" s="92">
        <v>52.471790999999996</v>
      </c>
      <c r="G39" s="93">
        <f t="shared" si="1"/>
        <v>-40.213222656407567</v>
      </c>
      <c r="H39" s="91">
        <f t="shared" si="3"/>
        <v>-3.6703839999999985</v>
      </c>
      <c r="I39" s="95">
        <f t="shared" si="2"/>
        <v>50.882396000000014</v>
      </c>
    </row>
    <row r="40" spans="1:9" x14ac:dyDescent="0.25">
      <c r="A40" s="90" t="s">
        <v>475</v>
      </c>
      <c r="B40" s="91">
        <v>12.458105</v>
      </c>
      <c r="C40" s="92">
        <v>24.691530999999998</v>
      </c>
      <c r="D40" s="93">
        <f t="shared" si="0"/>
        <v>98.196523468055517</v>
      </c>
      <c r="E40" s="91">
        <v>0.39057500000000001</v>
      </c>
      <c r="F40" s="92">
        <v>0.15970500000000001</v>
      </c>
      <c r="G40" s="93">
        <f t="shared" si="1"/>
        <v>-59.110286116622923</v>
      </c>
      <c r="H40" s="91">
        <f t="shared" si="3"/>
        <v>12.06753</v>
      </c>
      <c r="I40" s="95">
        <f t="shared" si="2"/>
        <v>24.531825999999999</v>
      </c>
    </row>
    <row r="41" spans="1:9" x14ac:dyDescent="0.25">
      <c r="A41" s="90" t="s">
        <v>476</v>
      </c>
      <c r="B41" s="91">
        <v>67.417085</v>
      </c>
      <c r="C41" s="92">
        <v>71.614159000000001</v>
      </c>
      <c r="D41" s="93">
        <f t="shared" si="0"/>
        <v>6.225534669735425</v>
      </c>
      <c r="E41" s="91">
        <v>69.186030000000002</v>
      </c>
      <c r="F41" s="92">
        <v>61.631951000000001</v>
      </c>
      <c r="G41" s="93">
        <f t="shared" si="1"/>
        <v>-10.918503345256262</v>
      </c>
      <c r="H41" s="91">
        <f t="shared" si="3"/>
        <v>-1.7689450000000022</v>
      </c>
      <c r="I41" s="95">
        <f t="shared" si="2"/>
        <v>9.982208</v>
      </c>
    </row>
    <row r="42" spans="1:9" x14ac:dyDescent="0.25">
      <c r="A42" s="90" t="s">
        <v>477</v>
      </c>
      <c r="B42" s="91">
        <v>614.405306</v>
      </c>
      <c r="C42" s="92">
        <v>573.14339399999994</v>
      </c>
      <c r="D42" s="93">
        <f t="shared" si="0"/>
        <v>-6.7157479919289722</v>
      </c>
      <c r="E42" s="91">
        <v>428.16565600000001</v>
      </c>
      <c r="F42" s="92">
        <v>367.17553100000003</v>
      </c>
      <c r="G42" s="93">
        <f t="shared" si="1"/>
        <v>-14.244515912317821</v>
      </c>
      <c r="H42" s="91">
        <f t="shared" si="3"/>
        <v>186.23964999999998</v>
      </c>
      <c r="I42" s="95">
        <f t="shared" si="2"/>
        <v>205.96786299999991</v>
      </c>
    </row>
    <row r="43" spans="1:9" x14ac:dyDescent="0.25">
      <c r="A43" s="90" t="s">
        <v>478</v>
      </c>
      <c r="B43" s="91">
        <v>4.5159769999999995</v>
      </c>
      <c r="C43" s="92">
        <v>5.8566700000000003</v>
      </c>
      <c r="D43" s="93">
        <f t="shared" si="0"/>
        <v>29.687772989100718</v>
      </c>
      <c r="E43" s="91">
        <v>2.0431059999999999</v>
      </c>
      <c r="F43" s="92">
        <v>0.44062400000000002</v>
      </c>
      <c r="G43" s="93">
        <f t="shared" si="1"/>
        <v>-78.433620184170564</v>
      </c>
      <c r="H43" s="91">
        <f t="shared" si="3"/>
        <v>2.4728709999999996</v>
      </c>
      <c r="I43" s="95">
        <f t="shared" si="2"/>
        <v>5.4160460000000006</v>
      </c>
    </row>
    <row r="44" spans="1:9" x14ac:dyDescent="0.25">
      <c r="A44" s="90" t="s">
        <v>479</v>
      </c>
      <c r="B44" s="91">
        <v>2.4662660000000001</v>
      </c>
      <c r="C44" s="92">
        <v>1.9732769999999999</v>
      </c>
      <c r="D44" s="93">
        <f t="shared" si="0"/>
        <v>-19.989287449123498</v>
      </c>
      <c r="E44" s="91" t="s">
        <v>23</v>
      </c>
      <c r="F44" s="92" t="s">
        <v>23</v>
      </c>
      <c r="G44" s="93" t="s">
        <v>23</v>
      </c>
      <c r="H44" s="91">
        <v>3.4705560000000002</v>
      </c>
      <c r="I44" s="112">
        <v>1.6119970000000001</v>
      </c>
    </row>
    <row r="45" spans="1:9" ht="16.5" thickBot="1" x14ac:dyDescent="0.3">
      <c r="A45" s="113" t="s">
        <v>480</v>
      </c>
      <c r="B45" s="114">
        <v>39.486719999999998</v>
      </c>
      <c r="C45" s="115">
        <v>66.626453999999995</v>
      </c>
      <c r="D45" s="116">
        <f t="shared" si="0"/>
        <v>68.731294977146746</v>
      </c>
      <c r="E45" s="114">
        <v>5.25251</v>
      </c>
      <c r="F45" s="115">
        <v>6.3059219999999998</v>
      </c>
      <c r="G45" s="116">
        <f t="shared" ref="G45:G61" si="6">((F45-E45)/E45)*100</f>
        <v>20.055402083956047</v>
      </c>
      <c r="H45" s="114">
        <f t="shared" si="3"/>
        <v>34.234209999999997</v>
      </c>
      <c r="I45" s="117">
        <f t="shared" si="2"/>
        <v>60.320531999999993</v>
      </c>
    </row>
    <row r="46" spans="1:9" ht="16.5" thickBot="1" x14ac:dyDescent="0.3">
      <c r="A46" s="118" t="s">
        <v>481</v>
      </c>
      <c r="B46" s="119">
        <v>944.92535900000007</v>
      </c>
      <c r="C46" s="120">
        <v>1032.795304</v>
      </c>
      <c r="D46" s="379">
        <f t="shared" si="0"/>
        <v>9.2991413727102561</v>
      </c>
      <c r="E46" s="119">
        <v>2666.6118409999999</v>
      </c>
      <c r="F46" s="120">
        <v>1691.3518880000001</v>
      </c>
      <c r="G46" s="121">
        <f t="shared" si="6"/>
        <v>-36.5730001646685</v>
      </c>
      <c r="H46" s="122">
        <f t="shared" si="3"/>
        <v>-1721.6864819999998</v>
      </c>
      <c r="I46" s="123">
        <f t="shared" si="2"/>
        <v>-658.55658400000016</v>
      </c>
    </row>
    <row r="47" spans="1:9" x14ac:dyDescent="0.25">
      <c r="A47" s="84" t="s">
        <v>482</v>
      </c>
      <c r="B47" s="85">
        <v>569.41456900000003</v>
      </c>
      <c r="C47" s="86">
        <v>615.39898399999993</v>
      </c>
      <c r="D47" s="87">
        <f t="shared" si="0"/>
        <v>8.0757355894067224</v>
      </c>
      <c r="E47" s="85">
        <v>1728.0682239999999</v>
      </c>
      <c r="F47" s="86">
        <v>1999.9827980000002</v>
      </c>
      <c r="G47" s="87">
        <f t="shared" si="6"/>
        <v>15.735175858427242</v>
      </c>
      <c r="H47" s="85">
        <f t="shared" si="3"/>
        <v>-1158.6536549999998</v>
      </c>
      <c r="I47" s="88">
        <f t="shared" si="2"/>
        <v>-1384.5838140000003</v>
      </c>
    </row>
    <row r="48" spans="1:9" x14ac:dyDescent="0.25">
      <c r="A48" s="90" t="s">
        <v>483</v>
      </c>
      <c r="B48" s="91">
        <v>15.428522999999998</v>
      </c>
      <c r="C48" s="92">
        <v>23.545293000000001</v>
      </c>
      <c r="D48" s="93">
        <f t="shared" si="0"/>
        <v>52.608859577809255</v>
      </c>
      <c r="E48" s="91">
        <v>131.77479399999999</v>
      </c>
      <c r="F48" s="92">
        <v>119.35261</v>
      </c>
      <c r="G48" s="93">
        <f t="shared" si="6"/>
        <v>-9.4268286239931367</v>
      </c>
      <c r="H48" s="124">
        <f t="shared" si="3"/>
        <v>-116.34627099999999</v>
      </c>
      <c r="I48" s="95">
        <f t="shared" si="2"/>
        <v>-95.807316999999998</v>
      </c>
    </row>
    <row r="49" spans="1:9" x14ac:dyDescent="0.25">
      <c r="A49" s="90" t="s">
        <v>484</v>
      </c>
      <c r="B49" s="91">
        <v>0.73879600000000001</v>
      </c>
      <c r="C49" s="92">
        <v>1.437176</v>
      </c>
      <c r="D49" s="125">
        <f t="shared" si="0"/>
        <v>94.529477690729237</v>
      </c>
      <c r="E49" s="91">
        <v>4.2852540000000001</v>
      </c>
      <c r="F49" s="92">
        <v>8.1518180000000005</v>
      </c>
      <c r="G49" s="125">
        <f t="shared" si="6"/>
        <v>90.229517316826502</v>
      </c>
      <c r="H49" s="126">
        <f t="shared" si="3"/>
        <v>-3.5464580000000003</v>
      </c>
      <c r="I49" s="112">
        <f t="shared" si="2"/>
        <v>-6.7146420000000004</v>
      </c>
    </row>
    <row r="50" spans="1:9" x14ac:dyDescent="0.25">
      <c r="A50" s="90" t="s">
        <v>438</v>
      </c>
      <c r="B50" s="91">
        <v>295.84932600000002</v>
      </c>
      <c r="C50" s="92">
        <v>294.91224</v>
      </c>
      <c r="D50" s="93">
        <f t="shared" si="0"/>
        <v>-0.31674434167885246</v>
      </c>
      <c r="E50" s="91">
        <v>1442.8285060000001</v>
      </c>
      <c r="F50" s="92">
        <v>1722.7092150000001</v>
      </c>
      <c r="G50" s="93">
        <f t="shared" si="6"/>
        <v>19.398057900583233</v>
      </c>
      <c r="H50" s="126">
        <f t="shared" si="3"/>
        <v>-1146.97918</v>
      </c>
      <c r="I50" s="95">
        <f t="shared" si="2"/>
        <v>-1427.7969750000002</v>
      </c>
    </row>
    <row r="51" spans="1:9" ht="16.5" thickBot="1" x14ac:dyDescent="0.3">
      <c r="A51" s="113" t="s">
        <v>485</v>
      </c>
      <c r="B51" s="114">
        <v>257.39792399999999</v>
      </c>
      <c r="C51" s="115">
        <v>295.50427500000001</v>
      </c>
      <c r="D51" s="116">
        <f t="shared" si="0"/>
        <v>14.804451569702644</v>
      </c>
      <c r="E51" s="114">
        <v>149.17967000000002</v>
      </c>
      <c r="F51" s="115">
        <v>149.76915500000001</v>
      </c>
      <c r="G51" s="116">
        <f t="shared" si="6"/>
        <v>0.39515102828689469</v>
      </c>
      <c r="H51" s="127">
        <f t="shared" si="3"/>
        <v>108.21825399999997</v>
      </c>
      <c r="I51" s="117">
        <f t="shared" si="2"/>
        <v>145.73511999999999</v>
      </c>
    </row>
    <row r="52" spans="1:9" x14ac:dyDescent="0.25">
      <c r="A52" s="84" t="s">
        <v>486</v>
      </c>
      <c r="B52" s="85">
        <v>964.28433099999995</v>
      </c>
      <c r="C52" s="86">
        <v>1077.55582</v>
      </c>
      <c r="D52" s="87">
        <f t="shared" si="0"/>
        <v>11.74668978417737</v>
      </c>
      <c r="E52" s="85">
        <v>609.48354099999995</v>
      </c>
      <c r="F52" s="86">
        <v>691.07252700000004</v>
      </c>
      <c r="G52" s="87">
        <f t="shared" si="6"/>
        <v>13.386577407182207</v>
      </c>
      <c r="H52" s="85">
        <f t="shared" si="3"/>
        <v>354.80079000000001</v>
      </c>
      <c r="I52" s="88">
        <f t="shared" si="2"/>
        <v>386.483293</v>
      </c>
    </row>
    <row r="53" spans="1:9" x14ac:dyDescent="0.25">
      <c r="A53" s="90" t="s">
        <v>487</v>
      </c>
      <c r="B53" s="91">
        <v>135.586783</v>
      </c>
      <c r="C53" s="92">
        <v>127.27698600000001</v>
      </c>
      <c r="D53" s="128">
        <f t="shared" si="0"/>
        <v>-6.1287662529761393</v>
      </c>
      <c r="E53" s="91">
        <v>61.032442000000003</v>
      </c>
      <c r="F53" s="92">
        <v>57.359851999999997</v>
      </c>
      <c r="G53" s="128">
        <f t="shared" si="6"/>
        <v>-6.0174390531514481</v>
      </c>
      <c r="H53" s="124">
        <f t="shared" si="3"/>
        <v>74.554340999999994</v>
      </c>
      <c r="I53" s="95">
        <f t="shared" si="2"/>
        <v>69.917134000000004</v>
      </c>
    </row>
    <row r="54" spans="1:9" x14ac:dyDescent="0.25">
      <c r="A54" s="90" t="s">
        <v>488</v>
      </c>
      <c r="B54" s="91">
        <v>57.473271999999994</v>
      </c>
      <c r="C54" s="92">
        <v>80.513750000000002</v>
      </c>
      <c r="D54" s="128">
        <f t="shared" si="0"/>
        <v>40.089031297887495</v>
      </c>
      <c r="E54" s="91">
        <v>39.623767000000001</v>
      </c>
      <c r="F54" s="92">
        <v>37.043641999999998</v>
      </c>
      <c r="G54" s="128">
        <f t="shared" si="6"/>
        <v>-6.5115590852328671</v>
      </c>
      <c r="H54" s="126">
        <f t="shared" si="3"/>
        <v>17.849504999999994</v>
      </c>
      <c r="I54" s="95">
        <f t="shared" si="2"/>
        <v>43.470108000000003</v>
      </c>
    </row>
    <row r="55" spans="1:9" ht="16.5" thickBot="1" x14ac:dyDescent="0.3">
      <c r="A55" s="113" t="s">
        <v>643</v>
      </c>
      <c r="B55" s="114">
        <v>771.22427599999992</v>
      </c>
      <c r="C55" s="115">
        <v>869.765084</v>
      </c>
      <c r="D55" s="116">
        <f t="shared" si="0"/>
        <v>12.777192195127437</v>
      </c>
      <c r="E55" s="114">
        <v>508.82733200000001</v>
      </c>
      <c r="F55" s="115">
        <v>596.66903300000001</v>
      </c>
      <c r="G55" s="116">
        <f t="shared" si="6"/>
        <v>17.263557886076764</v>
      </c>
      <c r="H55" s="127">
        <f t="shared" si="3"/>
        <v>262.39694399999991</v>
      </c>
      <c r="I55" s="117">
        <f t="shared" si="2"/>
        <v>273.09605099999999</v>
      </c>
    </row>
    <row r="56" spans="1:9" x14ac:dyDescent="0.25">
      <c r="A56" s="84" t="s">
        <v>489</v>
      </c>
      <c r="B56" s="85">
        <v>51.791255</v>
      </c>
      <c r="C56" s="86">
        <v>71.607975999999994</v>
      </c>
      <c r="D56" s="87">
        <f t="shared" si="0"/>
        <v>38.262677743568858</v>
      </c>
      <c r="E56" s="85">
        <v>1832.3097500000001</v>
      </c>
      <c r="F56" s="86">
        <v>1739.5897620000001</v>
      </c>
      <c r="G56" s="87">
        <f t="shared" si="6"/>
        <v>-5.0602791367562201</v>
      </c>
      <c r="H56" s="85">
        <f t="shared" si="3"/>
        <v>-1780.518495</v>
      </c>
      <c r="I56" s="88">
        <f t="shared" si="2"/>
        <v>-1667.9817860000001</v>
      </c>
    </row>
    <row r="57" spans="1:9" x14ac:dyDescent="0.25">
      <c r="A57" s="90" t="s">
        <v>490</v>
      </c>
      <c r="B57" s="91">
        <v>4.5498140000000005</v>
      </c>
      <c r="C57" s="92">
        <v>5.8600450000000004</v>
      </c>
      <c r="D57" s="93">
        <f t="shared" si="0"/>
        <v>28.797462929253808</v>
      </c>
      <c r="E57" s="91">
        <v>973.268013</v>
      </c>
      <c r="F57" s="92">
        <v>426.08419400000002</v>
      </c>
      <c r="G57" s="93">
        <f t="shared" si="6"/>
        <v>-56.22128865751597</v>
      </c>
      <c r="H57" s="124">
        <f t="shared" si="3"/>
        <v>-968.71819900000003</v>
      </c>
      <c r="I57" s="95">
        <f t="shared" si="2"/>
        <v>-420.22414900000001</v>
      </c>
    </row>
    <row r="58" spans="1:9" x14ac:dyDescent="0.25">
      <c r="A58" s="90" t="s">
        <v>446</v>
      </c>
      <c r="B58" s="91">
        <v>42.617430999999996</v>
      </c>
      <c r="C58" s="92">
        <v>58.779033000000005</v>
      </c>
      <c r="D58" s="93">
        <f t="shared" si="0"/>
        <v>37.922515789372689</v>
      </c>
      <c r="E58" s="91">
        <v>697.77594199999999</v>
      </c>
      <c r="F58" s="92">
        <v>1247.017758</v>
      </c>
      <c r="G58" s="93">
        <f t="shared" si="6"/>
        <v>78.71320619420267</v>
      </c>
      <c r="H58" s="126">
        <f t="shared" si="3"/>
        <v>-655.15851099999998</v>
      </c>
      <c r="I58" s="95">
        <f t="shared" si="2"/>
        <v>-1188.2387249999999</v>
      </c>
    </row>
    <row r="59" spans="1:9" x14ac:dyDescent="0.25">
      <c r="A59" s="90" t="s">
        <v>491</v>
      </c>
      <c r="B59" s="91">
        <v>3.0075289999999999</v>
      </c>
      <c r="C59" s="92">
        <v>4.339512</v>
      </c>
      <c r="D59" s="93">
        <f t="shared" si="0"/>
        <v>44.288284501994838</v>
      </c>
      <c r="E59" s="91">
        <v>156.757566</v>
      </c>
      <c r="F59" s="92">
        <v>63.205684999999995</v>
      </c>
      <c r="G59" s="93">
        <f t="shared" si="6"/>
        <v>-59.679340134689262</v>
      </c>
      <c r="H59" s="126">
        <f t="shared" si="3"/>
        <v>-153.75003699999999</v>
      </c>
      <c r="I59" s="95">
        <f t="shared" si="2"/>
        <v>-58.866172999999996</v>
      </c>
    </row>
    <row r="60" spans="1:9" ht="16.5" thickBot="1" x14ac:dyDescent="0.3">
      <c r="A60" s="113" t="s">
        <v>492</v>
      </c>
      <c r="B60" s="114">
        <v>1.6164810000000001</v>
      </c>
      <c r="C60" s="115">
        <v>2.6293859999999998</v>
      </c>
      <c r="D60" s="129">
        <f t="shared" si="0"/>
        <v>62.66111386400457</v>
      </c>
      <c r="E60" s="114">
        <v>4.508229</v>
      </c>
      <c r="F60" s="115">
        <v>3.2821250000000002</v>
      </c>
      <c r="G60" s="129">
        <f t="shared" si="6"/>
        <v>-27.19702126932771</v>
      </c>
      <c r="H60" s="127">
        <f t="shared" si="3"/>
        <v>-2.8917479999999998</v>
      </c>
      <c r="I60" s="117">
        <f t="shared" si="2"/>
        <v>-0.6527390000000004</v>
      </c>
    </row>
    <row r="61" spans="1:9" ht="16.5" thickBot="1" x14ac:dyDescent="0.3">
      <c r="A61" s="118" t="s">
        <v>493</v>
      </c>
      <c r="B61" s="119">
        <v>5046.9574280000033</v>
      </c>
      <c r="C61" s="120">
        <v>5596.8063069999971</v>
      </c>
      <c r="D61" s="121">
        <f t="shared" si="0"/>
        <v>10.894660532492081</v>
      </c>
      <c r="E61" s="119">
        <v>3731.775520000002</v>
      </c>
      <c r="F61" s="120">
        <v>4025.4891149999976</v>
      </c>
      <c r="G61" s="121">
        <f t="shared" si="6"/>
        <v>7.8706126192712542</v>
      </c>
      <c r="H61" s="110">
        <f t="shared" si="3"/>
        <v>1315.1819080000014</v>
      </c>
      <c r="I61" s="123">
        <f t="shared" si="2"/>
        <v>1571.3171919999995</v>
      </c>
    </row>
    <row r="62" spans="1:9" x14ac:dyDescent="0.25">
      <c r="A62" s="62" t="s">
        <v>449</v>
      </c>
      <c r="B62" s="130"/>
      <c r="C62" s="130"/>
      <c r="D62" s="130"/>
      <c r="E62" s="130"/>
      <c r="F62" s="130"/>
      <c r="G62" s="89"/>
      <c r="H62" s="96"/>
      <c r="I62" s="96"/>
    </row>
    <row r="63" spans="1:9" x14ac:dyDescent="0.25">
      <c r="B63" s="89"/>
      <c r="C63" s="89"/>
      <c r="D63" s="89"/>
      <c r="E63" s="89"/>
      <c r="F63" s="89"/>
    </row>
    <row r="64" spans="1:9" x14ac:dyDescent="0.25">
      <c r="B64" s="89"/>
      <c r="C64" s="89"/>
      <c r="E64" s="89"/>
      <c r="F64" s="89"/>
    </row>
  </sheetData>
  <conditionalFormatting sqref="D5:D61">
    <cfRule type="cellIs" dxfId="36" priority="10" stopIfTrue="1" operator="lessThan">
      <formula>0</formula>
    </cfRule>
    <cfRule type="cellIs" dxfId="35" priority="11" stopIfTrue="1" operator="greaterThan">
      <formula>0</formula>
    </cfRule>
  </conditionalFormatting>
  <conditionalFormatting sqref="G5:G61">
    <cfRule type="cellIs" dxfId="34" priority="8" stopIfTrue="1" operator="lessThan">
      <formula>0</formula>
    </cfRule>
    <cfRule type="cellIs" dxfId="33" priority="9" stopIfTrue="1" operator="greaterThan">
      <formula>0</formula>
    </cfRule>
  </conditionalFormatting>
  <conditionalFormatting sqref="H5:I61">
    <cfRule type="cellIs" dxfId="32" priority="7" operator="lessThan">
      <formula>0</formula>
    </cfRule>
  </conditionalFormatting>
  <printOptions horizontalCentered="1"/>
  <pageMargins left="0.19685039370078741" right="0.19685039370078741" top="0.6692913385826772" bottom="0.31496062992125984" header="0.19685039370078741" footer="0.15748031496062992"/>
  <pageSetup paperSize="9" scale="80" orientation="portrait" r:id="rId1"/>
  <headerFooter alignWithMargins="0">
    <oddHeader xml:space="preserve">&amp;L&amp;"-,Pogrubiona kursywa"&amp;12Departament Rynków Rolnych i Transformacji Energetycznej Obszarów Wiejskich&amp;C&amp;"-,Standardowy"
&amp;8
&amp;14Polski handel zagraniczny towarami rolno-spożywczymi w 2023r. - dane ostateczne! </oddHeader>
    <oddFooter>&amp;L&amp;"-,Pogrubiona kursywa"&amp;12Źródło: Min. Finansów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Nazwane zakresy</vt:lpstr>
      </vt:variant>
      <vt:variant>
        <vt:i4>8</vt:i4>
      </vt:variant>
    </vt:vector>
  </HeadingPairs>
  <TitlesOfParts>
    <vt:vector size="22" baseType="lpstr">
      <vt:lpstr>INFO</vt:lpstr>
      <vt:lpstr>HZ og 2004-2023</vt:lpstr>
      <vt:lpstr>EXP - wykresy</vt:lpstr>
      <vt:lpstr>IMP - wykresy</vt:lpstr>
      <vt:lpstr>CN2 OG_I-XII 2023</vt:lpstr>
      <vt:lpstr>CN4 OG_ I-XII 2023</vt:lpstr>
      <vt:lpstr>CN4 UKRAINA_I-XII 2023</vt:lpstr>
      <vt:lpstr>Kraje GŁÓWNE I-XII 2023</vt:lpstr>
      <vt:lpstr>Kraje wg Ugrup I-XII 2023</vt:lpstr>
      <vt:lpstr>Kraje pozost. EXP I-XII 2023</vt:lpstr>
      <vt:lpstr>Kraje pozost. IMP I-XII 2023</vt:lpstr>
      <vt:lpstr>Produkty_EXP</vt:lpstr>
      <vt:lpstr>cn4 Glowne EXP I-XII 2023</vt:lpstr>
      <vt:lpstr>cn4 Glowne IMP I-XII 2023</vt:lpstr>
      <vt:lpstr>INFO!OLE_LINK4</vt:lpstr>
      <vt:lpstr>'cn4 Glowne EXP I-XII 2023'!Tytuły_wydruku</vt:lpstr>
      <vt:lpstr>'cn4 Glowne IMP I-XII 2023'!Tytuły_wydruku</vt:lpstr>
      <vt:lpstr>'CN4 OG_ I-XII 2023'!Tytuły_wydruku</vt:lpstr>
      <vt:lpstr>'CN4 UKRAINA_I-XII 2023'!Tytuły_wydruku</vt:lpstr>
      <vt:lpstr>'EXP - wykresy'!Tytuły_wydruku</vt:lpstr>
      <vt:lpstr>'IMP - wykresy'!Tytuły_wydruku</vt:lpstr>
      <vt:lpstr>'Kraje wg Ugrup I-XII 2023'!Tytuły_wydruku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Pachnicki Adam</dc:creator>
  <cp:lastModifiedBy>Pachnicki Adam</cp:lastModifiedBy>
  <cp:lastPrinted>2024-10-28T13:32:21Z</cp:lastPrinted>
  <dcterms:created xsi:type="dcterms:W3CDTF">2021-05-10T11:10:15Z</dcterms:created>
  <dcterms:modified xsi:type="dcterms:W3CDTF">2024-10-28T13:32:32Z</dcterms:modified>
</cp:coreProperties>
</file>