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25" windowWidth="14310" windowHeight="10965" tabRatio="911" activeTab="4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  <externalReference r:id="rId14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N49" i="2" l="1"/>
  <c r="M49" i="2"/>
  <c r="L49" i="2"/>
  <c r="K49" i="2"/>
  <c r="J49" i="2"/>
  <c r="I49" i="2"/>
  <c r="H49" i="2"/>
  <c r="G49" i="2"/>
  <c r="F49" i="2"/>
  <c r="E49" i="2"/>
  <c r="D49" i="2"/>
  <c r="C49" i="2"/>
  <c r="N46" i="2"/>
  <c r="M46" i="2"/>
  <c r="L46" i="2"/>
  <c r="K46" i="2"/>
  <c r="J46" i="2"/>
  <c r="I46" i="2"/>
  <c r="H46" i="2"/>
  <c r="G46" i="2"/>
  <c r="F46" i="2"/>
  <c r="E46" i="2"/>
  <c r="D46" i="2"/>
  <c r="C46" i="2"/>
  <c r="N38" i="2"/>
  <c r="M38" i="2"/>
  <c r="L38" i="2"/>
  <c r="K38" i="2"/>
  <c r="J38" i="2"/>
  <c r="I38" i="2"/>
  <c r="H38" i="2"/>
  <c r="G38" i="2"/>
  <c r="F38" i="2"/>
  <c r="E38" i="2"/>
  <c r="D38" i="2"/>
  <c r="C38" i="2"/>
  <c r="N37" i="2"/>
  <c r="M37" i="2"/>
  <c r="L37" i="2"/>
  <c r="K37" i="2"/>
  <c r="J37" i="2"/>
  <c r="I37" i="2"/>
  <c r="H37" i="2"/>
  <c r="G37" i="2"/>
  <c r="F37" i="2"/>
  <c r="E37" i="2"/>
  <c r="D37" i="2"/>
  <c r="C37" i="2"/>
  <c r="N23" i="2"/>
  <c r="M23" i="2"/>
  <c r="L23" i="2"/>
  <c r="K23" i="2"/>
  <c r="J23" i="2"/>
  <c r="I23" i="2"/>
  <c r="H23" i="2"/>
  <c r="G23" i="2"/>
  <c r="F23" i="2"/>
  <c r="E23" i="2"/>
  <c r="D23" i="2"/>
  <c r="C23" i="2"/>
  <c r="E3" i="2"/>
  <c r="C3" i="2"/>
  <c r="F17" i="6" l="1"/>
  <c r="I21" i="6" l="1"/>
  <c r="F21" i="6"/>
  <c r="F18" i="6"/>
  <c r="F11" i="6"/>
  <c r="I26" i="6" l="1"/>
  <c r="F26" i="6"/>
  <c r="I25" i="6"/>
  <c r="F25" i="6"/>
  <c r="I24" i="6"/>
  <c r="F24" i="6"/>
  <c r="I23" i="6"/>
  <c r="F23" i="6"/>
  <c r="I22" i="6"/>
  <c r="F22" i="6"/>
  <c r="I20" i="6"/>
  <c r="F20" i="6"/>
  <c r="I19" i="6"/>
  <c r="F19" i="6"/>
  <c r="I18" i="6"/>
  <c r="I17" i="6"/>
  <c r="I16" i="6"/>
  <c r="F16" i="6"/>
  <c r="I15" i="6"/>
  <c r="F15" i="6"/>
  <c r="I13" i="6"/>
  <c r="F13" i="6"/>
  <c r="I11" i="6"/>
  <c r="L54" i="2"/>
  <c r="F54" i="2"/>
  <c r="J54" i="2"/>
  <c r="K54" i="2"/>
  <c r="E54" i="2"/>
  <c r="M54" i="2"/>
  <c r="C54" i="2"/>
  <c r="N54" i="2"/>
  <c r="D54" i="2"/>
  <c r="I54" i="2"/>
  <c r="H54" i="2"/>
  <c r="G54" i="2"/>
  <c r="B54" i="2"/>
  <c r="D53" i="2"/>
  <c r="C53" i="2"/>
  <c r="M53" i="2"/>
  <c r="F53" i="2"/>
  <c r="J53" i="2"/>
  <c r="G53" i="2"/>
  <c r="H53" i="2"/>
  <c r="I53" i="2"/>
  <c r="K53" i="2"/>
  <c r="L53" i="2"/>
  <c r="N53" i="2"/>
  <c r="B53" i="2"/>
  <c r="E53" i="2"/>
  <c r="N52" i="2"/>
  <c r="H52" i="2"/>
  <c r="L52" i="2"/>
  <c r="C52" i="2"/>
  <c r="G52" i="2"/>
  <c r="M52" i="2"/>
  <c r="D52" i="2"/>
  <c r="F52" i="2"/>
  <c r="J52" i="2"/>
  <c r="K52" i="2"/>
  <c r="E52" i="2"/>
  <c r="I52" i="2"/>
  <c r="B52" i="2"/>
  <c r="E51" i="2"/>
  <c r="F51" i="2"/>
  <c r="C51" i="2"/>
  <c r="M51" i="2"/>
  <c r="D51" i="2"/>
  <c r="G51" i="2"/>
  <c r="H51" i="2"/>
  <c r="I51" i="2"/>
  <c r="J51" i="2"/>
  <c r="N51" i="2"/>
  <c r="K51" i="2"/>
  <c r="L51" i="2"/>
  <c r="B51" i="2"/>
  <c r="D50" i="2"/>
  <c r="C50" i="2"/>
  <c r="L50" i="2"/>
  <c r="J50" i="2"/>
  <c r="G50" i="2"/>
  <c r="F50" i="2"/>
  <c r="K50" i="2"/>
  <c r="N50" i="2"/>
  <c r="H50" i="2"/>
  <c r="I50" i="2"/>
  <c r="M50" i="2"/>
  <c r="B50" i="2"/>
  <c r="E50" i="2"/>
  <c r="K48" i="2"/>
  <c r="I48" i="2"/>
  <c r="H48" i="2"/>
  <c r="M48" i="2"/>
  <c r="C48" i="2"/>
  <c r="F48" i="2"/>
  <c r="L48" i="2"/>
  <c r="E48" i="2"/>
  <c r="N48" i="2"/>
  <c r="J48" i="2"/>
  <c r="G48" i="2"/>
  <c r="D48" i="2"/>
  <c r="B48" i="2"/>
  <c r="F47" i="2"/>
  <c r="I47" i="2"/>
  <c r="G47" i="2"/>
  <c r="C47" i="2"/>
  <c r="N47" i="2"/>
  <c r="L47" i="2"/>
  <c r="M47" i="2"/>
  <c r="D47" i="2"/>
  <c r="J47" i="2"/>
  <c r="H47" i="2"/>
  <c r="K47" i="2"/>
  <c r="B47" i="2"/>
  <c r="E47" i="2"/>
  <c r="E44" i="2"/>
  <c r="D44" i="2"/>
  <c r="J44" i="2"/>
  <c r="H44" i="2"/>
  <c r="G44" i="2"/>
  <c r="M44" i="2"/>
  <c r="K44" i="2"/>
  <c r="F44" i="2"/>
  <c r="N44" i="2"/>
  <c r="C44" i="2"/>
  <c r="I44" i="2"/>
  <c r="B44" i="2"/>
  <c r="L44" i="2"/>
  <c r="L43" i="2"/>
  <c r="C43" i="2"/>
  <c r="D43" i="2"/>
  <c r="G43" i="2"/>
  <c r="I43" i="2"/>
  <c r="K43" i="2"/>
  <c r="J43" i="2"/>
  <c r="E43" i="2"/>
  <c r="F43" i="2"/>
  <c r="H43" i="2"/>
  <c r="M43" i="2"/>
  <c r="B43" i="2"/>
  <c r="N43" i="2"/>
  <c r="J42" i="2"/>
  <c r="N42" i="2"/>
  <c r="H42" i="2"/>
  <c r="M42" i="2"/>
  <c r="G42" i="2"/>
  <c r="D42" i="2"/>
  <c r="I42" i="2"/>
  <c r="C42" i="2"/>
  <c r="F42" i="2"/>
  <c r="L42" i="2"/>
  <c r="K42" i="2"/>
  <c r="B42" i="2"/>
  <c r="E42" i="2"/>
  <c r="H40" i="2"/>
  <c r="E40" i="2"/>
  <c r="N40" i="2"/>
  <c r="D40" i="2"/>
  <c r="J40" i="2"/>
  <c r="K40" i="2"/>
  <c r="M40" i="2"/>
  <c r="F40" i="2"/>
  <c r="C40" i="2"/>
  <c r="G40" i="2"/>
  <c r="L40" i="2"/>
  <c r="B40" i="2"/>
  <c r="I40" i="2"/>
  <c r="M39" i="2"/>
  <c r="H39" i="2"/>
  <c r="I39" i="2"/>
  <c r="N39" i="2"/>
  <c r="L39" i="2"/>
  <c r="J39" i="2"/>
  <c r="F39" i="2"/>
  <c r="C39" i="2"/>
  <c r="E39" i="2"/>
  <c r="D39" i="2"/>
  <c r="G39" i="2"/>
  <c r="B39" i="2"/>
  <c r="K39" i="2"/>
  <c r="G36" i="2"/>
  <c r="M36" i="2"/>
  <c r="L36" i="2"/>
  <c r="D36" i="2"/>
  <c r="J36" i="2"/>
  <c r="F36" i="2"/>
  <c r="C36" i="2"/>
  <c r="E36" i="2"/>
  <c r="K36" i="2"/>
  <c r="N36" i="2"/>
  <c r="H36" i="2"/>
  <c r="B36" i="2"/>
  <c r="I36" i="2"/>
  <c r="D35" i="2"/>
  <c r="K35" i="2"/>
  <c r="G35" i="2"/>
  <c r="L35" i="2"/>
  <c r="E35" i="2"/>
  <c r="I35" i="2"/>
  <c r="F35" i="2"/>
  <c r="C35" i="2"/>
  <c r="J35" i="2"/>
  <c r="N35" i="2"/>
  <c r="H35" i="2"/>
  <c r="B35" i="2"/>
  <c r="M35" i="2"/>
  <c r="C34" i="2"/>
  <c r="G34" i="2"/>
  <c r="D34" i="2"/>
  <c r="H34" i="2"/>
  <c r="J34" i="2"/>
  <c r="E34" i="2"/>
  <c r="F34" i="2"/>
  <c r="I34" i="2"/>
  <c r="N34" i="2"/>
  <c r="K34" i="2"/>
  <c r="M34" i="2"/>
  <c r="B34" i="2"/>
  <c r="L34" i="2"/>
  <c r="E33" i="2"/>
  <c r="M33" i="2"/>
  <c r="J33" i="2"/>
  <c r="I33" i="2"/>
  <c r="K33" i="2"/>
  <c r="N33" i="2"/>
  <c r="F33" i="2"/>
  <c r="C33" i="2"/>
  <c r="H33" i="2"/>
  <c r="L33" i="2"/>
  <c r="G33" i="2"/>
  <c r="D33" i="2"/>
  <c r="B33" i="2"/>
  <c r="J32" i="2"/>
  <c r="K32" i="2"/>
  <c r="M32" i="2"/>
  <c r="L32" i="2"/>
  <c r="G32" i="2"/>
  <c r="N32" i="2"/>
  <c r="F32" i="2"/>
  <c r="D32" i="2"/>
  <c r="I32" i="2"/>
  <c r="H32" i="2"/>
  <c r="E32" i="2"/>
  <c r="B32" i="2"/>
  <c r="C32" i="2"/>
  <c r="D31" i="2"/>
  <c r="L31" i="2"/>
  <c r="H31" i="2"/>
  <c r="F31" i="2"/>
  <c r="E31" i="2"/>
  <c r="C31" i="2"/>
  <c r="I31" i="2"/>
  <c r="G31" i="2"/>
  <c r="K31" i="2"/>
  <c r="J31" i="2"/>
  <c r="N31" i="2"/>
  <c r="B31" i="2"/>
  <c r="M31" i="2"/>
  <c r="F30" i="2"/>
  <c r="C30" i="2"/>
  <c r="N30" i="2"/>
  <c r="L30" i="2"/>
  <c r="D30" i="2"/>
  <c r="I30" i="2"/>
  <c r="H30" i="2"/>
  <c r="E30" i="2"/>
  <c r="K30" i="2"/>
  <c r="G30" i="2"/>
  <c r="M30" i="2"/>
  <c r="B30" i="2"/>
  <c r="J30" i="2"/>
  <c r="F29" i="2"/>
  <c r="L29" i="2"/>
  <c r="C29" i="2"/>
  <c r="J29" i="2"/>
  <c r="N29" i="2"/>
  <c r="E29" i="2"/>
  <c r="H29" i="2"/>
  <c r="K29" i="2"/>
  <c r="I29" i="2"/>
  <c r="M29" i="2"/>
  <c r="G29" i="2"/>
  <c r="B29" i="2"/>
  <c r="D29" i="2"/>
  <c r="M28" i="2"/>
  <c r="N28" i="2"/>
  <c r="C28" i="2"/>
  <c r="J28" i="2"/>
  <c r="F28" i="2"/>
  <c r="L28" i="2"/>
  <c r="E28" i="2"/>
  <c r="H28" i="2"/>
  <c r="I28" i="2"/>
  <c r="K28" i="2"/>
  <c r="G28" i="2"/>
  <c r="B28" i="2"/>
  <c r="D28" i="2"/>
  <c r="I27" i="2"/>
  <c r="M27" i="2"/>
  <c r="D27" i="2"/>
  <c r="H27" i="2"/>
  <c r="F27" i="2"/>
  <c r="J27" i="2"/>
  <c r="G27" i="2"/>
  <c r="N27" i="2"/>
  <c r="C27" i="2"/>
  <c r="K27" i="2"/>
  <c r="E27" i="2"/>
  <c r="B27" i="2"/>
  <c r="L27" i="2"/>
  <c r="N26" i="2"/>
  <c r="I26" i="2"/>
  <c r="C26" i="2"/>
  <c r="H26" i="2"/>
  <c r="F26" i="2"/>
  <c r="L26" i="2"/>
  <c r="J26" i="2"/>
  <c r="D26" i="2"/>
  <c r="E26" i="2"/>
  <c r="K26" i="2"/>
  <c r="G26" i="2"/>
  <c r="M26" i="2"/>
  <c r="B26" i="2"/>
  <c r="L25" i="2"/>
  <c r="C25" i="2"/>
  <c r="G25" i="2"/>
  <c r="H25" i="2"/>
  <c r="J25" i="2"/>
  <c r="K25" i="2"/>
  <c r="D25" i="2"/>
  <c r="M25" i="2"/>
  <c r="E25" i="2"/>
  <c r="I25" i="2"/>
  <c r="F25" i="2"/>
  <c r="N25" i="2"/>
  <c r="B25" i="2"/>
  <c r="N21" i="2"/>
  <c r="I21" i="2"/>
  <c r="M21" i="2"/>
  <c r="L21" i="2"/>
  <c r="D21" i="2"/>
  <c r="H21" i="2"/>
  <c r="C21" i="2"/>
  <c r="E21" i="2"/>
  <c r="J21" i="2"/>
  <c r="F21" i="2"/>
  <c r="G21" i="2"/>
  <c r="B21" i="2"/>
  <c r="K21" i="2"/>
  <c r="H20" i="2"/>
  <c r="D20" i="2"/>
  <c r="I20" i="2"/>
  <c r="L20" i="2"/>
  <c r="K20" i="2"/>
  <c r="F20" i="2"/>
  <c r="C20" i="2"/>
  <c r="G20" i="2"/>
  <c r="J20" i="2"/>
  <c r="M20" i="2"/>
  <c r="N20" i="2"/>
  <c r="B20" i="2"/>
  <c r="E20" i="2"/>
  <c r="G19" i="2"/>
  <c r="I19" i="2"/>
  <c r="J19" i="2"/>
  <c r="L19" i="2"/>
  <c r="M19" i="2"/>
  <c r="E19" i="2"/>
  <c r="N19" i="2"/>
  <c r="C19" i="2"/>
  <c r="F19" i="2"/>
  <c r="D19" i="2"/>
  <c r="K19" i="2"/>
  <c r="B19" i="2"/>
  <c r="H19" i="2"/>
  <c r="C18" i="2"/>
  <c r="G18" i="2"/>
  <c r="J18" i="2"/>
  <c r="K18" i="2"/>
  <c r="N18" i="2"/>
  <c r="D18" i="2"/>
  <c r="L18" i="2"/>
  <c r="I18" i="2"/>
  <c r="M18" i="2"/>
  <c r="H18" i="2"/>
  <c r="F18" i="2"/>
  <c r="B18" i="2"/>
  <c r="E18" i="2"/>
  <c r="N17" i="2"/>
  <c r="H17" i="2"/>
  <c r="G17" i="2"/>
  <c r="K17" i="2"/>
  <c r="J17" i="2"/>
  <c r="D17" i="2"/>
  <c r="E17" i="2"/>
  <c r="C17" i="2"/>
  <c r="F17" i="2"/>
  <c r="M17" i="2"/>
  <c r="I17" i="2"/>
  <c r="B17" i="2"/>
  <c r="L17" i="2"/>
  <c r="H16" i="2"/>
  <c r="C16" i="2"/>
  <c r="D16" i="2"/>
  <c r="G16" i="2"/>
  <c r="E16" i="2"/>
  <c r="N16" i="2"/>
  <c r="F16" i="2"/>
  <c r="I16" i="2"/>
  <c r="K16" i="2"/>
  <c r="J16" i="2"/>
  <c r="L16" i="2"/>
  <c r="B16" i="2"/>
  <c r="M16" i="2"/>
  <c r="E15" i="2"/>
  <c r="D15" i="2"/>
  <c r="J15" i="2"/>
  <c r="K15" i="2"/>
  <c r="L15" i="2"/>
  <c r="C15" i="2"/>
  <c r="G15" i="2"/>
  <c r="H15" i="2"/>
  <c r="M15" i="2"/>
  <c r="F15" i="2"/>
  <c r="N15" i="2"/>
  <c r="B15" i="2"/>
  <c r="I15" i="2"/>
  <c r="K14" i="2"/>
  <c r="M14" i="2"/>
  <c r="I14" i="2"/>
  <c r="C14" i="2"/>
  <c r="J14" i="2"/>
  <c r="H14" i="2"/>
  <c r="G14" i="2"/>
  <c r="L14" i="2"/>
  <c r="E14" i="2"/>
  <c r="F14" i="2"/>
  <c r="D14" i="2"/>
  <c r="B14" i="2"/>
  <c r="N14" i="2"/>
  <c r="N13" i="2"/>
  <c r="K13" i="2"/>
  <c r="H13" i="2"/>
  <c r="I13" i="2"/>
  <c r="E13" i="2"/>
  <c r="C13" i="2"/>
  <c r="D13" i="2"/>
  <c r="L13" i="2"/>
  <c r="F13" i="2"/>
  <c r="J13" i="2"/>
  <c r="G13" i="2"/>
  <c r="B13" i="2"/>
  <c r="M13" i="2"/>
  <c r="J11" i="2"/>
  <c r="M11" i="2"/>
  <c r="C11" i="2"/>
  <c r="K11" i="2"/>
  <c r="H11" i="2"/>
  <c r="I11" i="2"/>
  <c r="E11" i="2"/>
  <c r="G11" i="2"/>
  <c r="D11" i="2"/>
  <c r="N11" i="2"/>
  <c r="L11" i="2"/>
  <c r="B11" i="2"/>
  <c r="F11" i="2"/>
  <c r="F12" i="2"/>
  <c r="M12" i="2"/>
  <c r="C12" i="2"/>
  <c r="G12" i="2"/>
  <c r="L12" i="2"/>
  <c r="E12" i="2"/>
  <c r="H12" i="2"/>
  <c r="D12" i="2"/>
  <c r="K12" i="2"/>
  <c r="N12" i="2"/>
  <c r="J12" i="2"/>
  <c r="B12" i="2"/>
  <c r="I12" i="2"/>
  <c r="M10" i="2"/>
  <c r="F10" i="2"/>
  <c r="E10" i="2"/>
  <c r="I10" i="2"/>
  <c r="K10" i="2"/>
  <c r="N10" i="2"/>
  <c r="J10" i="2"/>
  <c r="L10" i="2"/>
  <c r="D10" i="2"/>
  <c r="C10" i="2"/>
  <c r="G10" i="2"/>
  <c r="H10" i="2"/>
  <c r="B10" i="2"/>
  <c r="D9" i="2"/>
  <c r="I9" i="2"/>
  <c r="J9" i="2"/>
  <c r="M9" i="2"/>
  <c r="L9" i="2"/>
  <c r="H9" i="2"/>
  <c r="G9" i="2"/>
  <c r="N9" i="2"/>
  <c r="E9" i="2"/>
  <c r="C9" i="2"/>
  <c r="K9" i="2"/>
  <c r="B9" i="2"/>
  <c r="F9" i="2"/>
  <c r="L8" i="2"/>
  <c r="C8" i="2"/>
  <c r="F8" i="2"/>
  <c r="D8" i="2"/>
  <c r="I8" i="2"/>
  <c r="N8" i="2"/>
  <c r="M8" i="2"/>
  <c r="G8" i="2"/>
  <c r="J8" i="2"/>
  <c r="K8" i="2"/>
  <c r="H8" i="2"/>
  <c r="E8" i="2"/>
  <c r="B8" i="2"/>
  <c r="H7" i="2"/>
  <c r="M7" i="2"/>
  <c r="N7" i="2"/>
  <c r="C7" i="2"/>
  <c r="E7" i="2"/>
  <c r="F7" i="2"/>
  <c r="J7" i="2"/>
  <c r="D7" i="2"/>
  <c r="L7" i="2"/>
  <c r="K7" i="2"/>
  <c r="I7" i="2"/>
  <c r="B7" i="2"/>
  <c r="G7" i="2"/>
</calcChain>
</file>

<file path=xl/sharedStrings.xml><?xml version="1.0" encoding="utf-8"?>
<sst xmlns="http://schemas.openxmlformats.org/spreadsheetml/2006/main" count="400" uniqueCount="192">
  <si>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</si>
  <si>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</si>
  <si>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</si>
  <si>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</si>
  <si>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</si>
  <si>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</si>
  <si>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</si>
  <si>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</si>
  <si>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</si>
  <si>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</si>
  <si>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</si>
  <si>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</si>
  <si>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</si>
  <si>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</si>
  <si>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</si>
  <si>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</si>
  <si>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</si>
  <si>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</si>
  <si>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</si>
  <si>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</si>
  <si>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</si>
  <si>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</si>
  <si>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</si>
  <si>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</si>
  <si>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</si>
  <si>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</si>
  <si>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</si>
  <si>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</si>
  <si>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</si>
  <si>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</si>
  <si>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</si>
  <si>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</si>
  <si>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</si>
  <si>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</si>
  <si>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</si>
  <si>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</si>
  <si>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</si>
  <si>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</si>
  <si>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</si>
  <si>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</si>
  <si>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</si>
  <si>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</si>
  <si>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</si>
  <si>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</si>
  <si>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</si>
  <si>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</si>
  <si>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</si>
  <si>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</si>
  <si>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</si>
  <si>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</si>
  <si>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</si>
  <si>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</si>
  <si>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</si>
  <si>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</si>
  <si>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</si>
  <si>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</si>
  <si>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</si>
  <si>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</si>
  <si>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</si>
  <si>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</si>
  <si>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</si>
  <si>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</si>
  <si>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</si>
  <si>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</si>
  <si>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</si>
  <si>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</si>
  <si>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</si>
  <si>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</si>
  <si>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</si>
  <si>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</si>
  <si>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</si>
  <si>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</si>
  <si>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</si>
  <si>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</si>
  <si>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</si>
  <si>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</si>
  <si>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</si>
  <si>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</si>
  <si>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</si>
  <si>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</si>
  <si>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</si>
  <si>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</si>
  <si>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</si>
  <si>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</si>
  <si>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</si>
  <si>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</si>
  <si>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</si>
  <si>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</si>
  <si>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</si>
  <si>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</si>
  <si>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</si>
  <si>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</si>
  <si>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</si>
  <si>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</si>
  <si>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</si>
  <si>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</si>
  <si>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</si>
  <si>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</si>
  <si>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</si>
  <si>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</si>
  <si>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</si>
  <si>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</si>
  <si>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</si>
  <si>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</si>
  <si>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</si>
  <si>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</si>
  <si>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</si>
  <si>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</si>
  <si>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</si>
  <si>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</si>
  <si>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</si>
  <si>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</si>
  <si>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</si>
  <si>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</si>
  <si>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</si>
  <si>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</si>
  <si>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</si>
  <si>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</si>
  <si>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</si>
  <si>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</si>
  <si>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</si>
  <si>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</si>
  <si>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</si>
  <si>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</si>
  <si>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</si>
  <si>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</si>
  <si>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</si>
  <si>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</si>
  <si>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</si>
  <si>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</si>
  <si>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</si>
  <si>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</si>
  <si>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</si>
  <si>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</si>
  <si>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</si>
  <si>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</si>
  <si>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</si>
  <si>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</si>
  <si>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</si>
  <si>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</si>
  <si>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</si>
  <si>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</si>
  <si>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</si>
  <si>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</si>
  <si>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</si>
  <si>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</si>
  <si>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</si>
  <si>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</si>
  <si>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</si>
  <si>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</si>
  <si>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</si>
  <si>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</si>
  <si>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</si>
  <si>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</si>
  <si>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</si>
  <si>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--</t>
  </si>
  <si>
    <t>Rynek owoców i warzyw świeżych - ukazuje się w każdy czwartek.</t>
  </si>
  <si>
    <t>Warzywa importowane</t>
  </si>
  <si>
    <t>Champignons</t>
  </si>
  <si>
    <t>Owoce krajowe</t>
  </si>
  <si>
    <t>Maliny</t>
  </si>
  <si>
    <t>Średnie ceny targowiskowe ziemniaków i cebuli białej wg województw w 2018 r.</t>
  </si>
  <si>
    <t>Departament Promocji i Jakości Żywności</t>
  </si>
  <si>
    <t>MAŁOPOLSKIE</t>
  </si>
  <si>
    <t>Antonówki</t>
  </si>
  <si>
    <t>Delikates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</si>
  <si>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</si>
  <si>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</si>
  <si>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</si>
  <si>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</si>
  <si>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</si>
  <si>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</si>
  <si>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</si>
  <si>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</si>
  <si>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</si>
  <si>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</si>
  <si>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</si>
  <si>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</si>
  <si>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</si>
  <si>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</si>
  <si>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</si>
  <si>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Elstar</t>
  </si>
  <si>
    <t>Alwa</t>
  </si>
  <si>
    <t>Kalisz</t>
  </si>
  <si>
    <t>Jabłka:</t>
  </si>
  <si>
    <t>Idared</t>
  </si>
  <si>
    <t>Celesta</t>
  </si>
  <si>
    <t>05.11-11.11 2018</t>
  </si>
  <si>
    <t>NR 46 /2018</t>
  </si>
  <si>
    <t>22.11.2018 r.</t>
  </si>
  <si>
    <t>12.11-18.11 2018</t>
  </si>
  <si>
    <t>NOTOWANIA W DNIACH: 18.11 -22.11.2018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</si>
</sst>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31" fillId="0" borderId="100" xfId="0" applyNumberFormat="1" applyFont="1" applyBorder="1" applyAlignment="1">
      <alignment horizontal="left"/>
    </xf>
    <xf numFmtId="2" fontId="24" fillId="0" borderId="101" xfId="2" applyNumberFormat="1" applyFont="1" applyBorder="1" applyAlignment="1">
      <alignment horizontal="center"/>
    </xf>
    <xf numFmtId="2" fontId="25" fillId="0" borderId="102" xfId="2" applyNumberFormat="1" applyFont="1" applyBorder="1"/>
    <xf numFmtId="2" fontId="25" fillId="0" borderId="103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6" fillId="0" borderId="105" xfId="3" applyNumberFormat="1" applyFont="1" applyBorder="1" applyAlignment="1">
      <alignment horizontal="center"/>
    </xf>
    <xf numFmtId="0" fontId="26" fillId="0" borderId="106" xfId="3" applyNumberFormat="1" applyFont="1" applyBorder="1" applyAlignment="1">
      <alignment horizontal="center" vertical="top"/>
    </xf>
    <xf numFmtId="2" fontId="26" fillId="0" borderId="106" xfId="3" applyNumberFormat="1" applyFont="1" applyBorder="1" applyAlignment="1">
      <alignment horizontal="center" vertical="top"/>
    </xf>
    <xf numFmtId="164" fontId="26" fillId="0" borderId="106" xfId="3" applyNumberFormat="1" applyFont="1" applyBorder="1" applyAlignment="1">
      <alignment horizontal="center" vertical="top"/>
    </xf>
    <xf numFmtId="164" fontId="26" fillId="0" borderId="107" xfId="3" applyNumberFormat="1" applyFont="1" applyBorder="1" applyAlignment="1">
      <alignment horizontal="center" vertical="top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iuletynInf/Charakterysty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 (2)"/>
      <sheetName val="WK  (2)"/>
      <sheetName val="OK  (2)"/>
      <sheetName val="dla KSeredyna"/>
      <sheetName val="Arkusz2"/>
      <sheetName val="Arkusz1"/>
      <sheetName val="TABwyn1 "/>
      <sheetName val="Zestawienie2"/>
      <sheetName val="MINMAX"/>
      <sheetName val="tabelaWARZ "/>
      <sheetName val="WK"/>
      <sheetName val="tabelaOW"/>
      <sheetName val="OK "/>
      <sheetName val="nowy"/>
      <sheetName val="do danych"/>
      <sheetName val="nowe1"/>
      <sheetName val="śliwki"/>
      <sheetName val="śliwki1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Produkt</v>
          </cell>
          <cell r="D3">
            <v>43370</v>
          </cell>
          <cell r="F3">
            <v>43377</v>
          </cell>
          <cell r="H3">
            <v>43384</v>
          </cell>
          <cell r="J3">
            <v>43391</v>
          </cell>
          <cell r="L3">
            <v>43398</v>
          </cell>
          <cell r="N3">
            <v>43406</v>
          </cell>
          <cell r="P3">
            <v>43412</v>
          </cell>
          <cell r="R3">
            <v>43419</v>
          </cell>
          <cell r="T3">
            <v>43426</v>
          </cell>
        </row>
        <row r="5">
          <cell r="A5" t="str">
            <v>Boczniaki</v>
          </cell>
          <cell r="B5" t="str">
            <v>(puste)</v>
          </cell>
          <cell r="C5" t="str">
            <v>kg</v>
          </cell>
          <cell r="D5">
            <v>8</v>
          </cell>
          <cell r="E5">
            <v>17.5</v>
          </cell>
          <cell r="F5">
            <v>8</v>
          </cell>
          <cell r="G5">
            <v>17.5</v>
          </cell>
          <cell r="H5">
            <v>8</v>
          </cell>
          <cell r="I5">
            <v>17.5</v>
          </cell>
          <cell r="J5">
            <v>8</v>
          </cell>
          <cell r="K5">
            <v>17.5</v>
          </cell>
          <cell r="L5">
            <v>8</v>
          </cell>
          <cell r="M5">
            <v>17.5</v>
          </cell>
          <cell r="N5">
            <v>8</v>
          </cell>
          <cell r="O5">
            <v>17.5</v>
          </cell>
          <cell r="P5">
            <v>8</v>
          </cell>
          <cell r="Q5">
            <v>17.5</v>
          </cell>
          <cell r="R5">
            <v>8</v>
          </cell>
          <cell r="S5">
            <v>17.5</v>
          </cell>
          <cell r="T5">
            <v>8</v>
          </cell>
          <cell r="U5">
            <v>17.5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A6" t="str">
            <v>Buraki ćwikłowe</v>
          </cell>
          <cell r="B6" t="str">
            <v>(puste)</v>
          </cell>
          <cell r="C6" t="str">
            <v>kg</v>
          </cell>
          <cell r="D6">
            <v>0.7</v>
          </cell>
          <cell r="E6">
            <v>1.5</v>
          </cell>
          <cell r="F6">
            <v>0.7</v>
          </cell>
          <cell r="G6">
            <v>1.8</v>
          </cell>
          <cell r="H6">
            <v>0.7</v>
          </cell>
          <cell r="I6">
            <v>1.8</v>
          </cell>
          <cell r="J6">
            <v>0.7</v>
          </cell>
          <cell r="K6">
            <v>1.8</v>
          </cell>
          <cell r="L6">
            <v>0.7</v>
          </cell>
          <cell r="M6">
            <v>1.5</v>
          </cell>
          <cell r="N6">
            <v>0.5</v>
          </cell>
          <cell r="O6">
            <v>1.5</v>
          </cell>
          <cell r="P6">
            <v>0.6</v>
          </cell>
          <cell r="Q6">
            <v>1.5</v>
          </cell>
          <cell r="R6">
            <v>0.7</v>
          </cell>
          <cell r="S6">
            <v>1.5</v>
          </cell>
          <cell r="T6">
            <v>0.7</v>
          </cell>
          <cell r="U6">
            <v>1.5</v>
          </cell>
          <cell r="V6">
            <v>0</v>
          </cell>
          <cell r="W6">
            <v>0</v>
          </cell>
          <cell r="X6">
            <v>16.666666666666664</v>
          </cell>
          <cell r="Y6">
            <v>0</v>
          </cell>
          <cell r="Z6">
            <v>39.999999999999993</v>
          </cell>
          <cell r="AA6">
            <v>0</v>
          </cell>
          <cell r="AB6">
            <v>0</v>
          </cell>
          <cell r="AC6">
            <v>0</v>
          </cell>
        </row>
        <row r="7">
          <cell r="A7" t="str">
            <v>Cebula biała</v>
          </cell>
          <cell r="B7" t="str">
            <v>(puste)</v>
          </cell>
          <cell r="C7" t="str">
            <v>kg</v>
          </cell>
          <cell r="D7">
            <v>0.9</v>
          </cell>
          <cell r="E7">
            <v>1.5333333333333334</v>
          </cell>
          <cell r="F7">
            <v>1</v>
          </cell>
          <cell r="G7">
            <v>1.75</v>
          </cell>
          <cell r="H7">
            <v>1.1499999999999999</v>
          </cell>
          <cell r="I7">
            <v>1.75</v>
          </cell>
          <cell r="J7">
            <v>1.1499999999999999</v>
          </cell>
          <cell r="K7">
            <v>1.8</v>
          </cell>
          <cell r="L7">
            <v>1.1499999999999999</v>
          </cell>
          <cell r="M7">
            <v>1.8</v>
          </cell>
          <cell r="N7">
            <v>1.2</v>
          </cell>
          <cell r="O7">
            <v>2</v>
          </cell>
          <cell r="P7">
            <v>1.3</v>
          </cell>
          <cell r="Q7">
            <v>2</v>
          </cell>
          <cell r="R7">
            <v>1.4666666666666666</v>
          </cell>
          <cell r="S7">
            <v>2.2000000000000002</v>
          </cell>
          <cell r="T7">
            <v>1.4666666666666666</v>
          </cell>
          <cell r="U7">
            <v>2.2000000000000002</v>
          </cell>
          <cell r="V7">
            <v>0</v>
          </cell>
          <cell r="W7">
            <v>0</v>
          </cell>
          <cell r="X7">
            <v>12.820512820512809</v>
          </cell>
          <cell r="Y7">
            <v>10.000000000000009</v>
          </cell>
          <cell r="Z7">
            <v>22.222222222222218</v>
          </cell>
          <cell r="AA7">
            <v>10.000000000000009</v>
          </cell>
          <cell r="AB7">
            <v>27.536231884057973</v>
          </cell>
          <cell r="AC7">
            <v>22.222222222222229</v>
          </cell>
        </row>
        <row r="8">
          <cell r="A8" t="str">
            <v>Gruszki</v>
          </cell>
          <cell r="D8">
            <v>1.5</v>
          </cell>
          <cell r="E8">
            <v>5</v>
          </cell>
          <cell r="F8">
            <v>1.5</v>
          </cell>
          <cell r="G8">
            <v>5</v>
          </cell>
          <cell r="H8">
            <v>1.5</v>
          </cell>
          <cell r="I8">
            <v>5</v>
          </cell>
          <cell r="J8">
            <v>1.5</v>
          </cell>
          <cell r="K8">
            <v>5</v>
          </cell>
          <cell r="L8">
            <v>1.75</v>
          </cell>
          <cell r="M8">
            <v>5</v>
          </cell>
          <cell r="N8">
            <v>1.5</v>
          </cell>
          <cell r="O8">
            <v>5</v>
          </cell>
          <cell r="P8">
            <v>1.5</v>
          </cell>
          <cell r="Q8">
            <v>5</v>
          </cell>
          <cell r="R8">
            <v>1.75</v>
          </cell>
          <cell r="S8">
            <v>4</v>
          </cell>
          <cell r="T8">
            <v>1.75</v>
          </cell>
          <cell r="U8">
            <v>4.5</v>
          </cell>
          <cell r="V8">
            <v>0</v>
          </cell>
          <cell r="W8">
            <v>12.5</v>
          </cell>
          <cell r="X8">
            <v>16.666666666666664</v>
          </cell>
          <cell r="Y8">
            <v>-10</v>
          </cell>
          <cell r="Z8">
            <v>16.666666666666664</v>
          </cell>
          <cell r="AA8">
            <v>-10</v>
          </cell>
          <cell r="AB8">
            <v>0</v>
          </cell>
          <cell r="AC8">
            <v>-10</v>
          </cell>
        </row>
        <row r="9">
          <cell r="A9" t="str">
            <v>Alwa</v>
          </cell>
          <cell r="C9" t="str">
            <v>kg</v>
          </cell>
          <cell r="F9">
            <v>0.8</v>
          </cell>
          <cell r="G9">
            <v>1.2</v>
          </cell>
          <cell r="H9">
            <v>0.8</v>
          </cell>
          <cell r="I9">
            <v>1.2</v>
          </cell>
          <cell r="J9">
            <v>0.8</v>
          </cell>
          <cell r="K9">
            <v>1.2</v>
          </cell>
          <cell r="L9">
            <v>0.6</v>
          </cell>
          <cell r="M9">
            <v>1</v>
          </cell>
          <cell r="N9">
            <v>0.6</v>
          </cell>
          <cell r="O9">
            <v>1</v>
          </cell>
          <cell r="P9">
            <v>0.6</v>
          </cell>
          <cell r="Q9">
            <v>1</v>
          </cell>
          <cell r="R9">
            <v>0.6</v>
          </cell>
          <cell r="S9">
            <v>1</v>
          </cell>
          <cell r="T9">
            <v>0.6</v>
          </cell>
          <cell r="U9">
            <v>1.33</v>
          </cell>
          <cell r="V9">
            <v>0</v>
          </cell>
          <cell r="W9">
            <v>33.000000000000007</v>
          </cell>
          <cell r="X9">
            <v>0</v>
          </cell>
          <cell r="Y9">
            <v>33.000000000000007</v>
          </cell>
          <cell r="Z9">
            <v>0</v>
          </cell>
          <cell r="AA9">
            <v>33.000000000000007</v>
          </cell>
          <cell r="AB9">
            <v>0</v>
          </cell>
          <cell r="AC9">
            <v>33.000000000000007</v>
          </cell>
        </row>
        <row r="10">
          <cell r="A10" t="str">
            <v>Antonówki</v>
          </cell>
          <cell r="C10" t="str">
            <v>kg</v>
          </cell>
          <cell r="D10">
            <v>1</v>
          </cell>
          <cell r="E10">
            <v>1.67</v>
          </cell>
          <cell r="F10">
            <v>0.8</v>
          </cell>
          <cell r="G10">
            <v>1.6666666666666667</v>
          </cell>
          <cell r="H10">
            <v>0.85</v>
          </cell>
          <cell r="I10">
            <v>1.6666666666666667</v>
          </cell>
          <cell r="J10">
            <v>0.85</v>
          </cell>
          <cell r="K10">
            <v>1.6666666666666667</v>
          </cell>
          <cell r="L10">
            <v>0.7</v>
          </cell>
          <cell r="M10">
            <v>1.6666666666666667</v>
          </cell>
          <cell r="N10">
            <v>0.7</v>
          </cell>
          <cell r="O10">
            <v>1.6666666666666667</v>
          </cell>
          <cell r="P10">
            <v>0.7</v>
          </cell>
          <cell r="Q10">
            <v>1.6666666666666667</v>
          </cell>
          <cell r="R10">
            <v>0.7</v>
          </cell>
          <cell r="S10">
            <v>1</v>
          </cell>
          <cell r="T10">
            <v>0.7</v>
          </cell>
          <cell r="U10">
            <v>1</v>
          </cell>
          <cell r="V10">
            <v>0</v>
          </cell>
          <cell r="W10">
            <v>0</v>
          </cell>
          <cell r="X10">
            <v>0</v>
          </cell>
          <cell r="Y10">
            <v>-40</v>
          </cell>
          <cell r="Z10">
            <v>0</v>
          </cell>
          <cell r="AA10">
            <v>-40</v>
          </cell>
          <cell r="AB10">
            <v>0</v>
          </cell>
          <cell r="AC10">
            <v>-40</v>
          </cell>
        </row>
        <row r="11">
          <cell r="A11" t="str">
            <v>Boiken</v>
          </cell>
          <cell r="C11" t="str">
            <v>kg</v>
          </cell>
          <cell r="F11">
            <v>0.8</v>
          </cell>
          <cell r="G11">
            <v>1.33</v>
          </cell>
          <cell r="H11">
            <v>1</v>
          </cell>
          <cell r="I11">
            <v>1</v>
          </cell>
          <cell r="J11">
            <v>0.67</v>
          </cell>
          <cell r="K11">
            <v>1</v>
          </cell>
          <cell r="L11">
            <v>0.8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24.999999999999993</v>
          </cell>
          <cell r="AC11">
            <v>0</v>
          </cell>
        </row>
        <row r="12">
          <cell r="A12" t="str">
            <v>Boskoop</v>
          </cell>
          <cell r="C12" t="str">
            <v>kg</v>
          </cell>
          <cell r="D12">
            <v>1.33</v>
          </cell>
          <cell r="E12">
            <v>1.33</v>
          </cell>
          <cell r="F12">
            <v>1</v>
          </cell>
          <cell r="G12">
            <v>2</v>
          </cell>
          <cell r="H12">
            <v>0.67</v>
          </cell>
          <cell r="I12">
            <v>2</v>
          </cell>
          <cell r="J12">
            <v>0.67</v>
          </cell>
          <cell r="K12">
            <v>2</v>
          </cell>
          <cell r="L12">
            <v>1</v>
          </cell>
          <cell r="M12">
            <v>2</v>
          </cell>
          <cell r="N12">
            <v>1</v>
          </cell>
          <cell r="O12">
            <v>2</v>
          </cell>
          <cell r="P12">
            <v>0.67</v>
          </cell>
          <cell r="Q12">
            <v>2</v>
          </cell>
          <cell r="R12">
            <v>1</v>
          </cell>
          <cell r="S12">
            <v>2</v>
          </cell>
          <cell r="T12">
            <v>1.33</v>
          </cell>
          <cell r="U12">
            <v>2</v>
          </cell>
          <cell r="V12">
            <v>33.000000000000007</v>
          </cell>
          <cell r="W12">
            <v>0</v>
          </cell>
          <cell r="X12">
            <v>98.507462686567166</v>
          </cell>
          <cell r="Y12">
            <v>0</v>
          </cell>
          <cell r="Z12">
            <v>33.000000000000007</v>
          </cell>
          <cell r="AA12">
            <v>0</v>
          </cell>
          <cell r="AB12">
            <v>33.000000000000007</v>
          </cell>
          <cell r="AC12">
            <v>0</v>
          </cell>
        </row>
        <row r="13">
          <cell r="A13" t="str">
            <v>Cortland</v>
          </cell>
          <cell r="C13" t="str">
            <v>kg</v>
          </cell>
          <cell r="D13">
            <v>1.2</v>
          </cell>
          <cell r="E13">
            <v>1.6666666666666667</v>
          </cell>
          <cell r="F13">
            <v>1.2</v>
          </cell>
          <cell r="G13">
            <v>1.6666666666666667</v>
          </cell>
          <cell r="H13">
            <v>0.85</v>
          </cell>
          <cell r="I13">
            <v>1.5333333333333334</v>
          </cell>
          <cell r="J13">
            <v>0.8</v>
          </cell>
          <cell r="K13">
            <v>1.5333333333333334</v>
          </cell>
          <cell r="L13">
            <v>0.8</v>
          </cell>
          <cell r="M13">
            <v>1.5333333333333334</v>
          </cell>
          <cell r="N13">
            <v>0.8</v>
          </cell>
          <cell r="O13">
            <v>1.3333333333333333</v>
          </cell>
          <cell r="P13">
            <v>0.8</v>
          </cell>
          <cell r="Q13">
            <v>1.3333333333333333</v>
          </cell>
          <cell r="R13">
            <v>0.7</v>
          </cell>
          <cell r="S13">
            <v>2</v>
          </cell>
          <cell r="T13">
            <v>0.7</v>
          </cell>
          <cell r="U13">
            <v>2</v>
          </cell>
          <cell r="V13">
            <v>0</v>
          </cell>
          <cell r="W13">
            <v>0</v>
          </cell>
          <cell r="X13">
            <v>-12.500000000000011</v>
          </cell>
          <cell r="Y13">
            <v>50.000000000000014</v>
          </cell>
          <cell r="Z13">
            <v>-12.500000000000011</v>
          </cell>
          <cell r="AA13">
            <v>50.000000000000014</v>
          </cell>
          <cell r="AB13">
            <v>-12.500000000000011</v>
          </cell>
          <cell r="AC13">
            <v>30.434782608695642</v>
          </cell>
        </row>
        <row r="14">
          <cell r="A14" t="str">
            <v>Delikates</v>
          </cell>
          <cell r="C14" t="str">
            <v>kg</v>
          </cell>
          <cell r="D14">
            <v>1</v>
          </cell>
          <cell r="E14">
            <v>1.6666666666666667</v>
          </cell>
          <cell r="F14">
            <v>1</v>
          </cell>
          <cell r="G14">
            <v>1.6666666666666667</v>
          </cell>
          <cell r="H14">
            <v>0.85</v>
          </cell>
          <cell r="I14">
            <v>1.6666666666666667</v>
          </cell>
          <cell r="J14">
            <v>0.85</v>
          </cell>
          <cell r="K14">
            <v>1.6666666666666667</v>
          </cell>
          <cell r="L14">
            <v>1</v>
          </cell>
          <cell r="M14">
            <v>1.6666666666666667</v>
          </cell>
          <cell r="N14">
            <v>0.8</v>
          </cell>
          <cell r="O14">
            <v>1.6666666666666667</v>
          </cell>
          <cell r="P14">
            <v>0.8</v>
          </cell>
          <cell r="Q14">
            <v>1.6666666666666667</v>
          </cell>
          <cell r="R14">
            <v>0.8</v>
          </cell>
          <cell r="S14">
            <v>1.3333333333333333</v>
          </cell>
          <cell r="T14">
            <v>0.8</v>
          </cell>
          <cell r="U14">
            <v>1.3333333333333333</v>
          </cell>
          <cell r="V14">
            <v>0</v>
          </cell>
          <cell r="W14">
            <v>0</v>
          </cell>
          <cell r="X14">
            <v>0</v>
          </cell>
          <cell r="Y14">
            <v>-20.000000000000007</v>
          </cell>
          <cell r="Z14">
            <v>0</v>
          </cell>
          <cell r="AA14">
            <v>-20.000000000000007</v>
          </cell>
          <cell r="AB14">
            <v>-19.999999999999996</v>
          </cell>
          <cell r="AC14">
            <v>-20.000000000000007</v>
          </cell>
        </row>
        <row r="15">
          <cell r="A15" t="str">
            <v>Elstar</v>
          </cell>
          <cell r="C15" t="str">
            <v>kg</v>
          </cell>
          <cell r="J15">
            <v>0.8</v>
          </cell>
          <cell r="K15">
            <v>1.2</v>
          </cell>
          <cell r="L15">
            <v>1</v>
          </cell>
          <cell r="M15">
            <v>1</v>
          </cell>
          <cell r="N15">
            <v>1.1299999999999999</v>
          </cell>
          <cell r="O15">
            <v>1.2</v>
          </cell>
          <cell r="P15">
            <v>0.5</v>
          </cell>
          <cell r="Q15">
            <v>1.2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0</v>
          </cell>
          <cell r="W15">
            <v>0</v>
          </cell>
          <cell r="X15">
            <v>100</v>
          </cell>
          <cell r="Y15">
            <v>-16.666666666666664</v>
          </cell>
          <cell r="Z15">
            <v>-11.504424778761054</v>
          </cell>
          <cell r="AA15">
            <v>-16.666666666666664</v>
          </cell>
          <cell r="AB15">
            <v>0</v>
          </cell>
          <cell r="AC15">
            <v>0</v>
          </cell>
        </row>
        <row r="16">
          <cell r="A16" t="str">
            <v>Gala</v>
          </cell>
          <cell r="C16" t="str">
            <v>kg</v>
          </cell>
          <cell r="D16">
            <v>0.8</v>
          </cell>
          <cell r="E16">
            <v>1.6666666666666667</v>
          </cell>
          <cell r="F16">
            <v>0.8</v>
          </cell>
          <cell r="G16">
            <v>1.6666666666666667</v>
          </cell>
          <cell r="H16">
            <v>0.67</v>
          </cell>
          <cell r="I16">
            <v>1.6666666666666667</v>
          </cell>
          <cell r="J16">
            <v>0.6</v>
          </cell>
          <cell r="K16">
            <v>1.6666666666666667</v>
          </cell>
          <cell r="L16">
            <v>0.6</v>
          </cell>
          <cell r="M16">
            <v>1.6666666666666667</v>
          </cell>
          <cell r="N16">
            <v>0.6</v>
          </cell>
          <cell r="O16">
            <v>1.6666666666666667</v>
          </cell>
          <cell r="P16">
            <v>0.5</v>
          </cell>
          <cell r="Q16">
            <v>1.6666666666666667</v>
          </cell>
          <cell r="R16">
            <v>0.6</v>
          </cell>
          <cell r="S16">
            <v>2.3333333333333335</v>
          </cell>
          <cell r="T16">
            <v>0.6</v>
          </cell>
          <cell r="U16">
            <v>2.3333333333333335</v>
          </cell>
          <cell r="V16">
            <v>0</v>
          </cell>
          <cell r="W16">
            <v>0</v>
          </cell>
          <cell r="X16">
            <v>19.999999999999996</v>
          </cell>
          <cell r="Y16">
            <v>40</v>
          </cell>
          <cell r="Z16">
            <v>0</v>
          </cell>
          <cell r="AA16">
            <v>40</v>
          </cell>
          <cell r="AB16">
            <v>0</v>
          </cell>
          <cell r="AC16">
            <v>40</v>
          </cell>
        </row>
        <row r="17">
          <cell r="A17" t="str">
            <v>Gloster</v>
          </cell>
          <cell r="C17" t="str">
            <v>kg</v>
          </cell>
          <cell r="D17">
            <v>0.8</v>
          </cell>
          <cell r="E17">
            <v>1.25</v>
          </cell>
          <cell r="F17">
            <v>0.66</v>
          </cell>
          <cell r="G17">
            <v>1</v>
          </cell>
          <cell r="H17">
            <v>0.66</v>
          </cell>
          <cell r="I17">
            <v>1</v>
          </cell>
          <cell r="J17">
            <v>0.66</v>
          </cell>
          <cell r="K17">
            <v>1</v>
          </cell>
          <cell r="L17">
            <v>0.66</v>
          </cell>
          <cell r="M17">
            <v>1</v>
          </cell>
          <cell r="N17">
            <v>0.66</v>
          </cell>
          <cell r="O17">
            <v>1</v>
          </cell>
          <cell r="P17">
            <v>0.66</v>
          </cell>
          <cell r="Q17">
            <v>1</v>
          </cell>
          <cell r="R17">
            <v>0.66</v>
          </cell>
          <cell r="S17">
            <v>1</v>
          </cell>
          <cell r="T17">
            <v>0.6</v>
          </cell>
          <cell r="U17">
            <v>1.33</v>
          </cell>
          <cell r="V17">
            <v>-9.0909090909090988</v>
          </cell>
          <cell r="W17">
            <v>33.000000000000007</v>
          </cell>
          <cell r="X17">
            <v>-9.0909090909090988</v>
          </cell>
          <cell r="Y17">
            <v>33.000000000000007</v>
          </cell>
          <cell r="Z17">
            <v>-9.0909090909090988</v>
          </cell>
          <cell r="AA17">
            <v>33.000000000000007</v>
          </cell>
          <cell r="AB17">
            <v>-9.0909090909090988</v>
          </cell>
          <cell r="AC17">
            <v>33.000000000000007</v>
          </cell>
        </row>
        <row r="18">
          <cell r="A18" t="str">
            <v>Golden</v>
          </cell>
          <cell r="C18" t="str">
            <v>kg</v>
          </cell>
          <cell r="D18">
            <v>1.5</v>
          </cell>
          <cell r="E18">
            <v>1.75</v>
          </cell>
          <cell r="F18">
            <v>0.9</v>
          </cell>
          <cell r="G18">
            <v>1.1499999999999999</v>
          </cell>
          <cell r="H18">
            <v>0.9</v>
          </cell>
          <cell r="I18">
            <v>1.1499999999999999</v>
          </cell>
          <cell r="J18">
            <v>0.7</v>
          </cell>
          <cell r="K18">
            <v>1.1499999999999999</v>
          </cell>
          <cell r="L18">
            <v>0.7</v>
          </cell>
          <cell r="M18">
            <v>1</v>
          </cell>
          <cell r="N18">
            <v>0.7</v>
          </cell>
          <cell r="O18">
            <v>1</v>
          </cell>
          <cell r="P18">
            <v>0.5</v>
          </cell>
          <cell r="Q18">
            <v>1</v>
          </cell>
          <cell r="R18">
            <v>0.7</v>
          </cell>
          <cell r="S18">
            <v>2</v>
          </cell>
          <cell r="T18">
            <v>0.7</v>
          </cell>
          <cell r="U18">
            <v>2</v>
          </cell>
          <cell r="V18">
            <v>0</v>
          </cell>
          <cell r="W18">
            <v>0</v>
          </cell>
          <cell r="X18">
            <v>39.999999999999993</v>
          </cell>
          <cell r="Y18">
            <v>100</v>
          </cell>
          <cell r="Z18">
            <v>0</v>
          </cell>
          <cell r="AA18">
            <v>100</v>
          </cell>
          <cell r="AB18">
            <v>0</v>
          </cell>
          <cell r="AC18">
            <v>100</v>
          </cell>
        </row>
        <row r="19">
          <cell r="A19" t="str">
            <v>Idared</v>
          </cell>
          <cell r="C19" t="str">
            <v>kg</v>
          </cell>
          <cell r="P19">
            <v>0.5</v>
          </cell>
          <cell r="Q19">
            <v>0.6</v>
          </cell>
          <cell r="R19">
            <v>1</v>
          </cell>
          <cell r="S19">
            <v>1.3333333333333333</v>
          </cell>
          <cell r="T19">
            <v>1</v>
          </cell>
          <cell r="U19">
            <v>1.3333333333333333</v>
          </cell>
          <cell r="V19">
            <v>0</v>
          </cell>
          <cell r="W19">
            <v>0</v>
          </cell>
          <cell r="X19">
            <v>100</v>
          </cell>
          <cell r="Y19">
            <v>122.22222222222221</v>
          </cell>
          <cell r="Z19" t="e">
            <v>#DIV/0!</v>
          </cell>
          <cell r="AA19" t="e">
            <v>#DIV/0!</v>
          </cell>
          <cell r="AB19" t="e">
            <v>#DIV/0!</v>
          </cell>
          <cell r="AC19" t="e">
            <v>#DIV/0!</v>
          </cell>
        </row>
        <row r="20">
          <cell r="A20" t="str">
            <v>Jonagold</v>
          </cell>
          <cell r="C20" t="str">
            <v>kg</v>
          </cell>
          <cell r="D20">
            <v>0.85</v>
          </cell>
          <cell r="E20">
            <v>1.25</v>
          </cell>
          <cell r="F20">
            <v>0.7</v>
          </cell>
          <cell r="G20">
            <v>1</v>
          </cell>
          <cell r="H20">
            <v>0.7</v>
          </cell>
          <cell r="I20">
            <v>1</v>
          </cell>
          <cell r="J20">
            <v>0.6</v>
          </cell>
          <cell r="K20">
            <v>1</v>
          </cell>
          <cell r="L20">
            <v>0.6</v>
          </cell>
          <cell r="M20">
            <v>1</v>
          </cell>
          <cell r="N20">
            <v>0.6</v>
          </cell>
          <cell r="O20">
            <v>1</v>
          </cell>
          <cell r="P20">
            <v>0.5</v>
          </cell>
          <cell r="Q20">
            <v>1</v>
          </cell>
          <cell r="R20">
            <v>0.6</v>
          </cell>
          <cell r="S20">
            <v>1</v>
          </cell>
          <cell r="T20">
            <v>0.6</v>
          </cell>
          <cell r="U20">
            <v>1</v>
          </cell>
          <cell r="V20">
            <v>0</v>
          </cell>
          <cell r="W20">
            <v>0</v>
          </cell>
          <cell r="X20">
            <v>19.999999999999996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A21" t="str">
            <v>Jonagored</v>
          </cell>
          <cell r="C21" t="str">
            <v>kg</v>
          </cell>
          <cell r="F21">
            <v>0.7</v>
          </cell>
          <cell r="G21">
            <v>1</v>
          </cell>
          <cell r="H21">
            <v>0.7</v>
          </cell>
          <cell r="I21">
            <v>1.6666666666666667</v>
          </cell>
          <cell r="J21">
            <v>0.6</v>
          </cell>
          <cell r="K21">
            <v>1.6666666666666667</v>
          </cell>
          <cell r="L21">
            <v>0.6</v>
          </cell>
          <cell r="M21">
            <v>1.6666666666666667</v>
          </cell>
          <cell r="N21">
            <v>0.6</v>
          </cell>
          <cell r="O21">
            <v>1.6666666666666667</v>
          </cell>
          <cell r="P21">
            <v>0.6</v>
          </cell>
          <cell r="Q21">
            <v>1.6666666666666667</v>
          </cell>
          <cell r="R21">
            <v>0.6</v>
          </cell>
          <cell r="S21">
            <v>2</v>
          </cell>
          <cell r="T21">
            <v>0.6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19.999999999999996</v>
          </cell>
          <cell r="Z21">
            <v>0</v>
          </cell>
          <cell r="AA21">
            <v>19.999999999999996</v>
          </cell>
          <cell r="AB21">
            <v>0</v>
          </cell>
          <cell r="AC21">
            <v>19.999999999999996</v>
          </cell>
        </row>
        <row r="22">
          <cell r="A22" t="str">
            <v>Ligol</v>
          </cell>
          <cell r="C22" t="str">
            <v>kg</v>
          </cell>
          <cell r="D22">
            <v>0.8</v>
          </cell>
          <cell r="E22">
            <v>1.6666666666666667</v>
          </cell>
          <cell r="F22">
            <v>0.66</v>
          </cell>
          <cell r="G22">
            <v>1.5333333333333334</v>
          </cell>
          <cell r="H22">
            <v>0.66</v>
          </cell>
          <cell r="I22">
            <v>1.5333333333333334</v>
          </cell>
          <cell r="J22">
            <v>0.66</v>
          </cell>
          <cell r="K22">
            <v>1.5333333333333334</v>
          </cell>
          <cell r="L22">
            <v>0.66</v>
          </cell>
          <cell r="M22">
            <v>1.5333333333333334</v>
          </cell>
          <cell r="N22">
            <v>0.66</v>
          </cell>
          <cell r="O22">
            <v>1.3333333333333333</v>
          </cell>
          <cell r="P22">
            <v>0.66</v>
          </cell>
          <cell r="Q22">
            <v>1.3333333333333333</v>
          </cell>
          <cell r="R22">
            <v>0.66</v>
          </cell>
          <cell r="S22">
            <v>2</v>
          </cell>
          <cell r="T22">
            <v>0.66</v>
          </cell>
          <cell r="U22">
            <v>2</v>
          </cell>
          <cell r="V22">
            <v>0</v>
          </cell>
          <cell r="W22">
            <v>0</v>
          </cell>
          <cell r="X22">
            <v>0</v>
          </cell>
          <cell r="Y22">
            <v>50.000000000000014</v>
          </cell>
          <cell r="Z22">
            <v>0</v>
          </cell>
          <cell r="AA22">
            <v>50.000000000000014</v>
          </cell>
          <cell r="AB22">
            <v>0</v>
          </cell>
          <cell r="AC22">
            <v>30.434782608695642</v>
          </cell>
        </row>
        <row r="23">
          <cell r="A23" t="str">
            <v>Lobo</v>
          </cell>
          <cell r="C23" t="str">
            <v>kg</v>
          </cell>
          <cell r="D23">
            <v>0.8</v>
          </cell>
          <cell r="E23">
            <v>1.67</v>
          </cell>
          <cell r="F23">
            <v>0.7</v>
          </cell>
          <cell r="G23">
            <v>1.6666666666666667</v>
          </cell>
          <cell r="H23">
            <v>0.7</v>
          </cell>
          <cell r="I23">
            <v>1.67</v>
          </cell>
          <cell r="J23">
            <v>0.6</v>
          </cell>
          <cell r="K23">
            <v>1.6666666666666667</v>
          </cell>
          <cell r="L23">
            <v>0.6</v>
          </cell>
          <cell r="M23">
            <v>1.6666666666666667</v>
          </cell>
          <cell r="N23">
            <v>0.6</v>
          </cell>
          <cell r="O23">
            <v>1.6666666666666667</v>
          </cell>
          <cell r="P23">
            <v>0.5</v>
          </cell>
          <cell r="Q23">
            <v>1.6666666666666667</v>
          </cell>
          <cell r="R23">
            <v>0.6</v>
          </cell>
          <cell r="S23">
            <v>2</v>
          </cell>
          <cell r="T23">
            <v>0.6</v>
          </cell>
          <cell r="U23">
            <v>2</v>
          </cell>
          <cell r="V23">
            <v>0</v>
          </cell>
          <cell r="W23">
            <v>0</v>
          </cell>
          <cell r="X23">
            <v>19.999999999999996</v>
          </cell>
          <cell r="Y23">
            <v>19.999999999999996</v>
          </cell>
          <cell r="Z23">
            <v>0</v>
          </cell>
          <cell r="AA23">
            <v>19.999999999999996</v>
          </cell>
          <cell r="AB23">
            <v>0</v>
          </cell>
          <cell r="AC23">
            <v>19.999999999999996</v>
          </cell>
        </row>
        <row r="24">
          <cell r="A24" t="str">
            <v>Malinówki</v>
          </cell>
          <cell r="C24" t="str">
            <v>kg</v>
          </cell>
          <cell r="F24">
            <v>1</v>
          </cell>
          <cell r="G24">
            <v>1.33</v>
          </cell>
          <cell r="H24">
            <v>1.27</v>
          </cell>
          <cell r="I24">
            <v>1.27</v>
          </cell>
          <cell r="V24" t="e">
            <v>#DIV/0!</v>
          </cell>
          <cell r="W24" t="e">
            <v>#DIV/0!</v>
          </cell>
          <cell r="X24" t="e">
            <v>#DIV/0!</v>
          </cell>
          <cell r="Y24" t="e">
            <v>#DIV/0!</v>
          </cell>
          <cell r="Z24" t="e">
            <v>#DIV/0!</v>
          </cell>
          <cell r="AA24" t="e">
            <v>#DIV/0!</v>
          </cell>
          <cell r="AB24" t="e">
            <v>#DIV/0!</v>
          </cell>
          <cell r="AC24" t="e">
            <v>#DIV/0!</v>
          </cell>
        </row>
        <row r="25">
          <cell r="A25" t="str">
            <v>Paula Red</v>
          </cell>
          <cell r="C25" t="str">
            <v>kg</v>
          </cell>
          <cell r="D25">
            <v>1</v>
          </cell>
          <cell r="E25">
            <v>1.6666666666666667</v>
          </cell>
          <cell r="F25">
            <v>0.9</v>
          </cell>
          <cell r="G25">
            <v>1.6666666666666667</v>
          </cell>
          <cell r="H25">
            <v>0.9</v>
          </cell>
          <cell r="I25">
            <v>1.5333333333333334</v>
          </cell>
          <cell r="J25">
            <v>0.9</v>
          </cell>
          <cell r="K25">
            <v>1.5333333333333334</v>
          </cell>
          <cell r="L25">
            <v>1.2</v>
          </cell>
          <cell r="M25">
            <v>1.5333333333333334</v>
          </cell>
          <cell r="V25" t="e">
            <v>#DIV/0!</v>
          </cell>
          <cell r="W25" t="e">
            <v>#DIV/0!</v>
          </cell>
          <cell r="X25" t="e">
            <v>#DIV/0!</v>
          </cell>
          <cell r="Y25" t="e">
            <v>#DIV/0!</v>
          </cell>
          <cell r="Z25" t="e">
            <v>#DIV/0!</v>
          </cell>
          <cell r="AA25" t="e">
            <v>#DIV/0!</v>
          </cell>
          <cell r="AB25">
            <v>-100</v>
          </cell>
          <cell r="AC25">
            <v>-100</v>
          </cell>
        </row>
        <row r="26">
          <cell r="A26" t="str">
            <v>Rubin</v>
          </cell>
          <cell r="C26" t="str">
            <v>kg</v>
          </cell>
          <cell r="H26">
            <v>0.8</v>
          </cell>
          <cell r="I26">
            <v>1.5333333333333334</v>
          </cell>
          <cell r="J26">
            <v>0.8</v>
          </cell>
          <cell r="K26">
            <v>1.5333333333333334</v>
          </cell>
          <cell r="L26">
            <v>1</v>
          </cell>
          <cell r="M26">
            <v>1.5333333333333334</v>
          </cell>
          <cell r="N26">
            <v>0.8</v>
          </cell>
          <cell r="O26">
            <v>1.3333333333333333</v>
          </cell>
          <cell r="P26">
            <v>0.8</v>
          </cell>
          <cell r="Q26">
            <v>1.3333333333333333</v>
          </cell>
          <cell r="R26">
            <v>0.8</v>
          </cell>
          <cell r="S26">
            <v>1.3333333333333333</v>
          </cell>
          <cell r="T26">
            <v>0.8</v>
          </cell>
          <cell r="U26">
            <v>1.3333333333333333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-19.999999999999996</v>
          </cell>
          <cell r="AC26">
            <v>-13.043478260869575</v>
          </cell>
        </row>
        <row r="27">
          <cell r="A27" t="str">
            <v>Szampion</v>
          </cell>
          <cell r="C27" t="str">
            <v>kg</v>
          </cell>
          <cell r="D27">
            <v>0.8</v>
          </cell>
          <cell r="E27">
            <v>1.25</v>
          </cell>
          <cell r="F27">
            <v>0.66</v>
          </cell>
          <cell r="G27">
            <v>1.5333333333333334</v>
          </cell>
          <cell r="H27">
            <v>0.66</v>
          </cell>
          <cell r="I27">
            <v>1.5333333333333334</v>
          </cell>
          <cell r="J27">
            <v>0.66</v>
          </cell>
          <cell r="K27">
            <v>1.5333333333333334</v>
          </cell>
          <cell r="L27">
            <v>0.66</v>
          </cell>
          <cell r="M27">
            <v>1.5333333333333334</v>
          </cell>
          <cell r="N27">
            <v>0.66</v>
          </cell>
          <cell r="O27">
            <v>1.3333333333333333</v>
          </cell>
          <cell r="P27">
            <v>0.5</v>
          </cell>
          <cell r="Q27">
            <v>1.3333333333333333</v>
          </cell>
          <cell r="R27">
            <v>0.66</v>
          </cell>
          <cell r="S27">
            <v>2</v>
          </cell>
          <cell r="T27">
            <v>0.66</v>
          </cell>
          <cell r="U27">
            <v>2</v>
          </cell>
          <cell r="V27">
            <v>0</v>
          </cell>
          <cell r="W27">
            <v>0</v>
          </cell>
          <cell r="X27">
            <v>32.000000000000007</v>
          </cell>
          <cell r="Y27">
            <v>50.000000000000014</v>
          </cell>
          <cell r="Z27">
            <v>0</v>
          </cell>
          <cell r="AA27">
            <v>50.000000000000014</v>
          </cell>
          <cell r="AB27">
            <v>0</v>
          </cell>
          <cell r="AC27">
            <v>30.434782608695642</v>
          </cell>
        </row>
        <row r="28">
          <cell r="A28" t="str">
            <v>Celesta</v>
          </cell>
          <cell r="C28" t="str">
            <v>kg</v>
          </cell>
          <cell r="D28">
            <v>1.33</v>
          </cell>
          <cell r="E28">
            <v>1.75</v>
          </cell>
          <cell r="R28">
            <v>1</v>
          </cell>
          <cell r="S28">
            <v>2</v>
          </cell>
          <cell r="T28">
            <v>1</v>
          </cell>
          <cell r="U28">
            <v>2</v>
          </cell>
          <cell r="V28">
            <v>0</v>
          </cell>
          <cell r="W28">
            <v>0</v>
          </cell>
          <cell r="X28" t="e">
            <v>#DIV/0!</v>
          </cell>
          <cell r="Y28" t="e">
            <v>#DIV/0!</v>
          </cell>
          <cell r="Z28" t="e">
            <v>#DIV/0!</v>
          </cell>
          <cell r="AA28" t="e">
            <v>#DIV/0!</v>
          </cell>
          <cell r="AB28" t="e">
            <v>#DIV/0!</v>
          </cell>
          <cell r="AC28" t="e">
            <v>#DIV/0!</v>
          </cell>
        </row>
        <row r="29">
          <cell r="A29" t="str">
            <v>Empire</v>
          </cell>
          <cell r="C29" t="str">
            <v>kg</v>
          </cell>
          <cell r="D29">
            <v>1</v>
          </cell>
          <cell r="E29">
            <v>1.6666666666666667</v>
          </cell>
          <cell r="F29">
            <v>1</v>
          </cell>
          <cell r="G29">
            <v>1.6666666666666667</v>
          </cell>
          <cell r="H29">
            <v>1</v>
          </cell>
          <cell r="I29">
            <v>1.6666666666666667</v>
          </cell>
          <cell r="J29">
            <v>1</v>
          </cell>
          <cell r="K29">
            <v>1.6666666666666667</v>
          </cell>
          <cell r="L29">
            <v>0.66</v>
          </cell>
          <cell r="M29">
            <v>1.6666666666666667</v>
          </cell>
          <cell r="N29">
            <v>0.9</v>
          </cell>
          <cell r="O29">
            <v>1.6666666666666667</v>
          </cell>
          <cell r="P29">
            <v>0.9</v>
          </cell>
          <cell r="Q29">
            <v>1.6666666666666667</v>
          </cell>
          <cell r="R29">
            <v>0.9</v>
          </cell>
          <cell r="S29">
            <v>2.3333333333333335</v>
          </cell>
          <cell r="T29">
            <v>0.9</v>
          </cell>
          <cell r="U29">
            <v>2.3333333333333335</v>
          </cell>
          <cell r="V29">
            <v>0</v>
          </cell>
          <cell r="W29">
            <v>0</v>
          </cell>
          <cell r="X29">
            <v>0</v>
          </cell>
          <cell r="Y29">
            <v>40</v>
          </cell>
          <cell r="Z29">
            <v>0</v>
          </cell>
          <cell r="AA29">
            <v>40</v>
          </cell>
          <cell r="AB29">
            <v>36.36363636363636</v>
          </cell>
          <cell r="AC29">
            <v>40</v>
          </cell>
        </row>
        <row r="30">
          <cell r="A30" t="str">
            <v>Kalafiory</v>
          </cell>
          <cell r="B30" t="str">
            <v>(puste)</v>
          </cell>
          <cell r="C30" t="str">
            <v>szt.</v>
          </cell>
          <cell r="D30">
            <v>2.5</v>
          </cell>
          <cell r="E30">
            <v>5.5</v>
          </cell>
          <cell r="F30">
            <v>2.5</v>
          </cell>
          <cell r="G30">
            <v>6</v>
          </cell>
          <cell r="H30">
            <v>2.5</v>
          </cell>
          <cell r="I30">
            <v>6</v>
          </cell>
          <cell r="J30">
            <v>2</v>
          </cell>
          <cell r="K30">
            <v>5</v>
          </cell>
          <cell r="L30">
            <v>2</v>
          </cell>
          <cell r="M30">
            <v>5</v>
          </cell>
          <cell r="N30">
            <v>1.5</v>
          </cell>
          <cell r="O30">
            <v>4</v>
          </cell>
          <cell r="P30">
            <v>1</v>
          </cell>
          <cell r="Q30">
            <v>5</v>
          </cell>
          <cell r="R30">
            <v>1.5</v>
          </cell>
          <cell r="S30">
            <v>3.5</v>
          </cell>
          <cell r="T30">
            <v>1.5</v>
          </cell>
          <cell r="U30">
            <v>4</v>
          </cell>
          <cell r="V30">
            <v>0</v>
          </cell>
          <cell r="W30">
            <v>14.285714285714285</v>
          </cell>
          <cell r="X30">
            <v>50</v>
          </cell>
          <cell r="Y30">
            <v>-20</v>
          </cell>
          <cell r="Z30">
            <v>0</v>
          </cell>
          <cell r="AA30">
            <v>0</v>
          </cell>
          <cell r="AB30">
            <v>-25</v>
          </cell>
          <cell r="AC30">
            <v>-20</v>
          </cell>
        </row>
        <row r="31">
          <cell r="A31" t="str">
            <v>Kapusta biała</v>
          </cell>
          <cell r="B31" t="str">
            <v>(puste)</v>
          </cell>
          <cell r="C31" t="str">
            <v>szt.</v>
          </cell>
          <cell r="D31">
            <v>2.5</v>
          </cell>
          <cell r="E31">
            <v>4.5</v>
          </cell>
          <cell r="V31" t="e">
            <v>#DIV/0!</v>
          </cell>
          <cell r="W31" t="e">
            <v>#DIV/0!</v>
          </cell>
          <cell r="X31" t="e">
            <v>#DIV/0!</v>
          </cell>
          <cell r="Y31" t="e">
            <v>#DIV/0!</v>
          </cell>
          <cell r="Z31" t="e">
            <v>#DIV/0!</v>
          </cell>
          <cell r="AA31" t="e">
            <v>#DIV/0!</v>
          </cell>
          <cell r="AB31" t="e">
            <v>#DIV/0!</v>
          </cell>
          <cell r="AC31" t="e">
            <v>#DIV/0!</v>
          </cell>
        </row>
        <row r="32">
          <cell r="C32" t="str">
            <v>kg</v>
          </cell>
          <cell r="D32">
            <v>0.75</v>
          </cell>
          <cell r="E32">
            <v>1.5</v>
          </cell>
          <cell r="F32">
            <v>0.75</v>
          </cell>
          <cell r="G32">
            <v>1.5</v>
          </cell>
          <cell r="H32">
            <v>0.8</v>
          </cell>
          <cell r="I32">
            <v>1.25</v>
          </cell>
          <cell r="J32">
            <v>0.8</v>
          </cell>
          <cell r="K32">
            <v>1.25</v>
          </cell>
          <cell r="L32">
            <v>0.8</v>
          </cell>
          <cell r="M32">
            <v>1.5</v>
          </cell>
          <cell r="N32">
            <v>0.8</v>
          </cell>
          <cell r="O32">
            <v>1.5</v>
          </cell>
          <cell r="P32">
            <v>0.9</v>
          </cell>
          <cell r="Q32">
            <v>1.6</v>
          </cell>
          <cell r="R32">
            <v>0.9</v>
          </cell>
          <cell r="S32">
            <v>1.8</v>
          </cell>
          <cell r="T32">
            <v>0.9</v>
          </cell>
          <cell r="U32">
            <v>1.6</v>
          </cell>
          <cell r="V32">
            <v>0</v>
          </cell>
          <cell r="W32">
            <v>-11.111111111111107</v>
          </cell>
          <cell r="X32">
            <v>0</v>
          </cell>
          <cell r="Y32">
            <v>0</v>
          </cell>
          <cell r="Z32">
            <v>12.499999999999996</v>
          </cell>
          <cell r="AA32">
            <v>6.6666666666666723</v>
          </cell>
          <cell r="AB32">
            <v>12.499999999999996</v>
          </cell>
          <cell r="AC32">
            <v>6.6666666666666723</v>
          </cell>
        </row>
        <row r="33">
          <cell r="A33" t="str">
            <v>Maliny</v>
          </cell>
          <cell r="B33" t="str">
            <v>(puste)</v>
          </cell>
          <cell r="C33" t="str">
            <v>kg</v>
          </cell>
          <cell r="D33">
            <v>7</v>
          </cell>
          <cell r="E33">
            <v>24</v>
          </cell>
          <cell r="F33">
            <v>16</v>
          </cell>
          <cell r="G33">
            <v>30</v>
          </cell>
          <cell r="H33">
            <v>20</v>
          </cell>
          <cell r="I33">
            <v>32</v>
          </cell>
          <cell r="J33">
            <v>20</v>
          </cell>
          <cell r="K33">
            <v>40</v>
          </cell>
          <cell r="L33">
            <v>14</v>
          </cell>
          <cell r="M33">
            <v>40</v>
          </cell>
          <cell r="N33">
            <v>26</v>
          </cell>
          <cell r="O33">
            <v>36</v>
          </cell>
          <cell r="P33">
            <v>24</v>
          </cell>
          <cell r="Q33">
            <v>36</v>
          </cell>
          <cell r="R33">
            <v>25</v>
          </cell>
          <cell r="S33">
            <v>36</v>
          </cell>
          <cell r="T33">
            <v>36</v>
          </cell>
          <cell r="U33">
            <v>38</v>
          </cell>
          <cell r="V33">
            <v>44</v>
          </cell>
          <cell r="W33">
            <v>5.5555555555555554</v>
          </cell>
          <cell r="X33">
            <v>50</v>
          </cell>
          <cell r="Y33">
            <v>5.5555555555555554</v>
          </cell>
          <cell r="Z33">
            <v>38.461538461538467</v>
          </cell>
          <cell r="AA33">
            <v>5.5555555555555554</v>
          </cell>
          <cell r="AB33">
            <v>157.14285714285714</v>
          </cell>
          <cell r="AC33">
            <v>-5</v>
          </cell>
        </row>
        <row r="34">
          <cell r="A34" t="str">
            <v>Marchew</v>
          </cell>
          <cell r="B34" t="str">
            <v>(puste)</v>
          </cell>
          <cell r="C34" t="str">
            <v>kg</v>
          </cell>
          <cell r="D34">
            <v>1.2</v>
          </cell>
          <cell r="E34">
            <v>2</v>
          </cell>
          <cell r="F34">
            <v>1.2</v>
          </cell>
          <cell r="G34">
            <v>2</v>
          </cell>
          <cell r="H34">
            <v>1</v>
          </cell>
          <cell r="I34">
            <v>2</v>
          </cell>
          <cell r="J34">
            <v>1.2</v>
          </cell>
          <cell r="K34">
            <v>2</v>
          </cell>
          <cell r="L34">
            <v>1.2</v>
          </cell>
          <cell r="M34">
            <v>2</v>
          </cell>
          <cell r="N34">
            <v>1.2</v>
          </cell>
          <cell r="O34">
            <v>2</v>
          </cell>
          <cell r="P34">
            <v>1</v>
          </cell>
          <cell r="Q34">
            <v>2</v>
          </cell>
          <cell r="R34">
            <v>1</v>
          </cell>
          <cell r="S34">
            <v>2</v>
          </cell>
          <cell r="T34">
            <v>1.2</v>
          </cell>
          <cell r="U34">
            <v>2</v>
          </cell>
          <cell r="V34">
            <v>19.999999999999996</v>
          </cell>
          <cell r="W34">
            <v>0</v>
          </cell>
          <cell r="X34">
            <v>19.999999999999996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A35" t="str">
            <v>Ogórki długie</v>
          </cell>
          <cell r="B35" t="str">
            <v>(puste)</v>
          </cell>
          <cell r="C35" t="str">
            <v>kg</v>
          </cell>
          <cell r="T35">
            <v>8.8888888888888893</v>
          </cell>
          <cell r="U35">
            <v>10</v>
          </cell>
          <cell r="V35" t="e">
            <v>#DIV/0!</v>
          </cell>
          <cell r="W35" t="e">
            <v>#DIV/0!</v>
          </cell>
          <cell r="X35" t="e">
            <v>#DIV/0!</v>
          </cell>
          <cell r="Y35" t="e">
            <v>#DIV/0!</v>
          </cell>
          <cell r="Z35" t="e">
            <v>#DIV/0!</v>
          </cell>
          <cell r="AA35" t="e">
            <v>#DIV/0!</v>
          </cell>
          <cell r="AB35" t="e">
            <v>#DIV/0!</v>
          </cell>
          <cell r="AC35" t="e">
            <v>#DIV/0!</v>
          </cell>
        </row>
        <row r="36">
          <cell r="A36" t="str">
            <v>Ogórki gruntowe</v>
          </cell>
          <cell r="B36" t="str">
            <v>(puste)</v>
          </cell>
          <cell r="C36" t="str">
            <v>kg</v>
          </cell>
          <cell r="D36">
            <v>1.5</v>
          </cell>
          <cell r="E36">
            <v>4</v>
          </cell>
          <cell r="F36">
            <v>2.5</v>
          </cell>
          <cell r="G36">
            <v>6.5</v>
          </cell>
          <cell r="H36">
            <v>2.5</v>
          </cell>
          <cell r="I36">
            <v>7</v>
          </cell>
          <cell r="J36">
            <v>2.5</v>
          </cell>
          <cell r="K36">
            <v>5.5</v>
          </cell>
          <cell r="L36">
            <v>2.5</v>
          </cell>
          <cell r="M36">
            <v>7</v>
          </cell>
          <cell r="N36">
            <v>2.5</v>
          </cell>
          <cell r="O36">
            <v>7</v>
          </cell>
          <cell r="P36">
            <v>5</v>
          </cell>
          <cell r="Q36">
            <v>11</v>
          </cell>
          <cell r="R36">
            <v>5.5</v>
          </cell>
          <cell r="S36">
            <v>11</v>
          </cell>
          <cell r="T36">
            <v>7.5</v>
          </cell>
          <cell r="U36">
            <v>11</v>
          </cell>
          <cell r="V36">
            <v>36.363636363636367</v>
          </cell>
          <cell r="W36">
            <v>0</v>
          </cell>
          <cell r="X36">
            <v>50</v>
          </cell>
          <cell r="Y36">
            <v>0</v>
          </cell>
          <cell r="Z36">
            <v>200</v>
          </cell>
          <cell r="AA36">
            <v>57.142857142857139</v>
          </cell>
          <cell r="AB36">
            <v>200</v>
          </cell>
          <cell r="AC36">
            <v>57.142857142857139</v>
          </cell>
        </row>
        <row r="37">
          <cell r="A37" t="str">
            <v>Ogórki krótkie</v>
          </cell>
          <cell r="B37" t="str">
            <v>(puste)</v>
          </cell>
          <cell r="C37" t="str">
            <v>kg</v>
          </cell>
          <cell r="D37">
            <v>3.4</v>
          </cell>
          <cell r="E37">
            <v>4.75</v>
          </cell>
          <cell r="F37">
            <v>5</v>
          </cell>
          <cell r="G37">
            <v>6</v>
          </cell>
          <cell r="H37">
            <v>5</v>
          </cell>
          <cell r="I37">
            <v>6.5</v>
          </cell>
          <cell r="J37">
            <v>4</v>
          </cell>
          <cell r="K37">
            <v>6</v>
          </cell>
          <cell r="L37">
            <v>4</v>
          </cell>
          <cell r="M37">
            <v>6</v>
          </cell>
          <cell r="N37">
            <v>4.5</v>
          </cell>
          <cell r="O37">
            <v>7.66</v>
          </cell>
          <cell r="P37">
            <v>2.5</v>
          </cell>
          <cell r="Q37">
            <v>12</v>
          </cell>
          <cell r="R37">
            <v>4.5</v>
          </cell>
          <cell r="S37">
            <v>11</v>
          </cell>
          <cell r="T37">
            <v>6</v>
          </cell>
          <cell r="U37">
            <v>11</v>
          </cell>
          <cell r="V37">
            <v>33.333333333333329</v>
          </cell>
          <cell r="W37">
            <v>0</v>
          </cell>
          <cell r="X37">
            <v>140</v>
          </cell>
          <cell r="Y37">
            <v>-8.3333333333333321</v>
          </cell>
          <cell r="Z37">
            <v>33.333333333333329</v>
          </cell>
          <cell r="AA37">
            <v>43.603133159268928</v>
          </cell>
          <cell r="AB37">
            <v>50</v>
          </cell>
          <cell r="AC37">
            <v>83.333333333333343</v>
          </cell>
        </row>
        <row r="38">
          <cell r="A38" t="str">
            <v>Papryka czerwona</v>
          </cell>
          <cell r="B38" t="str">
            <v>(puste)</v>
          </cell>
          <cell r="C38" t="str">
            <v>kg</v>
          </cell>
          <cell r="D38">
            <v>2.2000000000000002</v>
          </cell>
          <cell r="E38">
            <v>4.5999999999999996</v>
          </cell>
          <cell r="F38">
            <v>2.6</v>
          </cell>
          <cell r="G38">
            <v>5</v>
          </cell>
          <cell r="H38">
            <v>2.6</v>
          </cell>
          <cell r="I38">
            <v>5.6</v>
          </cell>
          <cell r="J38">
            <v>2.4</v>
          </cell>
          <cell r="K38">
            <v>5.6</v>
          </cell>
          <cell r="L38">
            <v>2.6</v>
          </cell>
          <cell r="M38">
            <v>5.6</v>
          </cell>
          <cell r="N38">
            <v>2.4</v>
          </cell>
          <cell r="O38">
            <v>5.6</v>
          </cell>
          <cell r="P38">
            <v>2.4</v>
          </cell>
          <cell r="Q38">
            <v>5.4</v>
          </cell>
          <cell r="R38">
            <v>2.4</v>
          </cell>
          <cell r="S38">
            <v>5.5</v>
          </cell>
          <cell r="T38">
            <v>2.4</v>
          </cell>
          <cell r="U38">
            <v>6</v>
          </cell>
          <cell r="V38">
            <v>0</v>
          </cell>
          <cell r="W38">
            <v>9.0909090909090917</v>
          </cell>
          <cell r="X38">
            <v>0</v>
          </cell>
          <cell r="Y38">
            <v>11.111111111111104</v>
          </cell>
          <cell r="Z38">
            <v>0</v>
          </cell>
          <cell r="AA38">
            <v>7.1428571428571495</v>
          </cell>
          <cell r="AB38">
            <v>-7.6923076923076987</v>
          </cell>
          <cell r="AC38">
            <v>7.1428571428571495</v>
          </cell>
        </row>
        <row r="39">
          <cell r="A39" t="str">
            <v>Papryka zielona</v>
          </cell>
          <cell r="B39" t="str">
            <v>(puste)</v>
          </cell>
          <cell r="C39" t="str">
            <v>kg</v>
          </cell>
          <cell r="D39">
            <v>1.8</v>
          </cell>
          <cell r="E39">
            <v>3</v>
          </cell>
          <cell r="F39">
            <v>1.8</v>
          </cell>
          <cell r="G39">
            <v>3</v>
          </cell>
          <cell r="H39">
            <v>1.8</v>
          </cell>
          <cell r="I39">
            <v>3.6</v>
          </cell>
          <cell r="J39">
            <v>1.8</v>
          </cell>
          <cell r="K39">
            <v>3.6</v>
          </cell>
          <cell r="L39">
            <v>1.8</v>
          </cell>
          <cell r="M39">
            <v>3.6</v>
          </cell>
          <cell r="N39">
            <v>1.8</v>
          </cell>
          <cell r="O39">
            <v>4</v>
          </cell>
          <cell r="P39">
            <v>1.8</v>
          </cell>
          <cell r="Q39">
            <v>4</v>
          </cell>
          <cell r="R39">
            <v>1.8</v>
          </cell>
          <cell r="S39">
            <v>3.6</v>
          </cell>
          <cell r="T39">
            <v>1.8</v>
          </cell>
          <cell r="U39">
            <v>3.6</v>
          </cell>
          <cell r="V39">
            <v>0</v>
          </cell>
          <cell r="W39">
            <v>0</v>
          </cell>
          <cell r="X39">
            <v>0</v>
          </cell>
          <cell r="Y39">
            <v>-9.9999999999999982</v>
          </cell>
          <cell r="Z39">
            <v>0</v>
          </cell>
          <cell r="AA39">
            <v>-9.9999999999999982</v>
          </cell>
          <cell r="AB39">
            <v>0</v>
          </cell>
          <cell r="AC39">
            <v>0</v>
          </cell>
        </row>
        <row r="40">
          <cell r="A40" t="str">
            <v>Papryka żółta</v>
          </cell>
          <cell r="B40" t="str">
            <v>(puste)</v>
          </cell>
          <cell r="C40" t="str">
            <v>kg</v>
          </cell>
          <cell r="D40">
            <v>2.8</v>
          </cell>
          <cell r="E40">
            <v>4.8</v>
          </cell>
          <cell r="F40">
            <v>3.2</v>
          </cell>
          <cell r="G40">
            <v>5.6</v>
          </cell>
          <cell r="H40">
            <v>3.2</v>
          </cell>
          <cell r="I40">
            <v>6</v>
          </cell>
          <cell r="J40">
            <v>2.4</v>
          </cell>
          <cell r="K40">
            <v>6</v>
          </cell>
          <cell r="L40">
            <v>3</v>
          </cell>
          <cell r="M40">
            <v>6</v>
          </cell>
          <cell r="N40">
            <v>3</v>
          </cell>
          <cell r="O40">
            <v>6</v>
          </cell>
          <cell r="P40">
            <v>3</v>
          </cell>
          <cell r="Q40">
            <v>6</v>
          </cell>
          <cell r="R40">
            <v>3.2</v>
          </cell>
          <cell r="S40">
            <v>6</v>
          </cell>
          <cell r="T40">
            <v>3.2</v>
          </cell>
          <cell r="U40">
            <v>6</v>
          </cell>
          <cell r="V40">
            <v>0</v>
          </cell>
          <cell r="W40">
            <v>0</v>
          </cell>
          <cell r="X40">
            <v>6.6666666666666723</v>
          </cell>
          <cell r="Y40">
            <v>0</v>
          </cell>
          <cell r="Z40">
            <v>6.6666666666666723</v>
          </cell>
          <cell r="AA40">
            <v>0</v>
          </cell>
          <cell r="AB40">
            <v>6.6666666666666723</v>
          </cell>
          <cell r="AC40">
            <v>0</v>
          </cell>
        </row>
        <row r="41">
          <cell r="A41" t="str">
            <v>Pieczarki</v>
          </cell>
          <cell r="B41" t="str">
            <v>(puste)</v>
          </cell>
          <cell r="C41" t="str">
            <v>kg</v>
          </cell>
          <cell r="D41">
            <v>3.5</v>
          </cell>
          <cell r="E41">
            <v>7.5</v>
          </cell>
          <cell r="F41">
            <v>5</v>
          </cell>
          <cell r="G41">
            <v>7.5</v>
          </cell>
          <cell r="H41">
            <v>5</v>
          </cell>
          <cell r="I41">
            <v>7.5</v>
          </cell>
          <cell r="J41">
            <v>3</v>
          </cell>
          <cell r="K41">
            <v>7.5</v>
          </cell>
          <cell r="L41">
            <v>3</v>
          </cell>
          <cell r="M41">
            <v>7.5</v>
          </cell>
          <cell r="N41">
            <v>3</v>
          </cell>
          <cell r="O41">
            <v>7.5</v>
          </cell>
          <cell r="P41">
            <v>3</v>
          </cell>
          <cell r="Q41">
            <v>7.5</v>
          </cell>
          <cell r="R41">
            <v>5</v>
          </cell>
          <cell r="S41">
            <v>7.5</v>
          </cell>
          <cell r="T41">
            <v>3</v>
          </cell>
          <cell r="U41">
            <v>7.5</v>
          </cell>
          <cell r="V41">
            <v>-40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A42" t="str">
            <v>Pietruszka</v>
          </cell>
          <cell r="B42" t="str">
            <v>(puste)</v>
          </cell>
          <cell r="C42" t="str">
            <v>kg</v>
          </cell>
          <cell r="D42">
            <v>4</v>
          </cell>
          <cell r="E42">
            <v>7</v>
          </cell>
          <cell r="F42">
            <v>4</v>
          </cell>
          <cell r="G42">
            <v>7</v>
          </cell>
          <cell r="H42">
            <v>4</v>
          </cell>
          <cell r="I42">
            <v>7</v>
          </cell>
          <cell r="J42">
            <v>4</v>
          </cell>
          <cell r="K42">
            <v>7</v>
          </cell>
          <cell r="L42">
            <v>4</v>
          </cell>
          <cell r="M42">
            <v>7</v>
          </cell>
          <cell r="N42">
            <v>3</v>
          </cell>
          <cell r="O42">
            <v>7</v>
          </cell>
          <cell r="P42">
            <v>4</v>
          </cell>
          <cell r="Q42">
            <v>7</v>
          </cell>
          <cell r="R42">
            <v>3</v>
          </cell>
          <cell r="S42">
            <v>7.5</v>
          </cell>
          <cell r="T42">
            <v>4.3</v>
          </cell>
          <cell r="U42">
            <v>7</v>
          </cell>
          <cell r="V42">
            <v>43.333333333333329</v>
          </cell>
          <cell r="W42">
            <v>-6.666666666666667</v>
          </cell>
          <cell r="X42">
            <v>7.4999999999999956</v>
          </cell>
          <cell r="Y42">
            <v>0</v>
          </cell>
          <cell r="Z42">
            <v>43.333333333333329</v>
          </cell>
          <cell r="AA42">
            <v>0</v>
          </cell>
          <cell r="AB42">
            <v>7.4999999999999956</v>
          </cell>
          <cell r="AC42">
            <v>0</v>
          </cell>
        </row>
        <row r="43">
          <cell r="A43" t="str">
            <v>Pomidory</v>
          </cell>
          <cell r="B43" t="str">
            <v>(puste)</v>
          </cell>
          <cell r="C43" t="str">
            <v>kg</v>
          </cell>
          <cell r="D43">
            <v>3</v>
          </cell>
          <cell r="E43">
            <v>6</v>
          </cell>
          <cell r="F43">
            <v>4.166666666666667</v>
          </cell>
          <cell r="G43">
            <v>6.333333333333333</v>
          </cell>
          <cell r="H43">
            <v>3.3</v>
          </cell>
          <cell r="I43">
            <v>5.833333333333333</v>
          </cell>
          <cell r="J43">
            <v>3</v>
          </cell>
          <cell r="K43">
            <v>5</v>
          </cell>
          <cell r="L43">
            <v>2.2000000000000002</v>
          </cell>
          <cell r="M43">
            <v>4.666666666666667</v>
          </cell>
          <cell r="N43">
            <v>2.2000000000000002</v>
          </cell>
          <cell r="O43">
            <v>4.666666666666667</v>
          </cell>
          <cell r="P43">
            <v>2.5</v>
          </cell>
          <cell r="Q43">
            <v>7</v>
          </cell>
          <cell r="R43">
            <v>2.75</v>
          </cell>
          <cell r="S43">
            <v>5.5</v>
          </cell>
          <cell r="T43">
            <v>3</v>
          </cell>
          <cell r="U43">
            <v>5.333333333333333</v>
          </cell>
          <cell r="V43">
            <v>9.0909090909090917</v>
          </cell>
          <cell r="W43">
            <v>-3.0303030303030356</v>
          </cell>
          <cell r="X43">
            <v>20</v>
          </cell>
          <cell r="Y43">
            <v>-23.809523809523814</v>
          </cell>
          <cell r="Z43">
            <v>36.363636363636353</v>
          </cell>
          <cell r="AA43">
            <v>14.28571428571427</v>
          </cell>
          <cell r="AB43">
            <v>36.363636363636353</v>
          </cell>
          <cell r="AC43">
            <v>14.28571428571427</v>
          </cell>
        </row>
        <row r="44">
          <cell r="A44" t="str">
            <v>Pomidory gruntowe</v>
          </cell>
          <cell r="B44" t="str">
            <v>(puste)</v>
          </cell>
          <cell r="C44" t="str">
            <v>kg</v>
          </cell>
          <cell r="D44">
            <v>1</v>
          </cell>
          <cell r="E44">
            <v>2.8</v>
          </cell>
          <cell r="F44">
            <v>1</v>
          </cell>
          <cell r="G44">
            <v>3.5</v>
          </cell>
          <cell r="H44">
            <v>1.6666666666666667</v>
          </cell>
          <cell r="I44">
            <v>4</v>
          </cell>
          <cell r="J44">
            <v>1.6666666666666667</v>
          </cell>
          <cell r="K44">
            <v>4</v>
          </cell>
          <cell r="L44">
            <v>1.3888888888888888</v>
          </cell>
          <cell r="M44">
            <v>4</v>
          </cell>
          <cell r="N44">
            <v>1.3888888888888888</v>
          </cell>
          <cell r="O44">
            <v>1.9444444444444444</v>
          </cell>
          <cell r="P44">
            <v>1.3888888888888888</v>
          </cell>
          <cell r="Q44">
            <v>1.9444444444444444</v>
          </cell>
          <cell r="R44">
            <v>1.3888888888888888</v>
          </cell>
          <cell r="S44">
            <v>1.9444444444444444</v>
          </cell>
          <cell r="V44">
            <v>-100</v>
          </cell>
          <cell r="W44">
            <v>-100</v>
          </cell>
          <cell r="X44">
            <v>-100</v>
          </cell>
          <cell r="Y44">
            <v>-100</v>
          </cell>
          <cell r="Z44">
            <v>-100</v>
          </cell>
          <cell r="AA44">
            <v>-100</v>
          </cell>
          <cell r="AB44">
            <v>-100</v>
          </cell>
          <cell r="AC44">
            <v>-100</v>
          </cell>
        </row>
        <row r="45">
          <cell r="A45" t="str">
            <v>Pory</v>
          </cell>
          <cell r="B45" t="str">
            <v>(puste)</v>
          </cell>
          <cell r="C45" t="str">
            <v>kg</v>
          </cell>
          <cell r="D45">
            <v>2.5</v>
          </cell>
          <cell r="E45">
            <v>3.6</v>
          </cell>
          <cell r="F45">
            <v>2.75</v>
          </cell>
          <cell r="G45">
            <v>4</v>
          </cell>
          <cell r="H45">
            <v>2.75</v>
          </cell>
          <cell r="I45">
            <v>4</v>
          </cell>
          <cell r="J45">
            <v>2.2000000000000002</v>
          </cell>
          <cell r="K45">
            <v>4</v>
          </cell>
          <cell r="L45">
            <v>2.2000000000000002</v>
          </cell>
          <cell r="M45">
            <v>3.5</v>
          </cell>
          <cell r="N45">
            <v>2.2000000000000002</v>
          </cell>
          <cell r="O45">
            <v>3.5</v>
          </cell>
          <cell r="P45">
            <v>2.5</v>
          </cell>
          <cell r="Q45">
            <v>4</v>
          </cell>
          <cell r="R45">
            <v>2.5</v>
          </cell>
          <cell r="S45">
            <v>3.5</v>
          </cell>
          <cell r="T45">
            <v>2.5</v>
          </cell>
          <cell r="U45">
            <v>3.3</v>
          </cell>
          <cell r="V45">
            <v>0</v>
          </cell>
          <cell r="W45">
            <v>-5.7142857142857197</v>
          </cell>
          <cell r="X45">
            <v>0</v>
          </cell>
          <cell r="Y45">
            <v>-17.500000000000004</v>
          </cell>
          <cell r="Z45">
            <v>13.636363636363628</v>
          </cell>
          <cell r="AA45">
            <v>-5.7142857142857197</v>
          </cell>
          <cell r="AB45">
            <v>13.636363636363628</v>
          </cell>
          <cell r="AC45">
            <v>-5.7142857142857197</v>
          </cell>
        </row>
        <row r="46">
          <cell r="A46" t="str">
            <v>Rzodkiewka</v>
          </cell>
          <cell r="B46" t="str">
            <v>(puste)</v>
          </cell>
          <cell r="C46" t="str">
            <v>pęczek</v>
          </cell>
          <cell r="D46">
            <v>0.9</v>
          </cell>
          <cell r="E46">
            <v>1.6</v>
          </cell>
          <cell r="F46">
            <v>0.8</v>
          </cell>
          <cell r="G46">
            <v>1.6</v>
          </cell>
          <cell r="H46">
            <v>0.9</v>
          </cell>
          <cell r="I46">
            <v>1.6</v>
          </cell>
          <cell r="J46">
            <v>0.9</v>
          </cell>
          <cell r="K46">
            <v>1.6</v>
          </cell>
          <cell r="L46">
            <v>0.8</v>
          </cell>
          <cell r="M46">
            <v>1.6</v>
          </cell>
          <cell r="N46">
            <v>0.9</v>
          </cell>
          <cell r="O46">
            <v>1.7</v>
          </cell>
          <cell r="P46">
            <v>1</v>
          </cell>
          <cell r="Q46">
            <v>1.7</v>
          </cell>
          <cell r="R46">
            <v>1</v>
          </cell>
          <cell r="S46">
            <v>1.8</v>
          </cell>
          <cell r="T46">
            <v>1</v>
          </cell>
          <cell r="U46">
            <v>2</v>
          </cell>
          <cell r="V46">
            <v>0</v>
          </cell>
          <cell r="W46">
            <v>11.111111111111107</v>
          </cell>
          <cell r="X46">
            <v>0</v>
          </cell>
          <cell r="Y46">
            <v>17.647058823529417</v>
          </cell>
          <cell r="Z46">
            <v>11.111111111111107</v>
          </cell>
          <cell r="AA46">
            <v>17.647058823529417</v>
          </cell>
          <cell r="AB46">
            <v>24.999999999999993</v>
          </cell>
          <cell r="AC46">
            <v>24.999999999999993</v>
          </cell>
        </row>
        <row r="47">
          <cell r="A47" t="str">
            <v>Sałata</v>
          </cell>
          <cell r="B47" t="str">
            <v>(puste)</v>
          </cell>
          <cell r="C47" t="str">
            <v>szt.</v>
          </cell>
          <cell r="D47">
            <v>1.2</v>
          </cell>
          <cell r="E47">
            <v>2.5</v>
          </cell>
          <cell r="F47">
            <v>1.4</v>
          </cell>
          <cell r="G47">
            <v>3</v>
          </cell>
          <cell r="H47">
            <v>1.3</v>
          </cell>
          <cell r="I47">
            <v>3</v>
          </cell>
          <cell r="J47">
            <v>1.3</v>
          </cell>
          <cell r="K47">
            <v>2.5</v>
          </cell>
          <cell r="L47">
            <v>1.2</v>
          </cell>
          <cell r="M47">
            <v>2.8</v>
          </cell>
          <cell r="N47">
            <v>1.25</v>
          </cell>
          <cell r="O47">
            <v>2.75</v>
          </cell>
          <cell r="P47">
            <v>1.2</v>
          </cell>
          <cell r="Q47">
            <v>2.8</v>
          </cell>
          <cell r="R47">
            <v>1.25</v>
          </cell>
          <cell r="S47">
            <v>3</v>
          </cell>
          <cell r="T47">
            <v>1.25</v>
          </cell>
          <cell r="U47">
            <v>3</v>
          </cell>
          <cell r="V47">
            <v>0</v>
          </cell>
          <cell r="W47">
            <v>0</v>
          </cell>
          <cell r="X47">
            <v>4.1666666666666705</v>
          </cell>
          <cell r="Y47">
            <v>7.1428571428571495</v>
          </cell>
          <cell r="Z47">
            <v>0</v>
          </cell>
          <cell r="AA47">
            <v>9.0909090909090917</v>
          </cell>
          <cell r="AB47">
            <v>4.1666666666666705</v>
          </cell>
          <cell r="AC47">
            <v>7.1428571428571495</v>
          </cell>
        </row>
        <row r="48">
          <cell r="A48" t="str">
            <v>Selery</v>
          </cell>
          <cell r="B48" t="str">
            <v>(puste)</v>
          </cell>
          <cell r="C48" t="str">
            <v>kg</v>
          </cell>
          <cell r="D48">
            <v>2</v>
          </cell>
          <cell r="E48">
            <v>3.5</v>
          </cell>
          <cell r="F48">
            <v>1.5</v>
          </cell>
          <cell r="G48">
            <v>3.5</v>
          </cell>
          <cell r="H48">
            <v>1.5</v>
          </cell>
          <cell r="I48">
            <v>3.4</v>
          </cell>
          <cell r="J48">
            <v>1.5</v>
          </cell>
          <cell r="K48">
            <v>3.4</v>
          </cell>
          <cell r="L48">
            <v>1.5</v>
          </cell>
          <cell r="M48">
            <v>3</v>
          </cell>
          <cell r="N48">
            <v>1.5</v>
          </cell>
          <cell r="O48">
            <v>3.6</v>
          </cell>
          <cell r="P48">
            <v>1.6</v>
          </cell>
          <cell r="Q48">
            <v>3.6</v>
          </cell>
          <cell r="R48">
            <v>1.6</v>
          </cell>
          <cell r="S48">
            <v>3.6</v>
          </cell>
          <cell r="T48">
            <v>1.6</v>
          </cell>
          <cell r="U48">
            <v>3</v>
          </cell>
          <cell r="V48">
            <v>0</v>
          </cell>
          <cell r="W48">
            <v>-16.666666666666668</v>
          </cell>
          <cell r="X48">
            <v>0</v>
          </cell>
          <cell r="Y48">
            <v>-16.666666666666668</v>
          </cell>
          <cell r="Z48">
            <v>6.6666666666666723</v>
          </cell>
          <cell r="AA48">
            <v>-16.666666666666668</v>
          </cell>
          <cell r="AB48">
            <v>6.6666666666666723</v>
          </cell>
          <cell r="AC48">
            <v>0</v>
          </cell>
        </row>
        <row r="49">
          <cell r="A49" t="str">
            <v>Śliwki</v>
          </cell>
          <cell r="B49" t="str">
            <v>(puste)</v>
          </cell>
          <cell r="C49" t="str">
            <v>kg</v>
          </cell>
          <cell r="D49">
            <v>1</v>
          </cell>
          <cell r="E49">
            <v>3</v>
          </cell>
          <cell r="F49">
            <v>1</v>
          </cell>
          <cell r="G49">
            <v>2.5</v>
          </cell>
          <cell r="H49">
            <v>1.25</v>
          </cell>
          <cell r="I49">
            <v>3</v>
          </cell>
          <cell r="J49">
            <v>1.4</v>
          </cell>
          <cell r="K49">
            <v>3</v>
          </cell>
          <cell r="L49">
            <v>1.5</v>
          </cell>
          <cell r="M49">
            <v>3</v>
          </cell>
          <cell r="N49">
            <v>1.5</v>
          </cell>
          <cell r="O49">
            <v>4</v>
          </cell>
          <cell r="P49">
            <v>1.2</v>
          </cell>
          <cell r="Q49">
            <v>3.5</v>
          </cell>
          <cell r="R49">
            <v>2.7</v>
          </cell>
          <cell r="S49">
            <v>4</v>
          </cell>
          <cell r="T49">
            <v>3.5</v>
          </cell>
          <cell r="U49">
            <v>3.5</v>
          </cell>
          <cell r="V49">
            <v>29.629629629629623</v>
          </cell>
          <cell r="W49">
            <v>-12.5</v>
          </cell>
          <cell r="X49">
            <v>191.66666666666666</v>
          </cell>
          <cell r="Y49">
            <v>0</v>
          </cell>
          <cell r="Z49">
            <v>133.33333333333331</v>
          </cell>
          <cell r="AA49">
            <v>-12.5</v>
          </cell>
          <cell r="AB49">
            <v>133.33333333333331</v>
          </cell>
          <cell r="AC49">
            <v>16.666666666666664</v>
          </cell>
        </row>
        <row r="50">
          <cell r="A50" t="str">
            <v>Truskawki</v>
          </cell>
          <cell r="B50" t="str">
            <v>(puste)</v>
          </cell>
          <cell r="C50" t="str">
            <v>kg</v>
          </cell>
          <cell r="D50">
            <v>10</v>
          </cell>
          <cell r="E50">
            <v>20</v>
          </cell>
          <cell r="F50">
            <v>10</v>
          </cell>
          <cell r="G50">
            <v>20</v>
          </cell>
          <cell r="H50">
            <v>10</v>
          </cell>
          <cell r="I50">
            <v>22</v>
          </cell>
          <cell r="J50">
            <v>10</v>
          </cell>
          <cell r="K50">
            <v>20</v>
          </cell>
          <cell r="L50">
            <v>9</v>
          </cell>
          <cell r="M50">
            <v>20</v>
          </cell>
          <cell r="N50">
            <v>10</v>
          </cell>
          <cell r="O50">
            <v>24</v>
          </cell>
          <cell r="P50">
            <v>15</v>
          </cell>
          <cell r="Q50">
            <v>24</v>
          </cell>
          <cell r="R50">
            <v>15</v>
          </cell>
          <cell r="S50">
            <v>24</v>
          </cell>
          <cell r="T50">
            <v>25</v>
          </cell>
          <cell r="U50">
            <v>28</v>
          </cell>
          <cell r="V50">
            <v>66.666666666666657</v>
          </cell>
          <cell r="W50">
            <v>16.666666666666664</v>
          </cell>
          <cell r="X50">
            <v>66.666666666666657</v>
          </cell>
          <cell r="Y50">
            <v>16.666666666666664</v>
          </cell>
          <cell r="Z50">
            <v>150</v>
          </cell>
          <cell r="AA50">
            <v>16.666666666666664</v>
          </cell>
          <cell r="AB50">
            <v>177.77777777777777</v>
          </cell>
          <cell r="AC50">
            <v>40</v>
          </cell>
        </row>
        <row r="51">
          <cell r="A51" t="str">
            <v>Ziemniaki</v>
          </cell>
          <cell r="B51" t="str">
            <v>(puste)</v>
          </cell>
          <cell r="C51" t="str">
            <v>kg</v>
          </cell>
          <cell r="D51">
            <v>0.53333333333333333</v>
          </cell>
          <cell r="E51">
            <v>1</v>
          </cell>
          <cell r="F51">
            <v>0.53333333333333333</v>
          </cell>
          <cell r="G51">
            <v>1</v>
          </cell>
          <cell r="H51">
            <v>0.6</v>
          </cell>
          <cell r="I51">
            <v>1</v>
          </cell>
          <cell r="J51">
            <v>0.53</v>
          </cell>
          <cell r="K51">
            <v>1</v>
          </cell>
          <cell r="L51">
            <v>0.53</v>
          </cell>
          <cell r="M51">
            <v>1.5</v>
          </cell>
          <cell r="N51">
            <v>0.23333333333333334</v>
          </cell>
          <cell r="O51">
            <v>1.5</v>
          </cell>
          <cell r="P51">
            <v>0.53</v>
          </cell>
          <cell r="Q51">
            <v>1.5</v>
          </cell>
          <cell r="R51">
            <v>0.53</v>
          </cell>
          <cell r="S51">
            <v>1.5</v>
          </cell>
          <cell r="T51">
            <v>0.7</v>
          </cell>
          <cell r="U51">
            <v>1.5</v>
          </cell>
          <cell r="V51">
            <v>32.075471698113198</v>
          </cell>
          <cell r="W51">
            <v>0</v>
          </cell>
          <cell r="X51">
            <v>32.075471698113198</v>
          </cell>
          <cell r="Y51">
            <v>0</v>
          </cell>
          <cell r="Z51">
            <v>199.99999999999997</v>
          </cell>
          <cell r="AA51">
            <v>0</v>
          </cell>
          <cell r="AB51">
            <v>32.075471698113198</v>
          </cell>
          <cell r="AC51">
            <v>0</v>
          </cell>
        </row>
        <row r="93">
          <cell r="V93" t="e">
            <v>#DIV/0!</v>
          </cell>
          <cell r="W93" t="e">
            <v>#DIV/0!</v>
          </cell>
          <cell r="X93" t="e">
            <v>#DIV/0!</v>
          </cell>
          <cell r="Y93" t="e">
            <v>#DIV/0!</v>
          </cell>
          <cell r="Z93" t="e">
            <v>#DIV/0!</v>
          </cell>
          <cell r="AA93" t="e">
            <v>#DIV/0!</v>
          </cell>
          <cell r="AB93" t="e">
            <v>#DIV/0!</v>
          </cell>
          <cell r="AC93" t="e">
            <v>#DIV/0!</v>
          </cell>
        </row>
        <row r="94">
          <cell r="D94" t="str">
            <v>DataNotow</v>
          </cell>
          <cell r="E94" t="str">
            <v>Dane</v>
          </cell>
          <cell r="V94" t="e">
            <v>#DIV/0!</v>
          </cell>
          <cell r="W94" t="e">
            <v>#DIV/0!</v>
          </cell>
          <cell r="X94" t="e">
            <v>#DIV/0!</v>
          </cell>
          <cell r="Y94" t="e">
            <v>#DIV/0!</v>
          </cell>
          <cell r="Z94" t="e">
            <v>#DIV/0!</v>
          </cell>
          <cell r="AA94" t="e">
            <v>#DIV/0!</v>
          </cell>
          <cell r="AB94" t="e">
            <v>#DIV/0!</v>
          </cell>
          <cell r="AC94" t="e">
            <v>#DIV/0!</v>
          </cell>
        </row>
        <row r="95">
          <cell r="D95" t="str">
            <v>DataNotow</v>
          </cell>
          <cell r="E95" t="str">
            <v>Dane</v>
          </cell>
          <cell r="V95" t="e">
            <v>#DIV/0!</v>
          </cell>
          <cell r="W95" t="e">
            <v>#DIV/0!</v>
          </cell>
          <cell r="X95" t="e">
            <v>#DIV/0!</v>
          </cell>
          <cell r="Y95" t="e">
            <v>#DIV/0!</v>
          </cell>
          <cell r="Z95" t="e">
            <v>#DIV/0!</v>
          </cell>
          <cell r="AA95" t="e">
            <v>#DIV/0!</v>
          </cell>
          <cell r="AB95" t="e">
            <v>#DIV/0!</v>
          </cell>
          <cell r="AC95" t="e">
            <v>#DIV/0!</v>
          </cell>
        </row>
        <row r="96">
          <cell r="D96" t="str">
            <v>DataNotow</v>
          </cell>
          <cell r="E96" t="str">
            <v>Dane</v>
          </cell>
          <cell r="V96" t="e">
            <v>#DIV/0!</v>
          </cell>
          <cell r="W96" t="e">
            <v>#DIV/0!</v>
          </cell>
          <cell r="X96" t="e">
            <v>#DIV/0!</v>
          </cell>
          <cell r="Y96" t="e">
            <v>#DIV/0!</v>
          </cell>
          <cell r="Z96" t="e">
            <v>#DIV/0!</v>
          </cell>
          <cell r="AA96" t="e">
            <v>#DIV/0!</v>
          </cell>
          <cell r="AB96" t="e">
            <v>#DIV/0!</v>
          </cell>
          <cell r="AC96" t="e">
            <v>#DIV/0!</v>
          </cell>
        </row>
        <row r="97">
          <cell r="D97" t="str">
            <v>DataNotow</v>
          </cell>
          <cell r="E97" t="str">
            <v>Dane</v>
          </cell>
          <cell r="V97" t="e">
            <v>#DIV/0!</v>
          </cell>
          <cell r="W97" t="e">
            <v>#DIV/0!</v>
          </cell>
          <cell r="X97" t="e">
            <v>#DIV/0!</v>
          </cell>
          <cell r="Y97" t="e">
            <v>#DIV/0!</v>
          </cell>
          <cell r="Z97" t="e">
            <v>#DIV/0!</v>
          </cell>
          <cell r="AA97" t="e">
            <v>#DIV/0!</v>
          </cell>
          <cell r="AB97" t="e">
            <v>#DIV/0!</v>
          </cell>
          <cell r="AC97" t="e">
            <v>#DIV/0!</v>
          </cell>
        </row>
        <row r="98">
          <cell r="D98" t="str">
            <v>DataNotow</v>
          </cell>
          <cell r="E98" t="str">
            <v>Dane</v>
          </cell>
          <cell r="V98" t="e">
            <v>#DIV/0!</v>
          </cell>
          <cell r="W98" t="e">
            <v>#DIV/0!</v>
          </cell>
          <cell r="X98" t="e">
            <v>#DIV/0!</v>
          </cell>
          <cell r="Y98" t="e">
            <v>#DIV/0!</v>
          </cell>
          <cell r="Z98" t="e">
            <v>#DIV/0!</v>
          </cell>
          <cell r="AA98" t="e">
            <v>#DIV/0!</v>
          </cell>
          <cell r="AB98" t="e">
            <v>#DIV/0!</v>
          </cell>
          <cell r="AC98" t="e">
            <v>#DIV/0!</v>
          </cell>
        </row>
        <row r="99">
          <cell r="A99" t="str">
            <v>Produkt</v>
          </cell>
          <cell r="D99">
            <v>43370</v>
          </cell>
          <cell r="F99">
            <v>43377</v>
          </cell>
          <cell r="H99">
            <v>43384</v>
          </cell>
          <cell r="J99">
            <v>43391</v>
          </cell>
          <cell r="L99">
            <v>43398</v>
          </cell>
          <cell r="N99">
            <v>43406</v>
          </cell>
          <cell r="P99">
            <v>43412</v>
          </cell>
          <cell r="R99">
            <v>43419</v>
          </cell>
          <cell r="T99">
            <v>43426</v>
          </cell>
          <cell r="V99">
            <v>1.6121974250903982E-2</v>
          </cell>
          <cell r="W99" t="e">
            <v>#DIV/0!</v>
          </cell>
          <cell r="X99">
            <v>3.2249147701096471E-2</v>
          </cell>
          <cell r="Y99" t="e">
            <v>#DIV/0!</v>
          </cell>
          <cell r="Z99">
            <v>4.6076579274754642E-2</v>
          </cell>
          <cell r="AA99" t="e">
            <v>#DIV/0!</v>
          </cell>
          <cell r="AB99">
            <v>6.4519102262777087E-2</v>
          </cell>
          <cell r="AC99" t="e">
            <v>#DIV/0!</v>
          </cell>
        </row>
        <row r="100">
          <cell r="B100" t="str">
            <v>Odmiany</v>
          </cell>
          <cell r="C100" t="str">
            <v>Jednostka</v>
          </cell>
          <cell r="D100" t="str">
            <v>Min: CenaMin/jedn</v>
          </cell>
          <cell r="E100" t="str">
            <v>Max: CenaMax/jedn</v>
          </cell>
          <cell r="F100" t="str">
            <v>Min: CenaMin/jedn</v>
          </cell>
          <cell r="G100" t="str">
            <v>Max: CenaMax/jedn</v>
          </cell>
          <cell r="H100" t="str">
            <v>Min: CenaMin/jedn</v>
          </cell>
          <cell r="I100" t="str">
            <v>Max: CenaMax/jedn</v>
          </cell>
          <cell r="J100" t="str">
            <v>Min: CenaMin/jedn</v>
          </cell>
          <cell r="K100" t="str">
            <v>Max: CenaMax/jedn</v>
          </cell>
          <cell r="L100" t="str">
            <v>Min: CenaMin/jedn</v>
          </cell>
          <cell r="M100" t="str">
            <v>Max: CenaMax/jedn</v>
          </cell>
          <cell r="N100" t="str">
            <v>Min: CenaMin/jedn</v>
          </cell>
          <cell r="O100" t="str">
            <v>Max: CenaMax/jedn</v>
          </cell>
          <cell r="P100" t="str">
            <v>Min: CenaMin/jedn</v>
          </cell>
          <cell r="Q100" t="str">
            <v>Max: CenaMax/jedn</v>
          </cell>
          <cell r="R100" t="str">
            <v>Min: CenaMin/jedn</v>
          </cell>
          <cell r="S100" t="str">
            <v>Max: CenaMax/jedn</v>
          </cell>
          <cell r="T100" t="str">
            <v>Min: CenaMin/jedn</v>
          </cell>
          <cell r="U100" t="str">
            <v>Max: CenaMax/jedn</v>
          </cell>
          <cell r="V100" t="e">
            <v>#VALUE!</v>
          </cell>
          <cell r="W100" t="e">
            <v>#VALUE!</v>
          </cell>
          <cell r="X100" t="e">
            <v>#VALUE!</v>
          </cell>
          <cell r="Y100" t="e">
            <v>#VALUE!</v>
          </cell>
          <cell r="Z100" t="e">
            <v>#VALUE!</v>
          </cell>
          <cell r="AA100" t="e">
            <v>#VALUE!</v>
          </cell>
          <cell r="AB100" t="e">
            <v>#VALUE!</v>
          </cell>
          <cell r="AC100" t="e">
            <v>#VALUE!</v>
          </cell>
        </row>
        <row r="101">
          <cell r="A101" t="str">
            <v>Ananasy</v>
          </cell>
          <cell r="D101">
            <v>4</v>
          </cell>
          <cell r="E101">
            <v>10</v>
          </cell>
          <cell r="F101">
            <v>4</v>
          </cell>
          <cell r="G101">
            <v>10</v>
          </cell>
          <cell r="H101">
            <v>2</v>
          </cell>
          <cell r="I101">
            <v>9.99</v>
          </cell>
          <cell r="J101">
            <v>3.5</v>
          </cell>
          <cell r="K101">
            <v>9.99</v>
          </cell>
          <cell r="L101">
            <v>3.65</v>
          </cell>
          <cell r="M101">
            <v>9.99</v>
          </cell>
          <cell r="N101">
            <v>3.65</v>
          </cell>
          <cell r="O101">
            <v>9.99</v>
          </cell>
          <cell r="P101">
            <v>3.2</v>
          </cell>
          <cell r="Q101">
            <v>10</v>
          </cell>
          <cell r="R101">
            <v>3.65</v>
          </cell>
          <cell r="S101">
            <v>9.99</v>
          </cell>
          <cell r="T101">
            <v>3.65</v>
          </cell>
          <cell r="U101">
            <v>10</v>
          </cell>
          <cell r="V101">
            <v>0</v>
          </cell>
          <cell r="W101">
            <v>0.10010010010009797</v>
          </cell>
          <cell r="X101">
            <v>14.062499999999991</v>
          </cell>
          <cell r="Y101">
            <v>0</v>
          </cell>
          <cell r="Z101">
            <v>0</v>
          </cell>
          <cell r="AA101">
            <v>0.10010010010009797</v>
          </cell>
          <cell r="AB101">
            <v>0</v>
          </cell>
          <cell r="AC101">
            <v>0.10010010010009797</v>
          </cell>
        </row>
        <row r="102">
          <cell r="A102" t="str">
            <v>Arbuzy</v>
          </cell>
          <cell r="B102" t="str">
            <v>(puste)</v>
          </cell>
          <cell r="C102" t="str">
            <v>kg</v>
          </cell>
          <cell r="D102">
            <v>1.5</v>
          </cell>
          <cell r="E102">
            <v>2.5</v>
          </cell>
          <cell r="F102">
            <v>1.5</v>
          </cell>
          <cell r="G102">
            <v>2.5</v>
          </cell>
          <cell r="H102">
            <v>1</v>
          </cell>
          <cell r="I102">
            <v>4</v>
          </cell>
          <cell r="J102">
            <v>1</v>
          </cell>
          <cell r="K102">
            <v>4</v>
          </cell>
          <cell r="L102">
            <v>2</v>
          </cell>
          <cell r="M102">
            <v>4</v>
          </cell>
          <cell r="N102">
            <v>3</v>
          </cell>
          <cell r="O102">
            <v>3.65</v>
          </cell>
          <cell r="P102">
            <v>2</v>
          </cell>
          <cell r="Q102">
            <v>3.66</v>
          </cell>
          <cell r="R102">
            <v>3</v>
          </cell>
          <cell r="S102">
            <v>4.5</v>
          </cell>
          <cell r="T102">
            <v>3</v>
          </cell>
          <cell r="U102">
            <v>4.5</v>
          </cell>
          <cell r="V102">
            <v>0</v>
          </cell>
          <cell r="W102">
            <v>0</v>
          </cell>
          <cell r="X102">
            <v>50</v>
          </cell>
          <cell r="Y102">
            <v>22.950819672131143</v>
          </cell>
          <cell r="Z102">
            <v>0</v>
          </cell>
          <cell r="AA102">
            <v>23.287671232876718</v>
          </cell>
          <cell r="AB102">
            <v>50</v>
          </cell>
          <cell r="AC102">
            <v>12.5</v>
          </cell>
        </row>
        <row r="103">
          <cell r="A103" t="str">
            <v>Banany</v>
          </cell>
          <cell r="B103" t="str">
            <v>(puste)</v>
          </cell>
          <cell r="C103" t="str">
            <v>kg</v>
          </cell>
          <cell r="D103">
            <v>2.7777777777777777</v>
          </cell>
          <cell r="E103">
            <v>4.5</v>
          </cell>
          <cell r="F103">
            <v>2.7777777777777777</v>
          </cell>
          <cell r="G103">
            <v>4.5</v>
          </cell>
          <cell r="H103">
            <v>2.7777777777777777</v>
          </cell>
          <cell r="I103">
            <v>4.5</v>
          </cell>
          <cell r="J103">
            <v>2.7777777777777777</v>
          </cell>
          <cell r="K103">
            <v>4.4444444444444446</v>
          </cell>
          <cell r="L103">
            <v>2.5</v>
          </cell>
          <cell r="M103">
            <v>4.4444444444444446</v>
          </cell>
          <cell r="N103">
            <v>2.5</v>
          </cell>
          <cell r="O103">
            <v>4.4000000000000004</v>
          </cell>
          <cell r="P103">
            <v>2.5</v>
          </cell>
          <cell r="Q103">
            <v>4.4000000000000004</v>
          </cell>
          <cell r="R103">
            <v>2.5</v>
          </cell>
          <cell r="S103">
            <v>4.4000000000000004</v>
          </cell>
          <cell r="T103">
            <v>2.5555555555555554</v>
          </cell>
          <cell r="U103">
            <v>4.5</v>
          </cell>
          <cell r="V103">
            <v>2.2222222222222143</v>
          </cell>
          <cell r="W103">
            <v>2.2727272727272645</v>
          </cell>
          <cell r="X103">
            <v>2.2222222222222143</v>
          </cell>
          <cell r="Y103">
            <v>2.2727272727272645</v>
          </cell>
          <cell r="Z103">
            <v>2.2222222222222143</v>
          </cell>
          <cell r="AA103">
            <v>2.2727272727272645</v>
          </cell>
          <cell r="AB103">
            <v>2.2222222222222143</v>
          </cell>
          <cell r="AC103">
            <v>1.2499999999999956</v>
          </cell>
        </row>
        <row r="104">
          <cell r="A104" t="str">
            <v>Brzoskwinie</v>
          </cell>
          <cell r="B104" t="str">
            <v>(puste)</v>
          </cell>
          <cell r="C104" t="str">
            <v>kg</v>
          </cell>
          <cell r="D104">
            <v>3.75</v>
          </cell>
          <cell r="E104">
            <v>6</v>
          </cell>
          <cell r="F104">
            <v>3.75</v>
          </cell>
          <cell r="G104">
            <v>7</v>
          </cell>
          <cell r="H104">
            <v>3.75</v>
          </cell>
          <cell r="I104">
            <v>6</v>
          </cell>
          <cell r="J104">
            <v>3.75</v>
          </cell>
          <cell r="K104">
            <v>6</v>
          </cell>
          <cell r="V104" t="e">
            <v>#DIV/0!</v>
          </cell>
          <cell r="W104" t="e">
            <v>#DIV/0!</v>
          </cell>
          <cell r="X104" t="e">
            <v>#DIV/0!</v>
          </cell>
          <cell r="Y104" t="e">
            <v>#DIV/0!</v>
          </cell>
          <cell r="Z104" t="e">
            <v>#DIV/0!</v>
          </cell>
          <cell r="AA104" t="e">
            <v>#DIV/0!</v>
          </cell>
          <cell r="AB104" t="e">
            <v>#DIV/0!</v>
          </cell>
          <cell r="AC104" t="e">
            <v>#DIV/0!</v>
          </cell>
        </row>
        <row r="105">
          <cell r="A105" t="str">
            <v>Cytryny</v>
          </cell>
          <cell r="B105" t="str">
            <v>(puste)</v>
          </cell>
          <cell r="C105" t="str">
            <v>kg</v>
          </cell>
          <cell r="D105">
            <v>4.2</v>
          </cell>
          <cell r="E105">
            <v>10.8</v>
          </cell>
          <cell r="F105">
            <v>3.5</v>
          </cell>
          <cell r="G105">
            <v>10</v>
          </cell>
          <cell r="H105">
            <v>3</v>
          </cell>
          <cell r="I105">
            <v>8.5</v>
          </cell>
          <cell r="J105">
            <v>3</v>
          </cell>
          <cell r="K105">
            <v>8.5</v>
          </cell>
          <cell r="L105">
            <v>3</v>
          </cell>
          <cell r="M105">
            <v>8.5</v>
          </cell>
          <cell r="N105">
            <v>3.3</v>
          </cell>
          <cell r="O105">
            <v>6.5</v>
          </cell>
          <cell r="P105">
            <v>3.6</v>
          </cell>
          <cell r="Q105">
            <v>8.5</v>
          </cell>
          <cell r="R105">
            <v>3.3</v>
          </cell>
          <cell r="S105">
            <v>7</v>
          </cell>
          <cell r="T105">
            <v>3.3</v>
          </cell>
          <cell r="U105">
            <v>6.5</v>
          </cell>
          <cell r="V105">
            <v>0</v>
          </cell>
          <cell r="W105">
            <v>-7.1428571428571423</v>
          </cell>
          <cell r="X105">
            <v>-8.333333333333341</v>
          </cell>
          <cell r="Y105">
            <v>-23.52941176470588</v>
          </cell>
          <cell r="Z105">
            <v>0</v>
          </cell>
          <cell r="AA105">
            <v>0</v>
          </cell>
          <cell r="AB105">
            <v>9.9999999999999929</v>
          </cell>
          <cell r="AC105">
            <v>-23.52941176470588</v>
          </cell>
        </row>
        <row r="106">
          <cell r="A106" t="str">
            <v>Czosnek</v>
          </cell>
          <cell r="B106" t="str">
            <v>(puste)</v>
          </cell>
          <cell r="C106" t="str">
            <v>kg</v>
          </cell>
          <cell r="D106">
            <v>3</v>
          </cell>
          <cell r="E106">
            <v>12</v>
          </cell>
          <cell r="F106">
            <v>3</v>
          </cell>
          <cell r="G106">
            <v>12</v>
          </cell>
          <cell r="H106">
            <v>3</v>
          </cell>
          <cell r="I106">
            <v>12</v>
          </cell>
          <cell r="J106">
            <v>3</v>
          </cell>
          <cell r="K106">
            <v>12</v>
          </cell>
          <cell r="L106">
            <v>3</v>
          </cell>
          <cell r="M106">
            <v>12</v>
          </cell>
          <cell r="N106">
            <v>4</v>
          </cell>
          <cell r="O106">
            <v>8</v>
          </cell>
          <cell r="P106">
            <v>3</v>
          </cell>
          <cell r="Q106">
            <v>12</v>
          </cell>
          <cell r="R106">
            <v>5</v>
          </cell>
          <cell r="S106">
            <v>12</v>
          </cell>
          <cell r="T106">
            <v>5</v>
          </cell>
          <cell r="U106">
            <v>8</v>
          </cell>
          <cell r="V106">
            <v>0</v>
          </cell>
          <cell r="W106">
            <v>-33.333333333333329</v>
          </cell>
          <cell r="X106">
            <v>66.666666666666657</v>
          </cell>
          <cell r="Y106">
            <v>-33.333333333333329</v>
          </cell>
          <cell r="Z106">
            <v>25</v>
          </cell>
          <cell r="AA106">
            <v>0</v>
          </cell>
          <cell r="AB106">
            <v>66.666666666666657</v>
          </cell>
          <cell r="AC106">
            <v>-33.333333333333329</v>
          </cell>
        </row>
        <row r="107">
          <cell r="A107" t="str">
            <v>Grejpfruty</v>
          </cell>
          <cell r="B107" t="str">
            <v>(puste)</v>
          </cell>
          <cell r="C107" t="str">
            <v>kg</v>
          </cell>
          <cell r="D107">
            <v>2.5</v>
          </cell>
          <cell r="E107">
            <v>7</v>
          </cell>
          <cell r="F107">
            <v>2.5</v>
          </cell>
          <cell r="G107">
            <v>7</v>
          </cell>
          <cell r="H107">
            <v>2.5</v>
          </cell>
          <cell r="I107">
            <v>7</v>
          </cell>
          <cell r="J107">
            <v>2.6</v>
          </cell>
          <cell r="K107">
            <v>7</v>
          </cell>
          <cell r="L107">
            <v>3.5</v>
          </cell>
          <cell r="M107">
            <v>7.5</v>
          </cell>
          <cell r="N107">
            <v>2.8</v>
          </cell>
          <cell r="O107">
            <v>7.5</v>
          </cell>
          <cell r="P107">
            <v>3</v>
          </cell>
          <cell r="Q107">
            <v>7.5</v>
          </cell>
          <cell r="R107">
            <v>3</v>
          </cell>
          <cell r="S107">
            <v>7.5</v>
          </cell>
          <cell r="T107">
            <v>3.5</v>
          </cell>
          <cell r="U107">
            <v>7</v>
          </cell>
          <cell r="V107">
            <v>16.666666666666664</v>
          </cell>
          <cell r="W107">
            <v>-6.666666666666667</v>
          </cell>
          <cell r="X107">
            <v>16.666666666666664</v>
          </cell>
          <cell r="Y107">
            <v>-6.666666666666667</v>
          </cell>
          <cell r="Z107">
            <v>25.000000000000007</v>
          </cell>
          <cell r="AA107">
            <v>-6.666666666666667</v>
          </cell>
          <cell r="AB107">
            <v>0</v>
          </cell>
          <cell r="AC107">
            <v>-6.666666666666667</v>
          </cell>
        </row>
        <row r="108">
          <cell r="A108" t="str">
            <v>Gruszki</v>
          </cell>
          <cell r="D108">
            <v>4.75</v>
          </cell>
          <cell r="E108">
            <v>8</v>
          </cell>
          <cell r="F108">
            <v>4.75</v>
          </cell>
          <cell r="G108">
            <v>8</v>
          </cell>
          <cell r="H108">
            <v>3.75</v>
          </cell>
          <cell r="I108">
            <v>8</v>
          </cell>
          <cell r="J108">
            <v>3.75</v>
          </cell>
          <cell r="K108">
            <v>8</v>
          </cell>
          <cell r="L108">
            <v>3.75</v>
          </cell>
          <cell r="M108">
            <v>8</v>
          </cell>
          <cell r="N108">
            <v>3.75</v>
          </cell>
          <cell r="O108">
            <v>8</v>
          </cell>
          <cell r="P108">
            <v>1.8</v>
          </cell>
          <cell r="Q108">
            <v>8</v>
          </cell>
          <cell r="R108">
            <v>3</v>
          </cell>
          <cell r="S108">
            <v>8</v>
          </cell>
          <cell r="T108">
            <v>3</v>
          </cell>
          <cell r="U108">
            <v>8</v>
          </cell>
          <cell r="V108">
            <v>0</v>
          </cell>
          <cell r="W108">
            <v>0</v>
          </cell>
          <cell r="X108">
            <v>66.666666666666657</v>
          </cell>
          <cell r="Y108">
            <v>0</v>
          </cell>
          <cell r="Z108">
            <v>-20</v>
          </cell>
          <cell r="AA108">
            <v>0</v>
          </cell>
          <cell r="AB108">
            <v>-20</v>
          </cell>
          <cell r="AC108">
            <v>0</v>
          </cell>
        </row>
        <row r="109">
          <cell r="A109" t="str">
            <v>Jabłka</v>
          </cell>
          <cell r="B109" t="str">
            <v>(puste)</v>
          </cell>
          <cell r="C109" t="str">
            <v>kg</v>
          </cell>
          <cell r="D109">
            <v>4</v>
          </cell>
          <cell r="E109">
            <v>6</v>
          </cell>
          <cell r="F109">
            <v>4</v>
          </cell>
          <cell r="G109">
            <v>6.6</v>
          </cell>
          <cell r="H109">
            <v>4</v>
          </cell>
          <cell r="I109">
            <v>6.6</v>
          </cell>
          <cell r="J109">
            <v>4</v>
          </cell>
          <cell r="K109">
            <v>6.6</v>
          </cell>
          <cell r="L109">
            <v>4</v>
          </cell>
          <cell r="M109">
            <v>6.6</v>
          </cell>
          <cell r="N109">
            <v>4</v>
          </cell>
          <cell r="O109">
            <v>6.6</v>
          </cell>
          <cell r="P109">
            <v>4</v>
          </cell>
          <cell r="Q109">
            <v>6.6</v>
          </cell>
          <cell r="R109">
            <v>4</v>
          </cell>
          <cell r="S109">
            <v>6.6</v>
          </cell>
          <cell r="T109">
            <v>4</v>
          </cell>
          <cell r="U109">
            <v>6.6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A110" t="str">
            <v>Maliny</v>
          </cell>
          <cell r="B110" t="str">
            <v>(puste)</v>
          </cell>
          <cell r="C110" t="str">
            <v>kg</v>
          </cell>
          <cell r="L110">
            <v>4</v>
          </cell>
          <cell r="M110">
            <v>4</v>
          </cell>
          <cell r="N110">
            <v>4</v>
          </cell>
          <cell r="O110">
            <v>5.8</v>
          </cell>
          <cell r="V110" t="e">
            <v>#DIV/0!</v>
          </cell>
          <cell r="W110" t="e">
            <v>#DIV/0!</v>
          </cell>
          <cell r="X110" t="e">
            <v>#DIV/0!</v>
          </cell>
          <cell r="Y110" t="e">
            <v>#DIV/0!</v>
          </cell>
          <cell r="Z110">
            <v>-100</v>
          </cell>
          <cell r="AA110">
            <v>-100</v>
          </cell>
          <cell r="AB110">
            <v>-100</v>
          </cell>
          <cell r="AC110">
            <v>-100</v>
          </cell>
        </row>
        <row r="111">
          <cell r="A111" t="str">
            <v>Mandarynki</v>
          </cell>
          <cell r="B111" t="str">
            <v>(puste)</v>
          </cell>
          <cell r="C111" t="str">
            <v>kg</v>
          </cell>
          <cell r="D111">
            <v>6</v>
          </cell>
          <cell r="E111">
            <v>9</v>
          </cell>
          <cell r="F111">
            <v>6</v>
          </cell>
          <cell r="G111">
            <v>9</v>
          </cell>
          <cell r="H111">
            <v>5.5</v>
          </cell>
          <cell r="I111">
            <v>9</v>
          </cell>
          <cell r="J111">
            <v>4.5</v>
          </cell>
          <cell r="K111">
            <v>9</v>
          </cell>
          <cell r="L111">
            <v>3</v>
          </cell>
          <cell r="M111">
            <v>8</v>
          </cell>
          <cell r="N111">
            <v>1</v>
          </cell>
          <cell r="O111">
            <v>8</v>
          </cell>
          <cell r="P111">
            <v>3</v>
          </cell>
          <cell r="Q111">
            <v>8</v>
          </cell>
          <cell r="R111">
            <v>2.5</v>
          </cell>
          <cell r="S111">
            <v>8</v>
          </cell>
          <cell r="T111">
            <v>2</v>
          </cell>
          <cell r="U111">
            <v>7</v>
          </cell>
          <cell r="V111">
            <v>-20</v>
          </cell>
          <cell r="W111">
            <v>-12.5</v>
          </cell>
          <cell r="X111">
            <v>-33.333333333333329</v>
          </cell>
          <cell r="Y111">
            <v>-12.5</v>
          </cell>
          <cell r="Z111">
            <v>100</v>
          </cell>
          <cell r="AA111">
            <v>-12.5</v>
          </cell>
          <cell r="AB111">
            <v>-33.333333333333329</v>
          </cell>
          <cell r="AC111">
            <v>-12.5</v>
          </cell>
        </row>
        <row r="112">
          <cell r="A112" t="str">
            <v>Morele</v>
          </cell>
          <cell r="B112" t="str">
            <v>(puste)</v>
          </cell>
          <cell r="C112" t="str">
            <v>kg</v>
          </cell>
          <cell r="D112">
            <v>7</v>
          </cell>
          <cell r="E112">
            <v>10</v>
          </cell>
          <cell r="F112">
            <v>7</v>
          </cell>
          <cell r="G112">
            <v>10</v>
          </cell>
          <cell r="V112" t="e">
            <v>#DIV/0!</v>
          </cell>
          <cell r="W112" t="e">
            <v>#DIV/0!</v>
          </cell>
          <cell r="X112" t="e">
            <v>#DIV/0!</v>
          </cell>
          <cell r="Y112" t="e">
            <v>#DIV/0!</v>
          </cell>
          <cell r="Z112" t="e">
            <v>#DIV/0!</v>
          </cell>
          <cell r="AA112" t="e">
            <v>#DIV/0!</v>
          </cell>
          <cell r="AB112" t="e">
            <v>#DIV/0!</v>
          </cell>
          <cell r="AC112" t="e">
            <v>#DIV/0!</v>
          </cell>
        </row>
        <row r="113">
          <cell r="A113" t="str">
            <v>Nektarynki</v>
          </cell>
          <cell r="B113" t="str">
            <v>(puste)</v>
          </cell>
          <cell r="C113" t="str">
            <v>kg</v>
          </cell>
          <cell r="D113">
            <v>4</v>
          </cell>
          <cell r="E113">
            <v>6.3</v>
          </cell>
          <cell r="F113">
            <v>4</v>
          </cell>
          <cell r="G113">
            <v>6.5</v>
          </cell>
          <cell r="H113">
            <v>4</v>
          </cell>
          <cell r="I113">
            <v>8.1999999999999993</v>
          </cell>
          <cell r="V113" t="e">
            <v>#DIV/0!</v>
          </cell>
          <cell r="W113" t="e">
            <v>#DIV/0!</v>
          </cell>
          <cell r="X113" t="e">
            <v>#DIV/0!</v>
          </cell>
          <cell r="Y113" t="e">
            <v>#DIV/0!</v>
          </cell>
          <cell r="Z113" t="e">
            <v>#DIV/0!</v>
          </cell>
          <cell r="AA113" t="e">
            <v>#DIV/0!</v>
          </cell>
          <cell r="AB113" t="e">
            <v>#DIV/0!</v>
          </cell>
          <cell r="AC113" t="e">
            <v>#DIV/0!</v>
          </cell>
        </row>
        <row r="114">
          <cell r="A114" t="str">
            <v>Ogórki długie</v>
          </cell>
          <cell r="B114" t="str">
            <v>(puste)</v>
          </cell>
          <cell r="C114" t="str">
            <v>kg</v>
          </cell>
          <cell r="J114">
            <v>5.55</v>
          </cell>
          <cell r="K114">
            <v>5.55</v>
          </cell>
          <cell r="L114">
            <v>5.5</v>
          </cell>
          <cell r="M114">
            <v>5.5</v>
          </cell>
          <cell r="N114">
            <v>5</v>
          </cell>
          <cell r="O114">
            <v>5.7</v>
          </cell>
          <cell r="P114">
            <v>3.3</v>
          </cell>
          <cell r="Q114">
            <v>10</v>
          </cell>
          <cell r="R114">
            <v>8</v>
          </cell>
          <cell r="S114">
            <v>8.1999999999999993</v>
          </cell>
          <cell r="T114">
            <v>8</v>
          </cell>
          <cell r="U114">
            <v>10</v>
          </cell>
          <cell r="V114">
            <v>0</v>
          </cell>
          <cell r="W114">
            <v>21.951219512195134</v>
          </cell>
          <cell r="X114">
            <v>142.42424242424244</v>
          </cell>
          <cell r="Y114">
            <v>0</v>
          </cell>
          <cell r="Z114">
            <v>60</v>
          </cell>
          <cell r="AA114">
            <v>75.438596491228054</v>
          </cell>
          <cell r="AB114">
            <v>45.454545454545453</v>
          </cell>
          <cell r="AC114">
            <v>81.818181818181827</v>
          </cell>
        </row>
        <row r="115">
          <cell r="A115" t="str">
            <v>Ogórki krótkie</v>
          </cell>
          <cell r="B115" t="str">
            <v>(puste)</v>
          </cell>
          <cell r="C115" t="str">
            <v>kg</v>
          </cell>
          <cell r="H115">
            <v>5.1111111111111107</v>
          </cell>
          <cell r="I115">
            <v>5.7777777777777777</v>
          </cell>
          <cell r="J115">
            <v>4</v>
          </cell>
          <cell r="K115">
            <v>5.7777777777777777</v>
          </cell>
          <cell r="L115">
            <v>3.2</v>
          </cell>
          <cell r="M115">
            <v>5.5</v>
          </cell>
          <cell r="N115">
            <v>4</v>
          </cell>
          <cell r="O115">
            <v>6.85</v>
          </cell>
          <cell r="P115">
            <v>9</v>
          </cell>
          <cell r="Q115">
            <v>10</v>
          </cell>
          <cell r="R115">
            <v>6.5</v>
          </cell>
          <cell r="S115">
            <v>7.5</v>
          </cell>
          <cell r="T115">
            <v>6.85</v>
          </cell>
          <cell r="U115">
            <v>10</v>
          </cell>
          <cell r="V115">
            <v>5.3846153846153797</v>
          </cell>
          <cell r="W115">
            <v>33.333333333333329</v>
          </cell>
          <cell r="X115">
            <v>-23.888888888888893</v>
          </cell>
          <cell r="Y115">
            <v>0</v>
          </cell>
          <cell r="Z115">
            <v>71.249999999999986</v>
          </cell>
          <cell r="AA115">
            <v>45.985401459854018</v>
          </cell>
          <cell r="AB115">
            <v>114.06249999999997</v>
          </cell>
          <cell r="AC115">
            <v>81.818181818181827</v>
          </cell>
        </row>
        <row r="116">
          <cell r="A116" t="str">
            <v>Papryka czerwona</v>
          </cell>
          <cell r="B116" t="str">
            <v>(puste)</v>
          </cell>
          <cell r="C116" t="str">
            <v>kg</v>
          </cell>
          <cell r="H116">
            <v>4</v>
          </cell>
          <cell r="I116">
            <v>7</v>
          </cell>
          <cell r="J116">
            <v>4</v>
          </cell>
          <cell r="K116">
            <v>7</v>
          </cell>
          <cell r="L116">
            <v>5.3</v>
          </cell>
          <cell r="M116">
            <v>7</v>
          </cell>
          <cell r="N116">
            <v>5</v>
          </cell>
          <cell r="O116">
            <v>6.6</v>
          </cell>
          <cell r="P116">
            <v>5.6</v>
          </cell>
          <cell r="Q116">
            <v>8</v>
          </cell>
          <cell r="R116">
            <v>6</v>
          </cell>
          <cell r="S116">
            <v>8</v>
          </cell>
          <cell r="T116">
            <v>6</v>
          </cell>
          <cell r="U116">
            <v>9</v>
          </cell>
          <cell r="V116">
            <v>0</v>
          </cell>
          <cell r="W116">
            <v>12.5</v>
          </cell>
          <cell r="X116">
            <v>7.1428571428571495</v>
          </cell>
          <cell r="Y116">
            <v>12.5</v>
          </cell>
          <cell r="Z116">
            <v>20</v>
          </cell>
          <cell r="AA116">
            <v>36.363636363636367</v>
          </cell>
          <cell r="AB116">
            <v>13.207547169811324</v>
          </cell>
          <cell r="AC116">
            <v>28.571428571428569</v>
          </cell>
        </row>
        <row r="117">
          <cell r="A117" t="str">
            <v>Papryka zielona</v>
          </cell>
          <cell r="B117" t="str">
            <v>(puste)</v>
          </cell>
          <cell r="C117" t="str">
            <v>kg</v>
          </cell>
          <cell r="R117">
            <v>5.75</v>
          </cell>
          <cell r="S117">
            <v>6.5</v>
          </cell>
          <cell r="T117">
            <v>5.75</v>
          </cell>
          <cell r="U117">
            <v>8.4</v>
          </cell>
          <cell r="V117">
            <v>0</v>
          </cell>
          <cell r="W117">
            <v>29.230769230769237</v>
          </cell>
          <cell r="X117" t="e">
            <v>#DIV/0!</v>
          </cell>
          <cell r="Y117" t="e">
            <v>#DIV/0!</v>
          </cell>
          <cell r="Z117" t="e">
            <v>#DIV/0!</v>
          </cell>
          <cell r="AA117" t="e">
            <v>#DIV/0!</v>
          </cell>
          <cell r="AB117" t="e">
            <v>#DIV/0!</v>
          </cell>
          <cell r="AC117" t="e">
            <v>#DIV/0!</v>
          </cell>
        </row>
        <row r="118">
          <cell r="A118" t="str">
            <v>Papryka żółta</v>
          </cell>
          <cell r="B118" t="str">
            <v>(puste)</v>
          </cell>
          <cell r="C118" t="str">
            <v>kg</v>
          </cell>
          <cell r="H118">
            <v>4</v>
          </cell>
          <cell r="I118">
            <v>7</v>
          </cell>
          <cell r="J118">
            <v>4</v>
          </cell>
          <cell r="K118">
            <v>7</v>
          </cell>
          <cell r="L118">
            <v>5.3</v>
          </cell>
          <cell r="M118">
            <v>7</v>
          </cell>
          <cell r="N118">
            <v>5.3</v>
          </cell>
          <cell r="O118">
            <v>6.6</v>
          </cell>
          <cell r="P118">
            <v>5</v>
          </cell>
          <cell r="Q118">
            <v>8</v>
          </cell>
          <cell r="R118">
            <v>6</v>
          </cell>
          <cell r="S118">
            <v>8</v>
          </cell>
          <cell r="T118">
            <v>6</v>
          </cell>
          <cell r="U118">
            <v>9</v>
          </cell>
          <cell r="V118">
            <v>0</v>
          </cell>
          <cell r="W118">
            <v>12.5</v>
          </cell>
          <cell r="X118">
            <v>20</v>
          </cell>
          <cell r="Y118">
            <v>12.5</v>
          </cell>
          <cell r="Z118">
            <v>13.207547169811324</v>
          </cell>
          <cell r="AA118">
            <v>36.363636363636367</v>
          </cell>
          <cell r="AB118">
            <v>13.207547169811324</v>
          </cell>
          <cell r="AC118">
            <v>28.571428571428569</v>
          </cell>
        </row>
        <row r="119">
          <cell r="A119" t="str">
            <v>Pomarańcze</v>
          </cell>
          <cell r="B119" t="str">
            <v>(puste)</v>
          </cell>
          <cell r="C119" t="str">
            <v>kg</v>
          </cell>
          <cell r="D119">
            <v>3</v>
          </cell>
          <cell r="E119">
            <v>6</v>
          </cell>
          <cell r="F119">
            <v>3</v>
          </cell>
          <cell r="G119">
            <v>6</v>
          </cell>
          <cell r="H119">
            <v>4</v>
          </cell>
          <cell r="I119">
            <v>7</v>
          </cell>
          <cell r="J119">
            <v>3.5</v>
          </cell>
          <cell r="K119">
            <v>7</v>
          </cell>
          <cell r="L119">
            <v>3.5</v>
          </cell>
          <cell r="M119">
            <v>7</v>
          </cell>
          <cell r="N119">
            <v>3.3</v>
          </cell>
          <cell r="O119">
            <v>7</v>
          </cell>
          <cell r="P119">
            <v>3.2</v>
          </cell>
          <cell r="Q119">
            <v>7</v>
          </cell>
          <cell r="R119">
            <v>3.5</v>
          </cell>
          <cell r="S119">
            <v>6.5</v>
          </cell>
          <cell r="T119">
            <v>3</v>
          </cell>
          <cell r="U119">
            <v>6.5</v>
          </cell>
          <cell r="V119">
            <v>-14.285714285714285</v>
          </cell>
          <cell r="W119">
            <v>0</v>
          </cell>
          <cell r="X119">
            <v>-6.2500000000000053</v>
          </cell>
          <cell r="Y119">
            <v>-7.1428571428571423</v>
          </cell>
          <cell r="Z119">
            <v>-9.0909090909090864</v>
          </cell>
          <cell r="AA119">
            <v>-7.1428571428571423</v>
          </cell>
          <cell r="AB119">
            <v>-14.285714285714285</v>
          </cell>
          <cell r="AC119">
            <v>-7.1428571428571423</v>
          </cell>
        </row>
        <row r="120">
          <cell r="A120" t="str">
            <v>Pomidory</v>
          </cell>
          <cell r="B120" t="str">
            <v>(puste)</v>
          </cell>
          <cell r="C120" t="str">
            <v>kg</v>
          </cell>
          <cell r="H120">
            <v>3.5</v>
          </cell>
          <cell r="I120">
            <v>4</v>
          </cell>
          <cell r="J120">
            <v>3.5</v>
          </cell>
          <cell r="K120">
            <v>4</v>
          </cell>
          <cell r="L120">
            <v>3.5</v>
          </cell>
          <cell r="M120">
            <v>4</v>
          </cell>
          <cell r="N120">
            <v>3.5</v>
          </cell>
          <cell r="O120">
            <v>4</v>
          </cell>
          <cell r="T120">
            <v>4</v>
          </cell>
          <cell r="U120">
            <v>4.4000000000000004</v>
          </cell>
          <cell r="V120" t="e">
            <v>#DIV/0!</v>
          </cell>
          <cell r="W120" t="e">
            <v>#DIV/0!</v>
          </cell>
          <cell r="X120" t="e">
            <v>#DIV/0!</v>
          </cell>
          <cell r="Y120" t="e">
            <v>#DIV/0!</v>
          </cell>
          <cell r="Z120">
            <v>14.285714285714285</v>
          </cell>
          <cell r="AA120">
            <v>10.000000000000009</v>
          </cell>
          <cell r="AB120">
            <v>14.285714285714285</v>
          </cell>
          <cell r="AC120">
            <v>10.000000000000009</v>
          </cell>
        </row>
        <row r="121">
          <cell r="A121" t="str">
            <v>Rzodkiewka</v>
          </cell>
          <cell r="B121" t="str">
            <v>(puste)</v>
          </cell>
          <cell r="C121" t="str">
            <v>pęczek</v>
          </cell>
          <cell r="R121">
            <v>0.75</v>
          </cell>
          <cell r="S121">
            <v>1</v>
          </cell>
          <cell r="T121">
            <v>0.85</v>
          </cell>
          <cell r="U121">
            <v>1</v>
          </cell>
          <cell r="V121">
            <v>13.33333333333333</v>
          </cell>
          <cell r="W121">
            <v>0</v>
          </cell>
          <cell r="X121" t="e">
            <v>#DIV/0!</v>
          </cell>
          <cell r="Y121" t="e">
            <v>#DIV/0!</v>
          </cell>
          <cell r="Z121" t="e">
            <v>#DIV/0!</v>
          </cell>
          <cell r="AA121" t="e">
            <v>#DIV/0!</v>
          </cell>
          <cell r="AB121" t="e">
            <v>#DIV/0!</v>
          </cell>
          <cell r="AC121" t="e">
            <v>#DIV/0!</v>
          </cell>
        </row>
        <row r="122">
          <cell r="A122" t="str">
            <v>Sałata</v>
          </cell>
          <cell r="B122" t="str">
            <v>(puste)</v>
          </cell>
          <cell r="C122" t="str">
            <v>szt.</v>
          </cell>
          <cell r="R122">
            <v>2</v>
          </cell>
          <cell r="S122">
            <v>2.5</v>
          </cell>
          <cell r="T122">
            <v>2.2000000000000002</v>
          </cell>
          <cell r="U122">
            <v>4.5</v>
          </cell>
          <cell r="V122">
            <v>10.000000000000009</v>
          </cell>
          <cell r="W122">
            <v>80</v>
          </cell>
          <cell r="X122" t="e">
            <v>#DIV/0!</v>
          </cell>
          <cell r="Y122" t="e">
            <v>#DIV/0!</v>
          </cell>
          <cell r="Z122" t="e">
            <v>#DIV/0!</v>
          </cell>
          <cell r="AA122" t="e">
            <v>#DIV/0!</v>
          </cell>
          <cell r="AB122" t="e">
            <v>#DIV/0!</v>
          </cell>
          <cell r="AC122" t="e">
            <v>#DIV/0!</v>
          </cell>
        </row>
        <row r="123">
          <cell r="A123" t="str">
            <v>Śliwki</v>
          </cell>
          <cell r="B123" t="str">
            <v>(puste)</v>
          </cell>
          <cell r="C123" t="str">
            <v>kg</v>
          </cell>
          <cell r="D123">
            <v>3</v>
          </cell>
          <cell r="E123">
            <v>7.4</v>
          </cell>
          <cell r="F123">
            <v>3</v>
          </cell>
          <cell r="G123">
            <v>7.8</v>
          </cell>
          <cell r="H123">
            <v>3</v>
          </cell>
          <cell r="I123">
            <v>7.8</v>
          </cell>
          <cell r="J123">
            <v>4</v>
          </cell>
          <cell r="K123">
            <v>8</v>
          </cell>
          <cell r="L123">
            <v>4</v>
          </cell>
          <cell r="M123">
            <v>8</v>
          </cell>
          <cell r="N123">
            <v>3</v>
          </cell>
          <cell r="O123">
            <v>8</v>
          </cell>
          <cell r="P123">
            <v>3</v>
          </cell>
          <cell r="Q123">
            <v>8</v>
          </cell>
          <cell r="R123">
            <v>3</v>
          </cell>
          <cell r="S123">
            <v>8</v>
          </cell>
          <cell r="T123">
            <v>3</v>
          </cell>
          <cell r="U123">
            <v>8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-25</v>
          </cell>
          <cell r="AC123">
            <v>0</v>
          </cell>
        </row>
        <row r="124">
          <cell r="A124" t="str">
            <v>Winogrona</v>
          </cell>
          <cell r="B124" t="str">
            <v>(puste)</v>
          </cell>
          <cell r="C124" t="str">
            <v>kg</v>
          </cell>
          <cell r="D124">
            <v>2.5</v>
          </cell>
          <cell r="E124">
            <v>11.111111111111111</v>
          </cell>
          <cell r="F124">
            <v>2.5</v>
          </cell>
          <cell r="G124">
            <v>12.222222222222221</v>
          </cell>
          <cell r="H124">
            <v>4</v>
          </cell>
          <cell r="I124">
            <v>12.222222222222221</v>
          </cell>
          <cell r="J124">
            <v>4</v>
          </cell>
          <cell r="K124">
            <v>11.111111111111111</v>
          </cell>
          <cell r="L124">
            <v>4.5</v>
          </cell>
          <cell r="M124">
            <v>12.222222222222221</v>
          </cell>
          <cell r="N124">
            <v>4.8</v>
          </cell>
          <cell r="O124">
            <v>12.222222222222221</v>
          </cell>
          <cell r="P124">
            <v>4.2857142857142856</v>
          </cell>
          <cell r="Q124">
            <v>12.222222222222221</v>
          </cell>
          <cell r="R124">
            <v>4.2857142857142856</v>
          </cell>
          <cell r="S124">
            <v>12.222222222222221</v>
          </cell>
          <cell r="T124">
            <v>5.5</v>
          </cell>
          <cell r="U124">
            <v>12.222222222222221</v>
          </cell>
          <cell r="V124">
            <v>28.333333333333339</v>
          </cell>
          <cell r="W124">
            <v>0</v>
          </cell>
          <cell r="X124">
            <v>28.333333333333339</v>
          </cell>
          <cell r="Y124">
            <v>0</v>
          </cell>
          <cell r="Z124">
            <v>14.583333333333337</v>
          </cell>
          <cell r="AA124">
            <v>0</v>
          </cell>
          <cell r="AB124">
            <v>22.222222222222221</v>
          </cell>
          <cell r="AC124">
            <v>0</v>
          </cell>
        </row>
      </sheetData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workbookViewId="0">
      <selection activeCell="N22" sqref="N22"/>
    </sheetView>
  </sheetViews>
  <sheetFormatPr defaultRowHeight="12.75" x14ac:dyDescent="0.2"/>
  <cols>
    <col min="1" max="2" width="9.140625" style="118"/>
    <col min="3" max="3" width="9.42578125" style="118" customWidth="1"/>
    <col min="4" max="16384" width="9.140625" style="118"/>
  </cols>
  <sheetData>
    <row r="2" spans="1:9" x14ac:dyDescent="0.2">
      <c r="B2" s="119" t="s">
        <v>0</v>
      </c>
      <c r="C2" s="119"/>
      <c r="D2" s="119"/>
      <c r="E2" s="119"/>
      <c r="F2" s="119"/>
    </row>
    <row r="3" spans="1:9" x14ac:dyDescent="0.2">
      <c r="B3" s="118" t="s">
        <v>162</v>
      </c>
    </row>
    <row r="4" spans="1:9" x14ac:dyDescent="0.2">
      <c r="B4" s="118" t="s">
        <v>1</v>
      </c>
    </row>
    <row r="5" spans="1:9" x14ac:dyDescent="0.2">
      <c r="B5" s="118" t="s">
        <v>2</v>
      </c>
    </row>
    <row r="7" spans="1:9" x14ac:dyDescent="0.2">
      <c r="B7" s="119" t="s">
        <v>3</v>
      </c>
      <c r="C7" s="119"/>
      <c r="D7" s="119"/>
      <c r="E7" s="119"/>
      <c r="F7" s="119"/>
      <c r="G7" s="119"/>
      <c r="H7" s="119"/>
    </row>
    <row r="8" spans="1:9" x14ac:dyDescent="0.2">
      <c r="B8" s="118" t="s">
        <v>4</v>
      </c>
    </row>
    <row r="9" spans="1:9" x14ac:dyDescent="0.2">
      <c r="A9" s="1"/>
    </row>
    <row r="10" spans="1:9" ht="18" x14ac:dyDescent="0.25">
      <c r="B10" s="120" t="s">
        <v>5</v>
      </c>
      <c r="C10" s="120"/>
      <c r="D10" s="120"/>
      <c r="E10" s="120"/>
      <c r="F10" s="120"/>
      <c r="G10" s="120"/>
      <c r="I10" s="118" t="s">
        <v>6</v>
      </c>
    </row>
    <row r="11" spans="1:9" ht="15" x14ac:dyDescent="0.25">
      <c r="B11" s="122" t="s">
        <v>188</v>
      </c>
      <c r="C11" s="121"/>
      <c r="I11" s="119" t="s">
        <v>189</v>
      </c>
    </row>
    <row r="12" spans="1:9" ht="22.5" customHeight="1" x14ac:dyDescent="0.2"/>
    <row r="13" spans="1:9" ht="15.75" x14ac:dyDescent="0.25">
      <c r="C13" s="124" t="s">
        <v>191</v>
      </c>
      <c r="D13" s="122"/>
      <c r="E13" s="122"/>
      <c r="F13" s="122"/>
      <c r="G13" s="122"/>
      <c r="H13" s="121"/>
    </row>
    <row r="15" spans="1:9" x14ac:dyDescent="0.2">
      <c r="B15" s="118" t="s">
        <v>156</v>
      </c>
    </row>
    <row r="17" spans="1:11" x14ac:dyDescent="0.2">
      <c r="B17" s="118" t="s">
        <v>7</v>
      </c>
    </row>
    <row r="18" spans="1:11" x14ac:dyDescent="0.2">
      <c r="B18" s="118" t="s">
        <v>8</v>
      </c>
    </row>
    <row r="19" spans="1:11" x14ac:dyDescent="0.2">
      <c r="B19" s="118" t="s">
        <v>9</v>
      </c>
    </row>
    <row r="20" spans="1:11" x14ac:dyDescent="0.2">
      <c r="B20" s="118" t="s">
        <v>10</v>
      </c>
    </row>
    <row r="21" spans="1:11" x14ac:dyDescent="0.2">
      <c r="B21" s="118" t="s">
        <v>11</v>
      </c>
    </row>
    <row r="22" spans="1:11" x14ac:dyDescent="0.2">
      <c r="B22" s="118" t="s">
        <v>12</v>
      </c>
      <c r="K22" s="118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8" t="s">
        <v>13</v>
      </c>
    </row>
    <row r="26" spans="1:11" x14ac:dyDescent="0.2">
      <c r="B26" s="123" t="s">
        <v>14</v>
      </c>
      <c r="C26" s="123"/>
      <c r="D26" s="123"/>
      <c r="E26" s="123"/>
    </row>
    <row r="29" spans="1:11" x14ac:dyDescent="0.2">
      <c r="B29" s="119" t="s">
        <v>132</v>
      </c>
      <c r="C29" s="118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4"/>
  <sheetViews>
    <sheetView showGridLines="0" zoomScale="96" zoomScaleNormal="96" workbookViewId="0">
      <selection activeCell="S12" sqref="S12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8" t="e">
        <f>VLOOKUP($B3,[2]Zestawienie2!$A$3:$U$3,20,FALSE)</f>
        <v>#N/A</v>
      </c>
      <c r="D3" s="159"/>
      <c r="E3" s="160" t="e">
        <f>VLOOKUP($B3,[2]Zestawienie2!$A$3:$U$3,18,FALSE)</f>
        <v>#N/A</v>
      </c>
      <c r="F3" s="161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62" t="s">
        <v>17</v>
      </c>
      <c r="D4" s="163" t="s">
        <v>18</v>
      </c>
      <c r="E4" s="164" t="s">
        <v>17</v>
      </c>
      <c r="F4" s="165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6">
        <v>3</v>
      </c>
      <c r="D5" s="167">
        <v>4</v>
      </c>
      <c r="E5" s="167">
        <v>5</v>
      </c>
      <c r="F5" s="168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9"/>
      <c r="D6" s="169"/>
      <c r="E6" s="169"/>
      <c r="F6" s="169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tr">
        <f ca="1">VLOOKUP($B7,[2]Zestawienie2!$A$5:$AC$72,3,FALSE)</f>
        <v>kg</v>
      </c>
      <c r="C7" s="170">
        <f ca="1">VLOOKUP($B7,[2]Zestawienie2!$A$5:$AC$72,20,FALSE)</f>
        <v>0.7</v>
      </c>
      <c r="D7" s="171">
        <f ca="1">VLOOKUP($B7,[2]Zestawienie2!$A$5:$AC$72,21,FALSE)</f>
        <v>1.5</v>
      </c>
      <c r="E7" s="172">
        <f ca="1">VLOOKUP($B7,[2]Zestawienie2!$A$5:$AC$72,18,FALSE)</f>
        <v>0.7</v>
      </c>
      <c r="F7" s="173">
        <f ca="1">VLOOKUP($B7,[2]Zestawienie2!$A$5:$AC$72,19,FALSE)</f>
        <v>1.5</v>
      </c>
      <c r="G7" s="73">
        <f ca="1">VLOOKUP($B7,[2]Zestawienie2!$A$5:$AC$72,22,FALSE)</f>
        <v>0</v>
      </c>
      <c r="H7" s="74">
        <f ca="1">VLOOKUP($B7,[2]Zestawienie2!$A$5:$AC$72,23,FALSE)</f>
        <v>0</v>
      </c>
      <c r="I7" s="75">
        <f ca="1">VLOOKUP($B7,[2]Zestawienie2!$A$5:$AC$72,24,FALSE)</f>
        <v>16.666666666666664</v>
      </c>
      <c r="J7" s="74">
        <f ca="1">VLOOKUP($B7,[2]Zestawienie2!$A$5:$AC$72,25,FALSE)</f>
        <v>0</v>
      </c>
      <c r="K7" s="75">
        <f ca="1">VLOOKUP($B7,[2]Zestawienie2!$A$5:$AC$72,26,FALSE)</f>
        <v>39.999999999999993</v>
      </c>
      <c r="L7" s="74">
        <f ca="1">VLOOKUP($B7,[2]Zestawienie2!$A$5:$AC$72,27,FALSE)</f>
        <v>0</v>
      </c>
      <c r="M7" s="75">
        <f ca="1">VLOOKUP($B7,[2]Zestawienie2!$A$5:$AC$72,28,FALSE)</f>
        <v>0</v>
      </c>
      <c r="N7" s="76">
        <f ca="1">VLOOKUP($B7,[2]Zestawienie2!$A$5:$AC$72,29,FALSE)</f>
        <v>0</v>
      </c>
    </row>
    <row r="8" spans="1:14" ht="20.25" x14ac:dyDescent="0.3">
      <c r="A8" s="77" t="s">
        <v>20</v>
      </c>
      <c r="B8" s="72" t="str">
        <f ca="1">VLOOKUP($B8,[2]Zestawienie2!$A$5:$AC$72,3,FALSE)</f>
        <v>kg</v>
      </c>
      <c r="C8" s="170">
        <f ca="1">VLOOKUP($B8,[2]Zestawienie2!$A$5:$AC$72,20,FALSE)</f>
        <v>8</v>
      </c>
      <c r="D8" s="171">
        <f ca="1">VLOOKUP($B8,[2]Zestawienie2!$A$5:$AC$72,21,FALSE)</f>
        <v>17.5</v>
      </c>
      <c r="E8" s="172">
        <f ca="1">VLOOKUP($B8,[2]Zestawienie2!$A$5:$AC$72,18,FALSE)</f>
        <v>8</v>
      </c>
      <c r="F8" s="173">
        <f ca="1">VLOOKUP($B8,[2]Zestawienie2!$A$5:$AC$72,19,FALSE)</f>
        <v>17.5</v>
      </c>
      <c r="G8" s="73">
        <f ca="1">VLOOKUP($B8,[2]Zestawienie2!$A$5:$AC$72,22,FALSE)</f>
        <v>0</v>
      </c>
      <c r="H8" s="74">
        <f ca="1">VLOOKUP($B8,[2]Zestawienie2!$A$5:$AC$72,23,FALSE)</f>
        <v>0</v>
      </c>
      <c r="I8" s="75">
        <f ca="1">VLOOKUP($B8,[2]Zestawienie2!$A$5:$AC$72,24,FALSE)</f>
        <v>0</v>
      </c>
      <c r="J8" s="74">
        <f ca="1">VLOOKUP($B8,[2]Zestawienie2!$A$5:$AC$72,25,FALSE)</f>
        <v>0</v>
      </c>
      <c r="K8" s="75">
        <f ca="1">VLOOKUP($B8,[2]Zestawienie2!$A$5:$AC$72,26,FALSE)</f>
        <v>0</v>
      </c>
      <c r="L8" s="74">
        <f ca="1">VLOOKUP($B8,[2]Zestawienie2!$A$5:$AC$72,27,FALSE)</f>
        <v>0</v>
      </c>
      <c r="M8" s="75">
        <f ca="1">VLOOKUP($B8,[2]Zestawienie2!$A$5:$AC$72,28,FALSE)</f>
        <v>0</v>
      </c>
      <c r="N8" s="76">
        <f ca="1">VLOOKUP($B8,[2]Zestawienie2!$A$5:$AC$72,29,FALSE)</f>
        <v>0</v>
      </c>
    </row>
    <row r="9" spans="1:14" ht="20.25" x14ac:dyDescent="0.3">
      <c r="A9" s="78" t="s">
        <v>21</v>
      </c>
      <c r="B9" s="72" t="str">
        <f ca="1">VLOOKUP($B9,[2]Zestawienie2!$A$5:$AC$72,3,FALSE)</f>
        <v>kg</v>
      </c>
      <c r="C9" s="170">
        <f ca="1">VLOOKUP($B9,[2]Zestawienie2!$A$5:$AC$72,20,FALSE)</f>
        <v>1.4666666666666666</v>
      </c>
      <c r="D9" s="171">
        <f ca="1">VLOOKUP($B9,[2]Zestawienie2!$A$5:$AC$72,21,FALSE)</f>
        <v>2.2000000000000002</v>
      </c>
      <c r="E9" s="172">
        <f ca="1">VLOOKUP($B9,[2]Zestawienie2!$A$5:$AC$72,18,FALSE)</f>
        <v>1.4666666666666666</v>
      </c>
      <c r="F9" s="173">
        <f ca="1">VLOOKUP($B9,[2]Zestawienie2!$A$5:$AC$72,19,FALSE)</f>
        <v>2.2000000000000002</v>
      </c>
      <c r="G9" s="73">
        <f ca="1">VLOOKUP($B9,[2]Zestawienie2!$A$5:$AC$72,22,FALSE)</f>
        <v>0</v>
      </c>
      <c r="H9" s="74">
        <f ca="1">VLOOKUP($B9,[2]Zestawienie2!$A$5:$AC$72,23,FALSE)</f>
        <v>0</v>
      </c>
      <c r="I9" s="75">
        <f ca="1">VLOOKUP($B9,[2]Zestawienie2!$A$5:$AC$72,24,FALSE)</f>
        <v>12.820512820512809</v>
      </c>
      <c r="J9" s="74">
        <f ca="1">VLOOKUP($B9,[2]Zestawienie2!$A$5:$AC$72,25,FALSE)</f>
        <v>10.000000000000009</v>
      </c>
      <c r="K9" s="75">
        <f ca="1">VLOOKUP($B9,[2]Zestawienie2!$A$5:$AC$72,26,FALSE)</f>
        <v>22.222222222222218</v>
      </c>
      <c r="L9" s="74">
        <f ca="1">VLOOKUP($B9,[2]Zestawienie2!$A$5:$AC$72,27,FALSE)</f>
        <v>10.000000000000009</v>
      </c>
      <c r="M9" s="75">
        <f ca="1">VLOOKUP($B9,[2]Zestawienie2!$A$5:$AC$72,28,FALSE)</f>
        <v>27.536231884057973</v>
      </c>
      <c r="N9" s="76">
        <f ca="1">VLOOKUP($B9,[2]Zestawienie2!$A$5:$AC$72,29,FALSE)</f>
        <v>22.222222222222229</v>
      </c>
    </row>
    <row r="10" spans="1:14" ht="20.25" x14ac:dyDescent="0.3">
      <c r="A10" s="78" t="s">
        <v>37</v>
      </c>
      <c r="B10" s="72" t="str">
        <f ca="1">VLOOKUP($B10,[2]Zestawienie2!$A$5:$AC$72,3,FALSE)</f>
        <v>szt.</v>
      </c>
      <c r="C10" s="170">
        <f ca="1">VLOOKUP($B10,[2]Zestawienie2!$A$5:$AC$72,20,FALSE)</f>
        <v>1.5</v>
      </c>
      <c r="D10" s="171">
        <f ca="1">VLOOKUP($B10,[2]Zestawienie2!$A$5:$AC$72,21,FALSE)</f>
        <v>4</v>
      </c>
      <c r="E10" s="172">
        <f ca="1">VLOOKUP($B10,[2]Zestawienie2!$A$5:$AC$72,18,FALSE)</f>
        <v>1.5</v>
      </c>
      <c r="F10" s="173">
        <f ca="1">VLOOKUP($B10,[2]Zestawienie2!$A$5:$AC$72,19,FALSE)</f>
        <v>3.5</v>
      </c>
      <c r="G10" s="73">
        <f ca="1">VLOOKUP($B10,[2]Zestawienie2!$A$5:$AC$72,22,FALSE)</f>
        <v>0</v>
      </c>
      <c r="H10" s="74">
        <f ca="1">VLOOKUP($B10,[2]Zestawienie2!$A$5:$AC$72,23,FALSE)</f>
        <v>14.285714285714285</v>
      </c>
      <c r="I10" s="75">
        <f ca="1">VLOOKUP($B10,[2]Zestawienie2!$A$5:$AC$72,24,FALSE)</f>
        <v>50</v>
      </c>
      <c r="J10" s="74">
        <f ca="1">VLOOKUP($B10,[2]Zestawienie2!$A$5:$AC$72,25,FALSE)</f>
        <v>-20</v>
      </c>
      <c r="K10" s="75">
        <f ca="1">VLOOKUP($B10,[2]Zestawienie2!$A$5:$AC$72,26,FALSE)</f>
        <v>0</v>
      </c>
      <c r="L10" s="74">
        <f ca="1">VLOOKUP($B10,[2]Zestawienie2!$A$5:$AC$72,27,FALSE)</f>
        <v>0</v>
      </c>
      <c r="M10" s="75">
        <f ca="1">VLOOKUP($B10,[2]Zestawienie2!$A$5:$AC$72,28,FALSE)</f>
        <v>-25</v>
      </c>
      <c r="N10" s="76">
        <f ca="1">VLOOKUP($B10,[2]Zestawienie2!$A$5:$AC$72,29,FALSE)</f>
        <v>-20</v>
      </c>
    </row>
    <row r="11" spans="1:14" ht="20.25" x14ac:dyDescent="0.3">
      <c r="A11" s="78" t="s">
        <v>23</v>
      </c>
      <c r="B11" s="72" t="str">
        <f ca="1">VLOOKUP($B11,[2]Zestawienie2!$A$5:$AC$72,3,FALSE)</f>
        <v>kg</v>
      </c>
      <c r="C11" s="170">
        <f ca="1">VLOOKUP($B11,[2]Zestawienie2!$A$5:$AC$72,20,FALSE)</f>
        <v>1.2</v>
      </c>
      <c r="D11" s="171">
        <f ca="1">VLOOKUP($B11,[2]Zestawienie2!$A$5:$AC$72,21,FALSE)</f>
        <v>2</v>
      </c>
      <c r="E11" s="172">
        <f ca="1">VLOOKUP($B11,[2]Zestawienie2!$A$5:$AC$72,18,FALSE)</f>
        <v>1</v>
      </c>
      <c r="F11" s="173">
        <f ca="1">VLOOKUP($B11,[2]Zestawienie2!$A$5:$AC$72,19,FALSE)</f>
        <v>2</v>
      </c>
      <c r="G11" s="73">
        <f ca="1">VLOOKUP($B11,[2]Zestawienie2!$A$5:$AC$72,22,FALSE)</f>
        <v>19.999999999999996</v>
      </c>
      <c r="H11" s="74">
        <f ca="1">VLOOKUP($B11,[2]Zestawienie2!$A$5:$AC$72,23,FALSE)</f>
        <v>0</v>
      </c>
      <c r="I11" s="75">
        <f ca="1">VLOOKUP($B11,[2]Zestawienie2!$A$5:$AC$72,24,FALSE)</f>
        <v>19.999999999999996</v>
      </c>
      <c r="J11" s="74">
        <f ca="1">VLOOKUP($B11,[2]Zestawienie2!$A$5:$AC$72,25,FALSE)</f>
        <v>0</v>
      </c>
      <c r="K11" s="75">
        <f ca="1">VLOOKUP($B11,[2]Zestawienie2!$A$5:$AC$72,26,FALSE)</f>
        <v>0</v>
      </c>
      <c r="L11" s="74">
        <f ca="1">VLOOKUP($B11,[2]Zestawienie2!$A$5:$AC$72,27,FALSE)</f>
        <v>0</v>
      </c>
      <c r="M11" s="75">
        <f ca="1">VLOOKUP($B11,[2]Zestawienie2!$A$5:$AC$72,28,FALSE)</f>
        <v>0</v>
      </c>
      <c r="N11" s="76">
        <f ca="1">VLOOKUP($B11,[2]Zestawienie2!$A$5:$AC$72,29,FALSE)</f>
        <v>0</v>
      </c>
    </row>
    <row r="12" spans="1:14" ht="20.25" x14ac:dyDescent="0.3">
      <c r="A12" s="78" t="s">
        <v>25</v>
      </c>
      <c r="B12" s="72" t="str">
        <f ca="1">VLOOKUP($B12,[2]Zestawienie2!$A$5:$AC$72,3,FALSE)</f>
        <v>kg</v>
      </c>
      <c r="C12" s="170">
        <f ca="1">VLOOKUP($B12,[2]Zestawienie2!$A$5:$AC$72,20,FALSE)</f>
        <v>7.5</v>
      </c>
      <c r="D12" s="171">
        <f ca="1">VLOOKUP($B12,[2]Zestawienie2!$A$5:$AC$72,21,FALSE)</f>
        <v>11</v>
      </c>
      <c r="E12" s="172">
        <f ca="1">VLOOKUP($B12,[2]Zestawienie2!$A$5:$AC$72,18,FALSE)</f>
        <v>5.5</v>
      </c>
      <c r="F12" s="173">
        <f ca="1">VLOOKUP($B12,[2]Zestawienie2!$A$5:$AC$72,19,FALSE)</f>
        <v>11</v>
      </c>
      <c r="G12" s="73">
        <f ca="1">VLOOKUP($B12,[2]Zestawienie2!$A$5:$AC$72,22,FALSE)</f>
        <v>36.363636363636367</v>
      </c>
      <c r="H12" s="74">
        <f ca="1">VLOOKUP($B12,[2]Zestawienie2!$A$5:$AC$72,23,FALSE)</f>
        <v>0</v>
      </c>
      <c r="I12" s="75">
        <f ca="1">VLOOKUP($B12,[2]Zestawienie2!$A$5:$AC$72,24,FALSE)</f>
        <v>50</v>
      </c>
      <c r="J12" s="74">
        <f ca="1">VLOOKUP($B12,[2]Zestawienie2!$A$5:$AC$72,25,FALSE)</f>
        <v>0</v>
      </c>
      <c r="K12" s="75">
        <f ca="1">VLOOKUP($B12,[2]Zestawienie2!$A$5:$AC$72,26,FALSE)</f>
        <v>200</v>
      </c>
      <c r="L12" s="74">
        <f ca="1">VLOOKUP($B12,[2]Zestawienie2!$A$5:$AC$72,27,FALSE)</f>
        <v>57.142857142857139</v>
      </c>
      <c r="M12" s="75">
        <f ca="1">VLOOKUP($B12,[2]Zestawienie2!$A$5:$AC$72,28,FALSE)</f>
        <v>200</v>
      </c>
      <c r="N12" s="76">
        <f ca="1">VLOOKUP($B12,[2]Zestawienie2!$A$5:$AC$72,29,FALSE)</f>
        <v>57.142857142857139</v>
      </c>
    </row>
    <row r="13" spans="1:14" ht="20.25" x14ac:dyDescent="0.3">
      <c r="A13" s="78" t="s">
        <v>26</v>
      </c>
      <c r="B13" s="72" t="str">
        <f ca="1">VLOOKUP($B13,[2]Zestawienie2!$A$5:$AC$72,3,FALSE)</f>
        <v>kg</v>
      </c>
      <c r="C13" s="170">
        <f ca="1">VLOOKUP($B13,[2]Zestawienie2!$A$5:$AC$72,20,FALSE)</f>
        <v>6</v>
      </c>
      <c r="D13" s="171">
        <f ca="1">VLOOKUP($B13,[2]Zestawienie2!$A$5:$AC$72,21,FALSE)</f>
        <v>11</v>
      </c>
      <c r="E13" s="172">
        <f ca="1">VLOOKUP($B13,[2]Zestawienie2!$A$5:$AC$72,18,FALSE)</f>
        <v>4.5</v>
      </c>
      <c r="F13" s="173">
        <f ca="1">VLOOKUP($B13,[2]Zestawienie2!$A$5:$AC$72,19,FALSE)</f>
        <v>11</v>
      </c>
      <c r="G13" s="73">
        <f ca="1">VLOOKUP($B13,[2]Zestawienie2!$A$5:$AC$72,22,FALSE)</f>
        <v>33.333333333333329</v>
      </c>
      <c r="H13" s="74">
        <f ca="1">VLOOKUP($B13,[2]Zestawienie2!$A$5:$AC$72,23,FALSE)</f>
        <v>0</v>
      </c>
      <c r="I13" s="75">
        <f ca="1">VLOOKUP($B13,[2]Zestawienie2!$A$5:$AC$72,24,FALSE)</f>
        <v>140</v>
      </c>
      <c r="J13" s="74">
        <f ca="1">VLOOKUP($B13,[2]Zestawienie2!$A$5:$AC$72,25,FALSE)</f>
        <v>-8.3333333333333321</v>
      </c>
      <c r="K13" s="75">
        <f ca="1">VLOOKUP($B13,[2]Zestawienie2!$A$5:$AC$72,26,FALSE)</f>
        <v>33.333333333333329</v>
      </c>
      <c r="L13" s="74">
        <f ca="1">VLOOKUP($B13,[2]Zestawienie2!$A$5:$AC$72,27,FALSE)</f>
        <v>43.603133159268928</v>
      </c>
      <c r="M13" s="75">
        <f ca="1">VLOOKUP($B13,[2]Zestawienie2!$A$5:$AC$72,28,FALSE)</f>
        <v>50</v>
      </c>
      <c r="N13" s="76">
        <f ca="1">VLOOKUP($B13,[2]Zestawienie2!$A$5:$AC$72,29,FALSE)</f>
        <v>83.333333333333343</v>
      </c>
    </row>
    <row r="14" spans="1:14" ht="20.25" x14ac:dyDescent="0.3">
      <c r="A14" s="78" t="s">
        <v>27</v>
      </c>
      <c r="B14" s="72" t="str">
        <f ca="1">VLOOKUP($B14,[2]Zestawienie2!$A$5:$AC$72,3,FALSE)</f>
        <v>kg</v>
      </c>
      <c r="C14" s="170">
        <f ca="1">VLOOKUP($B14,[2]Zestawienie2!$A$5:$AC$72,20,FALSE)</f>
        <v>3</v>
      </c>
      <c r="D14" s="171">
        <f ca="1">VLOOKUP($B14,[2]Zestawienie2!$A$5:$AC$72,21,FALSE)</f>
        <v>7.5</v>
      </c>
      <c r="E14" s="172">
        <f ca="1">VLOOKUP($B14,[2]Zestawienie2!$A$5:$AC$72,18,FALSE)</f>
        <v>5</v>
      </c>
      <c r="F14" s="173">
        <f ca="1">VLOOKUP($B14,[2]Zestawienie2!$A$5:$AC$72,19,FALSE)</f>
        <v>7.5</v>
      </c>
      <c r="G14" s="73">
        <f ca="1">VLOOKUP($B14,[2]Zestawienie2!$A$5:$AC$72,22,FALSE)</f>
        <v>-40</v>
      </c>
      <c r="H14" s="74">
        <f ca="1">VLOOKUP($B14,[2]Zestawienie2!$A$5:$AC$72,23,FALSE)</f>
        <v>0</v>
      </c>
      <c r="I14" s="75">
        <f ca="1">VLOOKUP($B14,[2]Zestawienie2!$A$5:$AC$72,24,FALSE)</f>
        <v>0</v>
      </c>
      <c r="J14" s="74">
        <f ca="1">VLOOKUP($B14,[2]Zestawienie2!$A$5:$AC$72,25,FALSE)</f>
        <v>0</v>
      </c>
      <c r="K14" s="75">
        <f ca="1">VLOOKUP($B14,[2]Zestawienie2!$A$5:$AC$72,26,FALSE)</f>
        <v>0</v>
      </c>
      <c r="L14" s="74">
        <f ca="1">VLOOKUP($B14,[2]Zestawienie2!$A$5:$AC$72,27,FALSE)</f>
        <v>0</v>
      </c>
      <c r="M14" s="75">
        <f ca="1">VLOOKUP($B14,[2]Zestawienie2!$A$5:$AC$72,28,FALSE)</f>
        <v>0</v>
      </c>
      <c r="N14" s="76">
        <f ca="1">VLOOKUP($B14,[2]Zestawienie2!$A$5:$AC$72,29,FALSE)</f>
        <v>0</v>
      </c>
    </row>
    <row r="15" spans="1:14" ht="20.25" x14ac:dyDescent="0.3">
      <c r="A15" s="78" t="s">
        <v>28</v>
      </c>
      <c r="B15" s="72" t="str">
        <f ca="1">VLOOKUP($B15,[2]Zestawienie2!$A$5:$AC$72,3,FALSE)</f>
        <v>kg</v>
      </c>
      <c r="C15" s="170">
        <f ca="1">VLOOKUP($B15,[2]Zestawienie2!$A$5:$AC$72,20,FALSE)</f>
        <v>4.3</v>
      </c>
      <c r="D15" s="171">
        <f ca="1">VLOOKUP($B15,[2]Zestawienie2!$A$5:$AC$72,21,FALSE)</f>
        <v>7</v>
      </c>
      <c r="E15" s="172">
        <f ca="1">VLOOKUP($B15,[2]Zestawienie2!$A$5:$AC$72,18,FALSE)</f>
        <v>3</v>
      </c>
      <c r="F15" s="173">
        <f ca="1">VLOOKUP($B15,[2]Zestawienie2!$A$5:$AC$72,19,FALSE)</f>
        <v>7.5</v>
      </c>
      <c r="G15" s="73">
        <f ca="1">VLOOKUP($B15,[2]Zestawienie2!$A$5:$AC$72,22,FALSE)</f>
        <v>43.333333333333329</v>
      </c>
      <c r="H15" s="74">
        <f ca="1">VLOOKUP($B15,[2]Zestawienie2!$A$5:$AC$72,23,FALSE)</f>
        <v>-6.666666666666667</v>
      </c>
      <c r="I15" s="75">
        <f ca="1">VLOOKUP($B15,[2]Zestawienie2!$A$5:$AC$72,24,FALSE)</f>
        <v>7.4999999999999956</v>
      </c>
      <c r="J15" s="74">
        <f ca="1">VLOOKUP($B15,[2]Zestawienie2!$A$5:$AC$72,25,FALSE)</f>
        <v>0</v>
      </c>
      <c r="K15" s="75">
        <f ca="1">VLOOKUP($B15,[2]Zestawienie2!$A$5:$AC$72,26,FALSE)</f>
        <v>43.333333333333329</v>
      </c>
      <c r="L15" s="74">
        <f ca="1">VLOOKUP($B15,[2]Zestawienie2!$A$5:$AC$72,27,FALSE)</f>
        <v>0</v>
      </c>
      <c r="M15" s="75">
        <f ca="1">VLOOKUP($B15,[2]Zestawienie2!$A$5:$AC$72,28,FALSE)</f>
        <v>7.4999999999999956</v>
      </c>
      <c r="N15" s="76">
        <f ca="1">VLOOKUP($B15,[2]Zestawienie2!$A$5:$AC$72,29,FALSE)</f>
        <v>0</v>
      </c>
    </row>
    <row r="16" spans="1:14" ht="20.25" x14ac:dyDescent="0.3">
      <c r="A16" s="78" t="s">
        <v>29</v>
      </c>
      <c r="B16" s="72" t="str">
        <f ca="1">VLOOKUP($B16,[2]Zestawienie2!$A$5:$AC$72,3,FALSE)</f>
        <v>kg</v>
      </c>
      <c r="C16" s="170">
        <f ca="1">VLOOKUP($B16,[2]Zestawienie2!$A$5:$AC$72,20,FALSE)</f>
        <v>3</v>
      </c>
      <c r="D16" s="171">
        <f ca="1">VLOOKUP($B16,[2]Zestawienie2!$A$5:$AC$72,21,FALSE)</f>
        <v>5.333333333333333</v>
      </c>
      <c r="E16" s="172">
        <f ca="1">VLOOKUP($B16,[2]Zestawienie2!$A$5:$AC$72,18,FALSE)</f>
        <v>2.75</v>
      </c>
      <c r="F16" s="173">
        <f ca="1">VLOOKUP($B16,[2]Zestawienie2!$A$5:$AC$72,19,FALSE)</f>
        <v>5.5</v>
      </c>
      <c r="G16" s="73">
        <f ca="1">VLOOKUP($B16,[2]Zestawienie2!$A$5:$AC$72,22,FALSE)</f>
        <v>9.0909090909090917</v>
      </c>
      <c r="H16" s="74">
        <f ca="1">VLOOKUP($B16,[2]Zestawienie2!$A$5:$AC$72,23,FALSE)</f>
        <v>-3.0303030303030356</v>
      </c>
      <c r="I16" s="75">
        <f ca="1">VLOOKUP($B16,[2]Zestawienie2!$A$5:$AC$72,24,FALSE)</f>
        <v>20</v>
      </c>
      <c r="J16" s="74">
        <f ca="1">VLOOKUP($B16,[2]Zestawienie2!$A$5:$AC$72,25,FALSE)</f>
        <v>-23.809523809523814</v>
      </c>
      <c r="K16" s="75">
        <f ca="1">VLOOKUP($B16,[2]Zestawienie2!$A$5:$AC$72,26,FALSE)</f>
        <v>36.363636363636353</v>
      </c>
      <c r="L16" s="74">
        <f ca="1">VLOOKUP($B16,[2]Zestawienie2!$A$5:$AC$72,27,FALSE)</f>
        <v>14.28571428571427</v>
      </c>
      <c r="M16" s="75">
        <f ca="1">VLOOKUP($B16,[2]Zestawienie2!$A$5:$AC$72,28,FALSE)</f>
        <v>36.363636363636353</v>
      </c>
      <c r="N16" s="76">
        <f ca="1">VLOOKUP($B16,[2]Zestawienie2!$A$5:$AC$72,29,FALSE)</f>
        <v>14.28571428571427</v>
      </c>
    </row>
    <row r="17" spans="1:14" ht="20.25" x14ac:dyDescent="0.3">
      <c r="A17" s="78" t="s">
        <v>41</v>
      </c>
      <c r="B17" s="72" t="str">
        <f ca="1">VLOOKUP($B17,[2]Zestawienie2!$A$5:$AC$72,3,FALSE)</f>
        <v>kg</v>
      </c>
      <c r="C17" s="170">
        <f ca="1">VLOOKUP($B17,[2]Zestawienie2!$A$5:$AC$72,20,FALSE)</f>
        <v>2.5</v>
      </c>
      <c r="D17" s="171">
        <f ca="1">VLOOKUP($B17,[2]Zestawienie2!$A$5:$AC$72,21,FALSE)</f>
        <v>3.3</v>
      </c>
      <c r="E17" s="172">
        <f ca="1">VLOOKUP($B17,[2]Zestawienie2!$A$5:$AC$72,18,FALSE)</f>
        <v>2.5</v>
      </c>
      <c r="F17" s="173">
        <f ca="1">VLOOKUP($B17,[2]Zestawienie2!$A$5:$AC$72,19,FALSE)</f>
        <v>3.5</v>
      </c>
      <c r="G17" s="73">
        <f ca="1">VLOOKUP($B17,[2]Zestawienie2!$A$5:$AC$72,22,FALSE)</f>
        <v>0</v>
      </c>
      <c r="H17" s="74">
        <f ca="1">VLOOKUP($B17,[2]Zestawienie2!$A$5:$AC$72,23,FALSE)</f>
        <v>-5.7142857142857197</v>
      </c>
      <c r="I17" s="75">
        <f ca="1">VLOOKUP($B17,[2]Zestawienie2!$A$5:$AC$72,24,FALSE)</f>
        <v>0</v>
      </c>
      <c r="J17" s="74">
        <f ca="1">VLOOKUP($B17,[2]Zestawienie2!$A$5:$AC$72,25,FALSE)</f>
        <v>-17.500000000000004</v>
      </c>
      <c r="K17" s="75">
        <f ca="1">VLOOKUP($B17,[2]Zestawienie2!$A$5:$AC$72,26,FALSE)</f>
        <v>13.636363636363628</v>
      </c>
      <c r="L17" s="74">
        <f ca="1">VLOOKUP($B17,[2]Zestawienie2!$A$5:$AC$72,27,FALSE)</f>
        <v>-5.7142857142857197</v>
      </c>
      <c r="M17" s="75">
        <f ca="1">VLOOKUP($B17,[2]Zestawienie2!$A$5:$AC$72,28,FALSE)</f>
        <v>13.636363636363628</v>
      </c>
      <c r="N17" s="76">
        <f ca="1">VLOOKUP($B17,[2]Zestawienie2!$A$5:$AC$72,29,FALSE)</f>
        <v>-5.7142857142857197</v>
      </c>
    </row>
    <row r="18" spans="1:14" ht="20.25" x14ac:dyDescent="0.3">
      <c r="A18" s="78" t="s">
        <v>30</v>
      </c>
      <c r="B18" s="72" t="str">
        <f ca="1">VLOOKUP($B18,[2]Zestawienie2!$A$5:$AC$72,3,FALSE)</f>
        <v>pęczek</v>
      </c>
      <c r="C18" s="170">
        <f ca="1">VLOOKUP($B18,[2]Zestawienie2!$A$5:$AC$72,20,FALSE)</f>
        <v>1</v>
      </c>
      <c r="D18" s="171">
        <f ca="1">VLOOKUP($B18,[2]Zestawienie2!$A$5:$AC$72,21,FALSE)</f>
        <v>2</v>
      </c>
      <c r="E18" s="172">
        <f ca="1">VLOOKUP($B18,[2]Zestawienie2!$A$5:$AC$72,18,FALSE)</f>
        <v>1</v>
      </c>
      <c r="F18" s="173">
        <f ca="1">VLOOKUP($B18,[2]Zestawienie2!$A$5:$AC$72,19,FALSE)</f>
        <v>1.8</v>
      </c>
      <c r="G18" s="73">
        <f ca="1">VLOOKUP($B18,[2]Zestawienie2!$A$5:$AC$72,22,FALSE)</f>
        <v>0</v>
      </c>
      <c r="H18" s="74">
        <f ca="1">VLOOKUP($B18,[2]Zestawienie2!$A$5:$AC$72,23,FALSE)</f>
        <v>11.111111111111107</v>
      </c>
      <c r="I18" s="75">
        <f ca="1">VLOOKUP($B18,[2]Zestawienie2!$A$5:$AC$72,24,FALSE)</f>
        <v>0</v>
      </c>
      <c r="J18" s="74">
        <f ca="1">VLOOKUP($B18,[2]Zestawienie2!$A$5:$AC$72,25,FALSE)</f>
        <v>17.647058823529417</v>
      </c>
      <c r="K18" s="75">
        <f ca="1">VLOOKUP($B18,[2]Zestawienie2!$A$5:$AC$72,26,FALSE)</f>
        <v>11.111111111111107</v>
      </c>
      <c r="L18" s="74">
        <f ca="1">VLOOKUP($B18,[2]Zestawienie2!$A$5:$AC$72,27,FALSE)</f>
        <v>17.647058823529417</v>
      </c>
      <c r="M18" s="75">
        <f ca="1">VLOOKUP($B18,[2]Zestawienie2!$A$5:$AC$72,28,FALSE)</f>
        <v>24.999999999999993</v>
      </c>
      <c r="N18" s="76">
        <f ca="1">VLOOKUP($B18,[2]Zestawienie2!$A$5:$AC$72,29,FALSE)</f>
        <v>24.999999999999993</v>
      </c>
    </row>
    <row r="19" spans="1:14" ht="20.25" x14ac:dyDescent="0.3">
      <c r="A19" s="79" t="s">
        <v>32</v>
      </c>
      <c r="B19" s="72" t="str">
        <f ca="1">VLOOKUP($B19,[2]Zestawienie2!$A$5:$AC$72,3,FALSE)</f>
        <v>szt.</v>
      </c>
      <c r="C19" s="170">
        <f ca="1">VLOOKUP($B19,[2]Zestawienie2!$A$5:$AC$72,20,FALSE)</f>
        <v>1.25</v>
      </c>
      <c r="D19" s="171">
        <f ca="1">VLOOKUP($B19,[2]Zestawienie2!$A$5:$AC$72,21,FALSE)</f>
        <v>3</v>
      </c>
      <c r="E19" s="172">
        <f ca="1">VLOOKUP($B19,[2]Zestawienie2!$A$5:$AC$72,18,FALSE)</f>
        <v>1.25</v>
      </c>
      <c r="F19" s="173">
        <f ca="1">VLOOKUP($B19,[2]Zestawienie2!$A$5:$AC$72,19,FALSE)</f>
        <v>3</v>
      </c>
      <c r="G19" s="73">
        <f ca="1">VLOOKUP($B19,[2]Zestawienie2!$A$5:$AC$72,22,FALSE)</f>
        <v>0</v>
      </c>
      <c r="H19" s="74">
        <f ca="1">VLOOKUP($B19,[2]Zestawienie2!$A$5:$AC$72,23,FALSE)</f>
        <v>0</v>
      </c>
      <c r="I19" s="75">
        <f ca="1">VLOOKUP($B19,[2]Zestawienie2!$A$5:$AC$72,24,FALSE)</f>
        <v>4.1666666666666705</v>
      </c>
      <c r="J19" s="74">
        <f ca="1">VLOOKUP($B19,[2]Zestawienie2!$A$5:$AC$72,25,FALSE)</f>
        <v>7.1428571428571495</v>
      </c>
      <c r="K19" s="75">
        <f ca="1">VLOOKUP($B19,[2]Zestawienie2!$A$5:$AC$72,26,FALSE)</f>
        <v>0</v>
      </c>
      <c r="L19" s="74">
        <f ca="1">VLOOKUP($B19,[2]Zestawienie2!$A$5:$AC$72,27,FALSE)</f>
        <v>9.0909090909090917</v>
      </c>
      <c r="M19" s="75">
        <f ca="1">VLOOKUP($B19,[2]Zestawienie2!$A$5:$AC$72,28,FALSE)</f>
        <v>4.1666666666666705</v>
      </c>
      <c r="N19" s="76">
        <f ca="1">VLOOKUP($B19,[2]Zestawienie2!$A$5:$AC$72,29,FALSE)</f>
        <v>7.1428571428571495</v>
      </c>
    </row>
    <row r="20" spans="1:14" ht="20.25" x14ac:dyDescent="0.3">
      <c r="A20" s="79" t="s">
        <v>56</v>
      </c>
      <c r="B20" s="72" t="str">
        <f ca="1">VLOOKUP($B20,[2]Zestawienie2!$A$5:$AC$72,3,FALSE)</f>
        <v>kg</v>
      </c>
      <c r="C20" s="170">
        <f ca="1">VLOOKUP($B20,[2]Zestawienie2!$A$5:$AC$72,20,FALSE)</f>
        <v>1.6</v>
      </c>
      <c r="D20" s="171">
        <f ca="1">VLOOKUP($B20,[2]Zestawienie2!$A$5:$AC$72,21,FALSE)</f>
        <v>3</v>
      </c>
      <c r="E20" s="172">
        <f ca="1">VLOOKUP($B20,[2]Zestawienie2!$A$5:$AC$72,18,FALSE)</f>
        <v>1.6</v>
      </c>
      <c r="F20" s="173">
        <f ca="1">VLOOKUP($B20,[2]Zestawienie2!$A$5:$AC$72,19,FALSE)</f>
        <v>3.6</v>
      </c>
      <c r="G20" s="73">
        <f ca="1">VLOOKUP($B20,[2]Zestawienie2!$A$5:$AC$72,22,FALSE)</f>
        <v>0</v>
      </c>
      <c r="H20" s="74">
        <f ca="1">VLOOKUP($B20,[2]Zestawienie2!$A$5:$AC$72,23,FALSE)</f>
        <v>-16.666666666666668</v>
      </c>
      <c r="I20" s="75">
        <f ca="1">VLOOKUP($B20,[2]Zestawienie2!$A$5:$AC$72,24,FALSE)</f>
        <v>0</v>
      </c>
      <c r="J20" s="74">
        <f ca="1">VLOOKUP($B20,[2]Zestawienie2!$A$5:$AC$72,25,FALSE)</f>
        <v>-16.666666666666668</v>
      </c>
      <c r="K20" s="75">
        <f ca="1">VLOOKUP($B20,[2]Zestawienie2!$A$5:$AC$72,26,FALSE)</f>
        <v>6.6666666666666723</v>
      </c>
      <c r="L20" s="74">
        <f ca="1">VLOOKUP($B20,[2]Zestawienie2!$A$5:$AC$72,27,FALSE)</f>
        <v>-16.666666666666668</v>
      </c>
      <c r="M20" s="75">
        <f ca="1">VLOOKUP($B20,[2]Zestawienie2!$A$5:$AC$72,28,FALSE)</f>
        <v>6.6666666666666723</v>
      </c>
      <c r="N20" s="76">
        <f ca="1">VLOOKUP($B20,[2]Zestawienie2!$A$5:$AC$72,29,FALSE)</f>
        <v>0</v>
      </c>
    </row>
    <row r="21" spans="1:14" ht="21" thickBot="1" x14ac:dyDescent="0.35">
      <c r="A21" s="79" t="s">
        <v>34</v>
      </c>
      <c r="B21" s="72" t="str">
        <f ca="1">VLOOKUP($B21,[2]Zestawienie2!$A$5:$AC$72,3,FALSE)</f>
        <v>kg</v>
      </c>
      <c r="C21" s="170">
        <f ca="1">VLOOKUP($B21,[2]Zestawienie2!$A$5:$AC$72,20,FALSE)</f>
        <v>0.7</v>
      </c>
      <c r="D21" s="171">
        <f ca="1">VLOOKUP($B21,[2]Zestawienie2!$A$5:$AC$72,21,FALSE)</f>
        <v>1.5</v>
      </c>
      <c r="E21" s="172">
        <f ca="1">VLOOKUP($B21,[2]Zestawienie2!$A$5:$AC$72,18,FALSE)</f>
        <v>0.53</v>
      </c>
      <c r="F21" s="173">
        <f ca="1">VLOOKUP($B21,[2]Zestawienie2!$A$5:$AC$72,19,FALSE)</f>
        <v>1.5</v>
      </c>
      <c r="G21" s="73">
        <f ca="1">VLOOKUP($B21,[2]Zestawienie2!$A$5:$AC$72,22,FALSE)</f>
        <v>32.075471698113198</v>
      </c>
      <c r="H21" s="74">
        <f ca="1">VLOOKUP($B21,[2]Zestawienie2!$A$5:$AC$72,23,FALSE)</f>
        <v>0</v>
      </c>
      <c r="I21" s="75">
        <f ca="1">VLOOKUP($B21,[2]Zestawienie2!$A$5:$AC$72,24,FALSE)</f>
        <v>32.075471698113198</v>
      </c>
      <c r="J21" s="74">
        <f ca="1">VLOOKUP($B21,[2]Zestawienie2!$A$5:$AC$72,25,FALSE)</f>
        <v>0</v>
      </c>
      <c r="K21" s="75">
        <f ca="1">VLOOKUP($B21,[2]Zestawienie2!$A$5:$AC$72,26,FALSE)</f>
        <v>199.99999999999997</v>
      </c>
      <c r="L21" s="74">
        <f ca="1">VLOOKUP($B21,[2]Zestawienie2!$A$5:$AC$72,27,FALSE)</f>
        <v>0</v>
      </c>
      <c r="M21" s="75">
        <f ca="1">VLOOKUP($B21,[2]Zestawienie2!$A$5:$AC$72,28,FALSE)</f>
        <v>32.075471698113198</v>
      </c>
      <c r="N21" s="76">
        <f ca="1">VLOOKUP($B21,[2]Zestawienie2!$A$5:$AC$72,29,FALSE)</f>
        <v>0</v>
      </c>
    </row>
    <row r="22" spans="1:14" ht="21" thickBot="1" x14ac:dyDescent="0.35">
      <c r="A22" s="33" t="s">
        <v>159</v>
      </c>
      <c r="B22" s="67"/>
      <c r="C22" s="169"/>
      <c r="D22" s="169"/>
      <c r="E22" s="169"/>
      <c r="F22" s="169"/>
      <c r="G22" s="68"/>
      <c r="H22" s="69"/>
      <c r="I22" s="69"/>
      <c r="J22" s="69"/>
      <c r="K22" s="69"/>
      <c r="L22" s="69"/>
      <c r="M22" s="69"/>
      <c r="N22" s="70"/>
    </row>
    <row r="23" spans="1:14" ht="21" thickBot="1" x14ac:dyDescent="0.35">
      <c r="A23" s="78" t="s">
        <v>35</v>
      </c>
      <c r="B23" s="72" t="s">
        <v>19</v>
      </c>
      <c r="C23" s="170" t="e">
        <f>VLOOKUP($B23,[2]Zestawienie2!$A$5:$AC$72,20,FALSE)</f>
        <v>#N/A</v>
      </c>
      <c r="D23" s="171" t="e">
        <f>VLOOKUP($B23,[2]Zestawienie2!$A$5:$AC$72,21,FALSE)</f>
        <v>#N/A</v>
      </c>
      <c r="E23" s="172" t="e">
        <f>VLOOKUP($B23,[2]Zestawienie2!$A$5:$AC$72,18,FALSE)</f>
        <v>#N/A</v>
      </c>
      <c r="F23" s="173" t="e">
        <f>VLOOKUP($B23,[2]Zestawienie2!$A$5:$AC$72,19,FALSE)</f>
        <v>#N/A</v>
      </c>
      <c r="G23" s="73" t="e">
        <f>VLOOKUP($B23,[2]Zestawienie2!$A$5:$AC$72,22,FALSE)</f>
        <v>#N/A</v>
      </c>
      <c r="H23" s="74" t="e">
        <f>VLOOKUP($B23,[2]Zestawienie2!$A$5:$AC$72,23,FALSE)</f>
        <v>#N/A</v>
      </c>
      <c r="I23" s="75" t="e">
        <f>VLOOKUP($B23,[2]Zestawienie2!$A$5:$AC$72,24,FALSE)</f>
        <v>#N/A</v>
      </c>
      <c r="J23" s="74" t="e">
        <f>VLOOKUP($B23,[2]Zestawienie2!$A$5:$AC$72,25,FALSE)</f>
        <v>#N/A</v>
      </c>
      <c r="K23" s="75" t="e">
        <f>VLOOKUP($B23,[2]Zestawienie2!$A$5:$AC$72,26,FALSE)</f>
        <v>#N/A</v>
      </c>
      <c r="L23" s="74" t="e">
        <f>VLOOKUP($B23,[2]Zestawienie2!$A$5:$AC$72,27,FALSE)</f>
        <v>#N/A</v>
      </c>
      <c r="M23" s="75" t="e">
        <f>VLOOKUP($B23,[2]Zestawienie2!$A$5:$AC$72,28,FALSE)</f>
        <v>#N/A</v>
      </c>
      <c r="N23" s="76" t="e">
        <f>VLOOKUP($B23,[2]Zestawienie2!$A$5:$AC$72,29,FALSE)</f>
        <v>#N/A</v>
      </c>
    </row>
    <row r="24" spans="1:14" ht="20.25" x14ac:dyDescent="0.3">
      <c r="A24" s="209" t="s">
        <v>184</v>
      </c>
      <c r="B24" s="210"/>
      <c r="C24" s="211"/>
      <c r="D24" s="211"/>
      <c r="E24" s="211"/>
      <c r="F24" s="211"/>
      <c r="G24" s="212"/>
      <c r="H24" s="212"/>
      <c r="I24" s="212"/>
      <c r="J24" s="212"/>
      <c r="K24" s="212"/>
      <c r="L24" s="212"/>
      <c r="M24" s="212"/>
      <c r="N24" s="213"/>
    </row>
    <row r="25" spans="1:14" ht="20.25" x14ac:dyDescent="0.3">
      <c r="A25" s="207" t="s">
        <v>182</v>
      </c>
      <c r="B25" s="72" t="str">
        <f ca="1">VLOOKUP($B25,[2]Zestawienie2!$A$5:$AC$72,3,FALSE)</f>
        <v>kg</v>
      </c>
      <c r="C25" s="170">
        <f ca="1">VLOOKUP($B25,[2]Zestawienie2!$A$5:$AC$72,20,FALSE)</f>
        <v>0.6</v>
      </c>
      <c r="D25" s="171">
        <f ca="1">VLOOKUP($B25,[2]Zestawienie2!$A$5:$AC$72,21,FALSE)</f>
        <v>1.33</v>
      </c>
      <c r="E25" s="172">
        <f ca="1">VLOOKUP($B25,[2]Zestawienie2!$A$5:$AC$72,18,FALSE)</f>
        <v>0.6</v>
      </c>
      <c r="F25" s="173">
        <f ca="1">VLOOKUP($B25,[2]Zestawienie2!$A$5:$AC$72,19,FALSE)</f>
        <v>1</v>
      </c>
      <c r="G25" s="73">
        <f ca="1">VLOOKUP($B25,[2]Zestawienie2!$A$5:$AC$72,22,FALSE)</f>
        <v>0</v>
      </c>
      <c r="H25" s="74">
        <f ca="1">VLOOKUP($B25,[2]Zestawienie2!$A$5:$AC$72,23,FALSE)</f>
        <v>33.000000000000007</v>
      </c>
      <c r="I25" s="75">
        <f ca="1">VLOOKUP($B25,[2]Zestawienie2!$A$5:$AC$72,24,FALSE)</f>
        <v>0</v>
      </c>
      <c r="J25" s="74">
        <f ca="1">VLOOKUP($B25,[2]Zestawienie2!$A$5:$AC$72,25,FALSE)</f>
        <v>33.000000000000007</v>
      </c>
      <c r="K25" s="75">
        <f ca="1">VLOOKUP($B25,[2]Zestawienie2!$A$5:$AC$72,26,FALSE)</f>
        <v>0</v>
      </c>
      <c r="L25" s="74">
        <f ca="1">VLOOKUP($B25,[2]Zestawienie2!$A$5:$AC$72,27,FALSE)</f>
        <v>33.000000000000007</v>
      </c>
      <c r="M25" s="75">
        <f ca="1">VLOOKUP($B25,[2]Zestawienie2!$A$5:$AC$72,28,FALSE)</f>
        <v>0</v>
      </c>
      <c r="N25" s="76">
        <f ca="1">VLOOKUP($B25,[2]Zestawienie2!$A$5:$AC$72,29,FALSE)</f>
        <v>33.000000000000007</v>
      </c>
    </row>
    <row r="26" spans="1:14" ht="20.25" x14ac:dyDescent="0.3">
      <c r="A26" s="174" t="s">
        <v>164</v>
      </c>
      <c r="B26" s="72" t="str">
        <f ca="1">VLOOKUP($B26,[2]Zestawienie2!$A$5:$AC$72,3,FALSE)</f>
        <v>kg</v>
      </c>
      <c r="C26" s="170">
        <f ca="1">VLOOKUP($B26,[2]Zestawienie2!$A$5:$AC$72,20,FALSE)</f>
        <v>0.7</v>
      </c>
      <c r="D26" s="171">
        <f ca="1">VLOOKUP($B26,[2]Zestawienie2!$A$5:$AC$72,21,FALSE)</f>
        <v>1</v>
      </c>
      <c r="E26" s="172">
        <f ca="1">VLOOKUP($B26,[2]Zestawienie2!$A$5:$AC$72,18,FALSE)</f>
        <v>0.7</v>
      </c>
      <c r="F26" s="173">
        <f ca="1">VLOOKUP($B26,[2]Zestawienie2!$A$5:$AC$72,19,FALSE)</f>
        <v>1</v>
      </c>
      <c r="G26" s="73">
        <f ca="1">VLOOKUP($B26,[2]Zestawienie2!$A$5:$AC$72,22,FALSE)</f>
        <v>0</v>
      </c>
      <c r="H26" s="74">
        <f ca="1">VLOOKUP($B26,[2]Zestawienie2!$A$5:$AC$72,23,FALSE)</f>
        <v>0</v>
      </c>
      <c r="I26" s="75">
        <f ca="1">VLOOKUP($B26,[2]Zestawienie2!$A$5:$AC$72,24,FALSE)</f>
        <v>0</v>
      </c>
      <c r="J26" s="74">
        <f ca="1">VLOOKUP($B26,[2]Zestawienie2!$A$5:$AC$72,25,FALSE)</f>
        <v>-40</v>
      </c>
      <c r="K26" s="75">
        <f ca="1">VLOOKUP($B26,[2]Zestawienie2!$A$5:$AC$72,26,FALSE)</f>
        <v>0</v>
      </c>
      <c r="L26" s="74">
        <f ca="1">VLOOKUP($B26,[2]Zestawienie2!$A$5:$AC$72,27,FALSE)</f>
        <v>-40</v>
      </c>
      <c r="M26" s="75">
        <f ca="1">VLOOKUP($B26,[2]Zestawienie2!$A$5:$AC$72,28,FALSE)</f>
        <v>0</v>
      </c>
      <c r="N26" s="76">
        <f ca="1">VLOOKUP($B26,[2]Zestawienie2!$A$5:$AC$72,29,FALSE)</f>
        <v>-40</v>
      </c>
    </row>
    <row r="27" spans="1:14" ht="20.25" x14ac:dyDescent="0.3">
      <c r="A27" s="174" t="s">
        <v>178</v>
      </c>
      <c r="B27" s="72" t="str">
        <f ca="1">VLOOKUP($B27,[2]Zestawienie2!$A$5:$AC$72,3,FALSE)</f>
        <v>kg</v>
      </c>
      <c r="C27" s="170">
        <f ca="1">VLOOKUP($B27,[2]Zestawienie2!$A$5:$AC$72,20,FALSE)</f>
        <v>1</v>
      </c>
      <c r="D27" s="171">
        <f ca="1">VLOOKUP($B27,[2]Zestawienie2!$A$5:$AC$72,21,FALSE)</f>
        <v>1</v>
      </c>
      <c r="E27" s="172">
        <f ca="1">VLOOKUP($B27,[2]Zestawienie2!$A$5:$AC$72,18,FALSE)</f>
        <v>1</v>
      </c>
      <c r="F27" s="173">
        <f ca="1">VLOOKUP($B27,[2]Zestawienie2!$A$5:$AC$72,19,FALSE)</f>
        <v>1</v>
      </c>
      <c r="G27" s="73">
        <f ca="1">VLOOKUP($B27,[2]Zestawienie2!$A$5:$AC$72,22,FALSE)</f>
        <v>0</v>
      </c>
      <c r="H27" s="74">
        <f ca="1">VLOOKUP($B27,[2]Zestawienie2!$A$5:$AC$72,23,FALSE)</f>
        <v>0</v>
      </c>
      <c r="I27" s="75">
        <f ca="1">VLOOKUP($B27,[2]Zestawienie2!$A$5:$AC$72,24,FALSE)</f>
        <v>0</v>
      </c>
      <c r="J27" s="74">
        <f ca="1">VLOOKUP($B27,[2]Zestawienie2!$A$5:$AC$72,25,FALSE)</f>
        <v>0</v>
      </c>
      <c r="K27" s="75">
        <f ca="1">VLOOKUP($B27,[2]Zestawienie2!$A$5:$AC$72,26,FALSE)</f>
        <v>0</v>
      </c>
      <c r="L27" s="74">
        <f ca="1">VLOOKUP($B27,[2]Zestawienie2!$A$5:$AC$72,27,FALSE)</f>
        <v>0</v>
      </c>
      <c r="M27" s="75">
        <f ca="1">VLOOKUP($B27,[2]Zestawienie2!$A$5:$AC$72,28,FALSE)</f>
        <v>24.999999999999993</v>
      </c>
      <c r="N27" s="76">
        <f ca="1">VLOOKUP($B27,[2]Zestawienie2!$A$5:$AC$72,29,FALSE)</f>
        <v>0</v>
      </c>
    </row>
    <row r="28" spans="1:14" ht="20.25" x14ac:dyDescent="0.3">
      <c r="A28" s="174" t="s">
        <v>175</v>
      </c>
      <c r="B28" s="72" t="str">
        <f ca="1">VLOOKUP($B28,[2]Zestawienie2!$A$5:$AC$72,3,FALSE)</f>
        <v>kg</v>
      </c>
      <c r="C28" s="170">
        <f ca="1">VLOOKUP($B28,[2]Zestawienie2!$A$5:$AC$72,20,FALSE)</f>
        <v>1.33</v>
      </c>
      <c r="D28" s="171">
        <f ca="1">VLOOKUP($B28,[2]Zestawienie2!$A$5:$AC$72,21,FALSE)</f>
        <v>2</v>
      </c>
      <c r="E28" s="172">
        <f ca="1">VLOOKUP($B28,[2]Zestawienie2!$A$5:$AC$72,18,FALSE)</f>
        <v>1</v>
      </c>
      <c r="F28" s="173">
        <f ca="1">VLOOKUP($B28,[2]Zestawienie2!$A$5:$AC$72,19,FALSE)</f>
        <v>2</v>
      </c>
      <c r="G28" s="73">
        <f ca="1">VLOOKUP($B28,[2]Zestawienie2!$A$5:$AC$72,22,FALSE)</f>
        <v>33.000000000000007</v>
      </c>
      <c r="H28" s="74">
        <f ca="1">VLOOKUP($B28,[2]Zestawienie2!$A$5:$AC$72,23,FALSE)</f>
        <v>0</v>
      </c>
      <c r="I28" s="75">
        <f ca="1">VLOOKUP($B28,[2]Zestawienie2!$A$5:$AC$72,24,FALSE)</f>
        <v>98.507462686567166</v>
      </c>
      <c r="J28" s="74">
        <f ca="1">VLOOKUP($B28,[2]Zestawienie2!$A$5:$AC$72,25,FALSE)</f>
        <v>0</v>
      </c>
      <c r="K28" s="75">
        <f ca="1">VLOOKUP($B28,[2]Zestawienie2!$A$5:$AC$72,26,FALSE)</f>
        <v>33.000000000000007</v>
      </c>
      <c r="L28" s="74">
        <f ca="1">VLOOKUP($B28,[2]Zestawienie2!$A$5:$AC$72,27,FALSE)</f>
        <v>0</v>
      </c>
      <c r="M28" s="75">
        <f ca="1">VLOOKUP($B28,[2]Zestawienie2!$A$5:$AC$72,28,FALSE)</f>
        <v>33.000000000000007</v>
      </c>
      <c r="N28" s="76">
        <f ca="1">VLOOKUP($B28,[2]Zestawienie2!$A$5:$AC$72,29,FALSE)</f>
        <v>0</v>
      </c>
    </row>
    <row r="29" spans="1:14" ht="20.25" x14ac:dyDescent="0.3">
      <c r="A29" s="174" t="s">
        <v>170</v>
      </c>
      <c r="B29" s="72" t="str">
        <f ca="1">VLOOKUP($B29,[2]Zestawienie2!$A$5:$AC$72,3,FALSE)</f>
        <v>kg</v>
      </c>
      <c r="C29" s="170">
        <f ca="1">VLOOKUP($B29,[2]Zestawienie2!$A$5:$AC$72,20,FALSE)</f>
        <v>0.7</v>
      </c>
      <c r="D29" s="171">
        <f ca="1">VLOOKUP($B29,[2]Zestawienie2!$A$5:$AC$72,21,FALSE)</f>
        <v>2</v>
      </c>
      <c r="E29" s="172">
        <f ca="1">VLOOKUP($B29,[2]Zestawienie2!$A$5:$AC$72,18,FALSE)</f>
        <v>0.7</v>
      </c>
      <c r="F29" s="173">
        <f ca="1">VLOOKUP($B29,[2]Zestawienie2!$A$5:$AC$72,19,FALSE)</f>
        <v>2</v>
      </c>
      <c r="G29" s="73">
        <f ca="1">VLOOKUP($B29,[2]Zestawienie2!$A$5:$AC$72,22,FALSE)</f>
        <v>0</v>
      </c>
      <c r="H29" s="74">
        <f ca="1">VLOOKUP($B29,[2]Zestawienie2!$A$5:$AC$72,23,FALSE)</f>
        <v>0</v>
      </c>
      <c r="I29" s="75">
        <f ca="1">VLOOKUP($B29,[2]Zestawienie2!$A$5:$AC$72,24,FALSE)</f>
        <v>-12.500000000000011</v>
      </c>
      <c r="J29" s="74">
        <f ca="1">VLOOKUP($B29,[2]Zestawienie2!$A$5:$AC$72,25,FALSE)</f>
        <v>50.000000000000014</v>
      </c>
      <c r="K29" s="75">
        <f ca="1">VLOOKUP($B29,[2]Zestawienie2!$A$5:$AC$72,26,FALSE)</f>
        <v>-12.500000000000011</v>
      </c>
      <c r="L29" s="74">
        <f ca="1">VLOOKUP($B29,[2]Zestawienie2!$A$5:$AC$72,27,FALSE)</f>
        <v>50.000000000000014</v>
      </c>
      <c r="M29" s="75">
        <f ca="1">VLOOKUP($B29,[2]Zestawienie2!$A$5:$AC$72,28,FALSE)</f>
        <v>-12.500000000000011</v>
      </c>
      <c r="N29" s="76">
        <f ca="1">VLOOKUP($B29,[2]Zestawienie2!$A$5:$AC$72,29,FALSE)</f>
        <v>30.434782608695642</v>
      </c>
    </row>
    <row r="30" spans="1:14" ht="20.25" x14ac:dyDescent="0.3">
      <c r="A30" s="174" t="s">
        <v>165</v>
      </c>
      <c r="B30" s="72" t="str">
        <f ca="1">VLOOKUP($B30,[2]Zestawienie2!$A$5:$AC$72,3,FALSE)</f>
        <v>kg</v>
      </c>
      <c r="C30" s="170">
        <f ca="1">VLOOKUP($B30,[2]Zestawienie2!$A$5:$AC$72,20,FALSE)</f>
        <v>0.8</v>
      </c>
      <c r="D30" s="171">
        <f ca="1">VLOOKUP($B30,[2]Zestawienie2!$A$5:$AC$72,21,FALSE)</f>
        <v>1.3333333333333333</v>
      </c>
      <c r="E30" s="172">
        <f ca="1">VLOOKUP($B30,[2]Zestawienie2!$A$5:$AC$72,18,FALSE)</f>
        <v>0.8</v>
      </c>
      <c r="F30" s="173">
        <f ca="1">VLOOKUP($B30,[2]Zestawienie2!$A$5:$AC$72,19,FALSE)</f>
        <v>1.3333333333333333</v>
      </c>
      <c r="G30" s="73">
        <f ca="1">VLOOKUP($B30,[2]Zestawienie2!$A$5:$AC$72,22,FALSE)</f>
        <v>0</v>
      </c>
      <c r="H30" s="74">
        <f ca="1">VLOOKUP($B30,[2]Zestawienie2!$A$5:$AC$72,23,FALSE)</f>
        <v>0</v>
      </c>
      <c r="I30" s="75">
        <f ca="1">VLOOKUP($B30,[2]Zestawienie2!$A$5:$AC$72,24,FALSE)</f>
        <v>0</v>
      </c>
      <c r="J30" s="74">
        <f ca="1">VLOOKUP($B30,[2]Zestawienie2!$A$5:$AC$72,25,FALSE)</f>
        <v>-20.000000000000007</v>
      </c>
      <c r="K30" s="75">
        <f ca="1">VLOOKUP($B30,[2]Zestawienie2!$A$5:$AC$72,26,FALSE)</f>
        <v>0</v>
      </c>
      <c r="L30" s="74">
        <f ca="1">VLOOKUP($B30,[2]Zestawienie2!$A$5:$AC$72,27,FALSE)</f>
        <v>-20.000000000000007</v>
      </c>
      <c r="M30" s="75">
        <f ca="1">VLOOKUP($B30,[2]Zestawienie2!$A$5:$AC$72,28,FALSE)</f>
        <v>-19.999999999999996</v>
      </c>
      <c r="N30" s="76">
        <f ca="1">VLOOKUP($B30,[2]Zestawienie2!$A$5:$AC$72,29,FALSE)</f>
        <v>-20.000000000000007</v>
      </c>
    </row>
    <row r="31" spans="1:14" ht="20.25" x14ac:dyDescent="0.3">
      <c r="A31" s="174" t="s">
        <v>169</v>
      </c>
      <c r="B31" s="72" t="str">
        <f ca="1">VLOOKUP($B31,[2]Zestawienie2!$A$5:$AC$72,3,FALSE)</f>
        <v>kg</v>
      </c>
      <c r="C31" s="170">
        <f ca="1">VLOOKUP($B31,[2]Zestawienie2!$A$5:$AC$72,20,FALSE)</f>
        <v>0.6</v>
      </c>
      <c r="D31" s="171">
        <f ca="1">VLOOKUP($B31,[2]Zestawienie2!$A$5:$AC$72,21,FALSE)</f>
        <v>2.3333333333333335</v>
      </c>
      <c r="E31" s="172">
        <f ca="1">VLOOKUP($B31,[2]Zestawienie2!$A$5:$AC$72,18,FALSE)</f>
        <v>0.6</v>
      </c>
      <c r="F31" s="173">
        <f ca="1">VLOOKUP($B31,[2]Zestawienie2!$A$5:$AC$72,19,FALSE)</f>
        <v>2.3333333333333335</v>
      </c>
      <c r="G31" s="73">
        <f ca="1">VLOOKUP($B31,[2]Zestawienie2!$A$5:$AC$72,22,FALSE)</f>
        <v>0</v>
      </c>
      <c r="H31" s="74">
        <f ca="1">VLOOKUP($B31,[2]Zestawienie2!$A$5:$AC$72,23,FALSE)</f>
        <v>0</v>
      </c>
      <c r="I31" s="75">
        <f ca="1">VLOOKUP($B31,[2]Zestawienie2!$A$5:$AC$72,24,FALSE)</f>
        <v>19.999999999999996</v>
      </c>
      <c r="J31" s="74">
        <f ca="1">VLOOKUP($B31,[2]Zestawienie2!$A$5:$AC$72,25,FALSE)</f>
        <v>40</v>
      </c>
      <c r="K31" s="75">
        <f ca="1">VLOOKUP($B31,[2]Zestawienie2!$A$5:$AC$72,26,FALSE)</f>
        <v>0</v>
      </c>
      <c r="L31" s="74">
        <f ca="1">VLOOKUP($B31,[2]Zestawienie2!$A$5:$AC$72,27,FALSE)</f>
        <v>40</v>
      </c>
      <c r="M31" s="75">
        <f ca="1">VLOOKUP($B31,[2]Zestawienie2!$A$5:$AC$72,28,FALSE)</f>
        <v>0</v>
      </c>
      <c r="N31" s="76">
        <f ca="1">VLOOKUP($B31,[2]Zestawienie2!$A$5:$AC$72,29,FALSE)</f>
        <v>40</v>
      </c>
    </row>
    <row r="32" spans="1:14" ht="20.25" x14ac:dyDescent="0.3">
      <c r="A32" s="174" t="s">
        <v>176</v>
      </c>
      <c r="B32" s="72" t="str">
        <f ca="1">VLOOKUP($B32,[2]Zestawienie2!$A$5:$AC$72,3,FALSE)</f>
        <v>kg</v>
      </c>
      <c r="C32" s="170">
        <f ca="1">VLOOKUP($B32,[2]Zestawienie2!$A$5:$AC$72,20,FALSE)</f>
        <v>0.7</v>
      </c>
      <c r="D32" s="171">
        <f ca="1">VLOOKUP($B32,[2]Zestawienie2!$A$5:$AC$72,21,FALSE)</f>
        <v>2</v>
      </c>
      <c r="E32" s="172">
        <f ca="1">VLOOKUP($B32,[2]Zestawienie2!$A$5:$AC$72,18,FALSE)</f>
        <v>0.7</v>
      </c>
      <c r="F32" s="173">
        <f ca="1">VLOOKUP($B32,[2]Zestawienie2!$A$5:$AC$72,19,FALSE)</f>
        <v>2</v>
      </c>
      <c r="G32" s="73">
        <f ca="1">VLOOKUP($B32,[2]Zestawienie2!$A$5:$AC$72,22,FALSE)</f>
        <v>0</v>
      </c>
      <c r="H32" s="74">
        <f ca="1">VLOOKUP($B32,[2]Zestawienie2!$A$5:$AC$72,23,FALSE)</f>
        <v>0</v>
      </c>
      <c r="I32" s="75">
        <f ca="1">VLOOKUP($B32,[2]Zestawienie2!$A$5:$AC$72,24,FALSE)</f>
        <v>39.999999999999993</v>
      </c>
      <c r="J32" s="74">
        <f ca="1">VLOOKUP($B32,[2]Zestawienie2!$A$5:$AC$72,25,FALSE)</f>
        <v>100</v>
      </c>
      <c r="K32" s="75">
        <f ca="1">VLOOKUP($B32,[2]Zestawienie2!$A$5:$AC$72,26,FALSE)</f>
        <v>0</v>
      </c>
      <c r="L32" s="74">
        <f ca="1">VLOOKUP($B32,[2]Zestawienie2!$A$5:$AC$72,27,FALSE)</f>
        <v>100</v>
      </c>
      <c r="M32" s="75">
        <f ca="1">VLOOKUP($B32,[2]Zestawienie2!$A$5:$AC$72,28,FALSE)</f>
        <v>0</v>
      </c>
      <c r="N32" s="76">
        <f ca="1">VLOOKUP($B32,[2]Zestawienie2!$A$5:$AC$72,29,FALSE)</f>
        <v>100</v>
      </c>
    </row>
    <row r="33" spans="1:14" ht="20.25" x14ac:dyDescent="0.3">
      <c r="A33" s="174" t="s">
        <v>177</v>
      </c>
      <c r="B33" s="72" t="str">
        <f ca="1">VLOOKUP($B33,[2]Zestawienie2!$A$5:$AC$72,3,FALSE)</f>
        <v>kg</v>
      </c>
      <c r="C33" s="170">
        <f ca="1">VLOOKUP($B33,[2]Zestawienie2!$A$5:$AC$72,20,FALSE)</f>
        <v>0.6</v>
      </c>
      <c r="D33" s="171">
        <f ca="1">VLOOKUP($B33,[2]Zestawienie2!$A$5:$AC$72,21,FALSE)</f>
        <v>1</v>
      </c>
      <c r="E33" s="172">
        <f ca="1">VLOOKUP($B33,[2]Zestawienie2!$A$5:$AC$72,18,FALSE)</f>
        <v>0.6</v>
      </c>
      <c r="F33" s="173">
        <f ca="1">VLOOKUP($B33,[2]Zestawienie2!$A$5:$AC$72,19,FALSE)</f>
        <v>1</v>
      </c>
      <c r="G33" s="73">
        <f ca="1">VLOOKUP($B33,[2]Zestawienie2!$A$5:$AC$72,22,FALSE)</f>
        <v>0</v>
      </c>
      <c r="H33" s="74">
        <f ca="1">VLOOKUP($B33,[2]Zestawienie2!$A$5:$AC$72,23,FALSE)</f>
        <v>0</v>
      </c>
      <c r="I33" s="75">
        <f ca="1">VLOOKUP($B33,[2]Zestawienie2!$A$5:$AC$72,24,FALSE)</f>
        <v>19.999999999999996</v>
      </c>
      <c r="J33" s="74">
        <f ca="1">VLOOKUP($B33,[2]Zestawienie2!$A$5:$AC$72,25,FALSE)</f>
        <v>0</v>
      </c>
      <c r="K33" s="75">
        <f ca="1">VLOOKUP($B33,[2]Zestawienie2!$A$5:$AC$72,26,FALSE)</f>
        <v>0</v>
      </c>
      <c r="L33" s="74">
        <f ca="1">VLOOKUP($B33,[2]Zestawienie2!$A$5:$AC$72,27,FALSE)</f>
        <v>0</v>
      </c>
      <c r="M33" s="75">
        <f ca="1">VLOOKUP($B33,[2]Zestawienie2!$A$5:$AC$72,28,FALSE)</f>
        <v>0</v>
      </c>
      <c r="N33" s="76">
        <f ca="1">VLOOKUP($B33,[2]Zestawienie2!$A$5:$AC$72,29,FALSE)</f>
        <v>0</v>
      </c>
    </row>
    <row r="34" spans="1:14" ht="20.25" x14ac:dyDescent="0.3">
      <c r="A34" s="174" t="s">
        <v>179</v>
      </c>
      <c r="B34" s="72" t="str">
        <f ca="1">VLOOKUP($B34,[2]Zestawienie2!$A$5:$AC$72,3,FALSE)</f>
        <v>kg</v>
      </c>
      <c r="C34" s="170">
        <f ca="1">VLOOKUP($B34,[2]Zestawienie2!$A$5:$AC$72,20,FALSE)</f>
        <v>0.6</v>
      </c>
      <c r="D34" s="171">
        <f ca="1">VLOOKUP($B34,[2]Zestawienie2!$A$5:$AC$72,21,FALSE)</f>
        <v>2</v>
      </c>
      <c r="E34" s="172">
        <f ca="1">VLOOKUP($B34,[2]Zestawienie2!$A$5:$AC$72,18,FALSE)</f>
        <v>0.6</v>
      </c>
      <c r="F34" s="173">
        <f ca="1">VLOOKUP($B34,[2]Zestawienie2!$A$5:$AC$72,19,FALSE)</f>
        <v>2</v>
      </c>
      <c r="G34" s="73">
        <f ca="1">VLOOKUP($B34,[2]Zestawienie2!$A$5:$AC$72,22,FALSE)</f>
        <v>0</v>
      </c>
      <c r="H34" s="74">
        <f ca="1">VLOOKUP($B34,[2]Zestawienie2!$A$5:$AC$72,23,FALSE)</f>
        <v>0</v>
      </c>
      <c r="I34" s="75">
        <f ca="1">VLOOKUP($B34,[2]Zestawienie2!$A$5:$AC$72,24,FALSE)</f>
        <v>0</v>
      </c>
      <c r="J34" s="74">
        <f ca="1">VLOOKUP($B34,[2]Zestawienie2!$A$5:$AC$72,25,FALSE)</f>
        <v>19.999999999999996</v>
      </c>
      <c r="K34" s="75">
        <f ca="1">VLOOKUP($B34,[2]Zestawienie2!$A$5:$AC$72,26,FALSE)</f>
        <v>0</v>
      </c>
      <c r="L34" s="74">
        <f ca="1">VLOOKUP($B34,[2]Zestawienie2!$A$5:$AC$72,27,FALSE)</f>
        <v>19.999999999999996</v>
      </c>
      <c r="M34" s="75">
        <f ca="1">VLOOKUP($B34,[2]Zestawienie2!$A$5:$AC$72,28,FALSE)</f>
        <v>0</v>
      </c>
      <c r="N34" s="76">
        <f ca="1">VLOOKUP($B34,[2]Zestawienie2!$A$5:$AC$72,29,FALSE)</f>
        <v>19.999999999999996</v>
      </c>
    </row>
    <row r="35" spans="1:14" ht="20.25" x14ac:dyDescent="0.3">
      <c r="A35" s="174" t="s">
        <v>172</v>
      </c>
      <c r="B35" s="72" t="str">
        <f ca="1">VLOOKUP($B35,[2]Zestawienie2!$A$5:$AC$72,3,FALSE)</f>
        <v>kg</v>
      </c>
      <c r="C35" s="170">
        <f ca="1">VLOOKUP($B35,[2]Zestawienie2!$A$5:$AC$72,20,FALSE)</f>
        <v>0.66</v>
      </c>
      <c r="D35" s="171">
        <f ca="1">VLOOKUP($B35,[2]Zestawienie2!$A$5:$AC$72,21,FALSE)</f>
        <v>2</v>
      </c>
      <c r="E35" s="172">
        <f ca="1">VLOOKUP($B35,[2]Zestawienie2!$A$5:$AC$72,18,FALSE)</f>
        <v>0.66</v>
      </c>
      <c r="F35" s="173">
        <f ca="1">VLOOKUP($B35,[2]Zestawienie2!$A$5:$AC$72,19,FALSE)</f>
        <v>2</v>
      </c>
      <c r="G35" s="73">
        <f ca="1">VLOOKUP($B35,[2]Zestawienie2!$A$5:$AC$72,22,FALSE)</f>
        <v>0</v>
      </c>
      <c r="H35" s="74">
        <f ca="1">VLOOKUP($B35,[2]Zestawienie2!$A$5:$AC$72,23,FALSE)</f>
        <v>0</v>
      </c>
      <c r="I35" s="75">
        <f ca="1">VLOOKUP($B35,[2]Zestawienie2!$A$5:$AC$72,24,FALSE)</f>
        <v>0</v>
      </c>
      <c r="J35" s="74">
        <f ca="1">VLOOKUP($B35,[2]Zestawienie2!$A$5:$AC$72,25,FALSE)</f>
        <v>50.000000000000014</v>
      </c>
      <c r="K35" s="75">
        <f ca="1">VLOOKUP($B35,[2]Zestawienie2!$A$5:$AC$72,26,FALSE)</f>
        <v>0</v>
      </c>
      <c r="L35" s="74">
        <f ca="1">VLOOKUP($B35,[2]Zestawienie2!$A$5:$AC$72,27,FALSE)</f>
        <v>50.000000000000014</v>
      </c>
      <c r="M35" s="75">
        <f ca="1">VLOOKUP($B35,[2]Zestawienie2!$A$5:$AC$72,28,FALSE)</f>
        <v>0</v>
      </c>
      <c r="N35" s="76">
        <f ca="1">VLOOKUP($B35,[2]Zestawienie2!$A$5:$AC$72,29,FALSE)</f>
        <v>30.434782608695642</v>
      </c>
    </row>
    <row r="36" spans="1:14" ht="20.25" x14ac:dyDescent="0.3">
      <c r="A36" s="174" t="s">
        <v>166</v>
      </c>
      <c r="B36" s="72" t="str">
        <f ca="1">VLOOKUP($B36,[2]Zestawienie2!$A$5:$AC$72,3,FALSE)</f>
        <v>kg</v>
      </c>
      <c r="C36" s="170">
        <f ca="1">VLOOKUP($B36,[2]Zestawienie2!$A$5:$AC$72,20,FALSE)</f>
        <v>0.6</v>
      </c>
      <c r="D36" s="171">
        <f ca="1">VLOOKUP($B36,[2]Zestawienie2!$A$5:$AC$72,21,FALSE)</f>
        <v>2</v>
      </c>
      <c r="E36" s="172">
        <f ca="1">VLOOKUP($B36,[2]Zestawienie2!$A$5:$AC$72,18,FALSE)</f>
        <v>0.6</v>
      </c>
      <c r="F36" s="173">
        <f ca="1">VLOOKUP($B36,[2]Zestawienie2!$A$5:$AC$72,19,FALSE)</f>
        <v>2</v>
      </c>
      <c r="G36" s="73">
        <f ca="1">VLOOKUP($B36,[2]Zestawienie2!$A$5:$AC$72,22,FALSE)</f>
        <v>0</v>
      </c>
      <c r="H36" s="74">
        <f ca="1">VLOOKUP($B36,[2]Zestawienie2!$A$5:$AC$72,23,FALSE)</f>
        <v>0</v>
      </c>
      <c r="I36" s="75">
        <f ca="1">VLOOKUP($B36,[2]Zestawienie2!$A$5:$AC$72,24,FALSE)</f>
        <v>19.999999999999996</v>
      </c>
      <c r="J36" s="74">
        <f ca="1">VLOOKUP($B36,[2]Zestawienie2!$A$5:$AC$72,25,FALSE)</f>
        <v>19.999999999999996</v>
      </c>
      <c r="K36" s="75">
        <f ca="1">VLOOKUP($B36,[2]Zestawienie2!$A$5:$AC$72,26,FALSE)</f>
        <v>0</v>
      </c>
      <c r="L36" s="74">
        <f ca="1">VLOOKUP($B36,[2]Zestawienie2!$A$5:$AC$72,27,FALSE)</f>
        <v>19.999999999999996</v>
      </c>
      <c r="M36" s="75">
        <f ca="1">VLOOKUP($B36,[2]Zestawienie2!$A$5:$AC$72,28,FALSE)</f>
        <v>0</v>
      </c>
      <c r="N36" s="76">
        <f ca="1">VLOOKUP($B36,[2]Zestawienie2!$A$5:$AC$72,29,FALSE)</f>
        <v>19.999999999999996</v>
      </c>
    </row>
    <row r="37" spans="1:14" ht="20.25" x14ac:dyDescent="0.3">
      <c r="A37" s="174" t="s">
        <v>180</v>
      </c>
      <c r="B37" s="72" t="s">
        <v>19</v>
      </c>
      <c r="C37" s="170" t="e">
        <f>VLOOKUP($B37,[2]Zestawienie2!$A$5:$AC$72,20,FALSE)</f>
        <v>#N/A</v>
      </c>
      <c r="D37" s="171" t="e">
        <f>VLOOKUP($B37,[2]Zestawienie2!$A$5:$AC$72,21,FALSE)</f>
        <v>#N/A</v>
      </c>
      <c r="E37" s="172" t="e">
        <f>VLOOKUP($B37,[2]Zestawienie2!$A$5:$AC$72,18,FALSE)</f>
        <v>#N/A</v>
      </c>
      <c r="F37" s="173" t="e">
        <f>VLOOKUP($B37,[2]Zestawienie2!$A$5:$AC$72,19,FALSE)</f>
        <v>#N/A</v>
      </c>
      <c r="G37" s="73" t="e">
        <f>VLOOKUP($B37,[2]Zestawienie2!$A$5:$AC$72,22,FALSE)</f>
        <v>#N/A</v>
      </c>
      <c r="H37" s="74" t="e">
        <f>VLOOKUP($B37,[2]Zestawienie2!$A$5:$AC$72,23,FALSE)</f>
        <v>#N/A</v>
      </c>
      <c r="I37" s="75" t="e">
        <f>VLOOKUP($B37,[2]Zestawienie2!$A$5:$AC$72,24,FALSE)</f>
        <v>#N/A</v>
      </c>
      <c r="J37" s="74" t="e">
        <f>VLOOKUP($B37,[2]Zestawienie2!$A$5:$AC$72,25,FALSE)</f>
        <v>#N/A</v>
      </c>
      <c r="K37" s="75" t="e">
        <f>VLOOKUP($B37,[2]Zestawienie2!$A$5:$AC$72,26,FALSE)</f>
        <v>#N/A</v>
      </c>
      <c r="L37" s="74" t="e">
        <f>VLOOKUP($B37,[2]Zestawienie2!$A$5:$AC$72,27,FALSE)</f>
        <v>#N/A</v>
      </c>
      <c r="M37" s="75" t="e">
        <f>VLOOKUP($B37,[2]Zestawienie2!$A$5:$AC$72,28,FALSE)</f>
        <v>#N/A</v>
      </c>
      <c r="N37" s="76" t="e">
        <f>VLOOKUP($B37,[2]Zestawienie2!$A$5:$AC$72,29,FALSE)</f>
        <v>#N/A</v>
      </c>
    </row>
    <row r="38" spans="1:14" ht="20.25" x14ac:dyDescent="0.3">
      <c r="A38" s="174" t="s">
        <v>174</v>
      </c>
      <c r="B38" s="72" t="s">
        <v>19</v>
      </c>
      <c r="C38" s="170" t="e">
        <f>VLOOKUP($B38,[2]Zestawienie2!$A$5:$AC$72,20,FALSE)</f>
        <v>#N/A</v>
      </c>
      <c r="D38" s="171" t="e">
        <f>VLOOKUP($B38,[2]Zestawienie2!$A$5:$AC$72,21,FALSE)</f>
        <v>#N/A</v>
      </c>
      <c r="E38" s="172" t="e">
        <f>VLOOKUP($B38,[2]Zestawienie2!$A$5:$AC$72,18,FALSE)</f>
        <v>#N/A</v>
      </c>
      <c r="F38" s="173" t="e">
        <f>VLOOKUP($B38,[2]Zestawienie2!$A$5:$AC$72,19,FALSE)</f>
        <v>#N/A</v>
      </c>
      <c r="G38" s="73" t="e">
        <f>VLOOKUP($B38,[2]Zestawienie2!$A$5:$AC$72,22,FALSE)</f>
        <v>#N/A</v>
      </c>
      <c r="H38" s="74" t="e">
        <f>VLOOKUP($B38,[2]Zestawienie2!$A$5:$AC$72,23,FALSE)</f>
        <v>#N/A</v>
      </c>
      <c r="I38" s="75" t="e">
        <f>VLOOKUP($B38,[2]Zestawienie2!$A$5:$AC$72,24,FALSE)</f>
        <v>#N/A</v>
      </c>
      <c r="J38" s="74" t="e">
        <f>VLOOKUP($B38,[2]Zestawienie2!$A$5:$AC$72,25,FALSE)</f>
        <v>#N/A</v>
      </c>
      <c r="K38" s="75" t="e">
        <f>VLOOKUP($B38,[2]Zestawienie2!$A$5:$AC$72,26,FALSE)</f>
        <v>#N/A</v>
      </c>
      <c r="L38" s="74" t="e">
        <f>VLOOKUP($B38,[2]Zestawienie2!$A$5:$AC$72,27,FALSE)</f>
        <v>#N/A</v>
      </c>
      <c r="M38" s="75" t="e">
        <f>VLOOKUP($B38,[2]Zestawienie2!$A$5:$AC$72,28,FALSE)</f>
        <v>#N/A</v>
      </c>
      <c r="N38" s="76" t="e">
        <f>VLOOKUP($B38,[2]Zestawienie2!$A$5:$AC$72,29,FALSE)</f>
        <v>#N/A</v>
      </c>
    </row>
    <row r="39" spans="1:14" ht="20.25" x14ac:dyDescent="0.3">
      <c r="A39" s="79" t="s">
        <v>160</v>
      </c>
      <c r="B39" s="72" t="str">
        <f ca="1">VLOOKUP($B39,[2]Zestawienie2!$A$5:$AC$72,3,FALSE)</f>
        <v>kg</v>
      </c>
      <c r="C39" s="170">
        <f ca="1">VLOOKUP($B39,[2]Zestawienie2!$A$5:$AC$72,20,FALSE)</f>
        <v>36</v>
      </c>
      <c r="D39" s="171">
        <f ca="1">VLOOKUP($B39,[2]Zestawienie2!$A$5:$AC$72,21,FALSE)</f>
        <v>38</v>
      </c>
      <c r="E39" s="172">
        <f ca="1">VLOOKUP($B39,[2]Zestawienie2!$A$5:$AC$72,18,FALSE)</f>
        <v>25</v>
      </c>
      <c r="F39" s="173">
        <f ca="1">VLOOKUP($B39,[2]Zestawienie2!$A$5:$AC$72,19,FALSE)</f>
        <v>36</v>
      </c>
      <c r="G39" s="73">
        <f ca="1">VLOOKUP($B39,[2]Zestawienie2!$A$5:$AC$72,22,FALSE)</f>
        <v>44</v>
      </c>
      <c r="H39" s="74">
        <f ca="1">VLOOKUP($B39,[2]Zestawienie2!$A$5:$AC$72,23,FALSE)</f>
        <v>5.5555555555555554</v>
      </c>
      <c r="I39" s="75">
        <f ca="1">VLOOKUP($B39,[2]Zestawienie2!$A$5:$AC$72,24,FALSE)</f>
        <v>50</v>
      </c>
      <c r="J39" s="74">
        <f ca="1">VLOOKUP($B39,[2]Zestawienie2!$A$5:$AC$72,25,FALSE)</f>
        <v>5.5555555555555554</v>
      </c>
      <c r="K39" s="75">
        <f ca="1">VLOOKUP($B39,[2]Zestawienie2!$A$5:$AC$72,26,FALSE)</f>
        <v>38.461538461538467</v>
      </c>
      <c r="L39" s="74">
        <f ca="1">VLOOKUP($B39,[2]Zestawienie2!$A$5:$AC$72,27,FALSE)</f>
        <v>5.5555555555555554</v>
      </c>
      <c r="M39" s="75">
        <f ca="1">VLOOKUP($B39,[2]Zestawienie2!$A$5:$AC$72,28,FALSE)</f>
        <v>157.14285714285714</v>
      </c>
      <c r="N39" s="76">
        <f ca="1">VLOOKUP($B39,[2]Zestawienie2!$A$5:$AC$72,29,FALSE)</f>
        <v>-5</v>
      </c>
    </row>
    <row r="40" spans="1:14" ht="21" thickBot="1" x14ac:dyDescent="0.35">
      <c r="A40" s="79" t="s">
        <v>59</v>
      </c>
      <c r="B40" s="72" t="str">
        <f ca="1">VLOOKUP($B40,[2]Zestawienie2!$A$5:$AC$72,3,FALSE)</f>
        <v>kg</v>
      </c>
      <c r="C40" s="170">
        <f ca="1">VLOOKUP($B40,[2]Zestawienie2!$A$5:$AC$72,20,FALSE)</f>
        <v>25</v>
      </c>
      <c r="D40" s="171">
        <f ca="1">VLOOKUP($B40,[2]Zestawienie2!$A$5:$AC$72,21,FALSE)</f>
        <v>28</v>
      </c>
      <c r="E40" s="172">
        <f ca="1">VLOOKUP($B40,[2]Zestawienie2!$A$5:$AC$72,18,FALSE)</f>
        <v>15</v>
      </c>
      <c r="F40" s="173">
        <f ca="1">VLOOKUP($B40,[2]Zestawienie2!$A$5:$AC$72,19,FALSE)</f>
        <v>24</v>
      </c>
      <c r="G40" s="73">
        <f ca="1">VLOOKUP($B40,[2]Zestawienie2!$A$5:$AC$72,22,FALSE)</f>
        <v>66.666666666666657</v>
      </c>
      <c r="H40" s="74">
        <f ca="1">VLOOKUP($B40,[2]Zestawienie2!$A$5:$AC$72,23,FALSE)</f>
        <v>16.666666666666664</v>
      </c>
      <c r="I40" s="75">
        <f ca="1">VLOOKUP($B40,[2]Zestawienie2!$A$5:$AC$72,24,FALSE)</f>
        <v>66.666666666666657</v>
      </c>
      <c r="J40" s="74">
        <f ca="1">VLOOKUP($B40,[2]Zestawienie2!$A$5:$AC$72,25,FALSE)</f>
        <v>16.666666666666664</v>
      </c>
      <c r="K40" s="75">
        <f ca="1">VLOOKUP($B40,[2]Zestawienie2!$A$5:$AC$72,26,FALSE)</f>
        <v>150</v>
      </c>
      <c r="L40" s="74">
        <f ca="1">VLOOKUP($B40,[2]Zestawienie2!$A$5:$AC$72,27,FALSE)</f>
        <v>16.666666666666664</v>
      </c>
      <c r="M40" s="75">
        <f ca="1">VLOOKUP($B40,[2]Zestawienie2!$A$5:$AC$72,28,FALSE)</f>
        <v>177.77777777777777</v>
      </c>
      <c r="N40" s="76">
        <f ca="1">VLOOKUP($B40,[2]Zestawienie2!$A$5:$AC$72,29,FALSE)</f>
        <v>40</v>
      </c>
    </row>
    <row r="41" spans="1:14" ht="21" thickBot="1" x14ac:dyDescent="0.35">
      <c r="A41" s="33" t="s">
        <v>157</v>
      </c>
      <c r="B41" s="67"/>
      <c r="C41" s="175"/>
      <c r="D41" s="175"/>
      <c r="E41" s="175"/>
      <c r="F41" s="175"/>
      <c r="G41" s="81"/>
      <c r="H41" s="82"/>
      <c r="I41" s="82"/>
      <c r="J41" s="82"/>
      <c r="K41" s="82"/>
      <c r="L41" s="82"/>
      <c r="M41" s="82"/>
      <c r="N41" s="83"/>
    </row>
    <row r="42" spans="1:14" ht="20.25" x14ac:dyDescent="0.3">
      <c r="A42" s="80" t="s">
        <v>36</v>
      </c>
      <c r="B42" s="190" t="str">
        <f ca="1">VLOOKUP($B42,[2]Zestawienie2!$A$81:$AC$142,3,FALSE)</f>
        <v>kg</v>
      </c>
      <c r="C42" s="170">
        <f ca="1">VLOOKUP($B42,[2]Zestawienie2!$A$81:$AC$142,20,FALSE)</f>
        <v>5</v>
      </c>
      <c r="D42" s="171">
        <f ca="1">VLOOKUP($B42,[2]Zestawienie2!$A$81:$AC$142,21,FALSE)</f>
        <v>8</v>
      </c>
      <c r="E42" s="172">
        <f ca="1">VLOOKUP($B42,[2]Zestawienie2!$A$81:$AC$142,18,FALSE)</f>
        <v>5</v>
      </c>
      <c r="F42" s="173">
        <f ca="1">VLOOKUP($B42,[2]Zestawienie2!$A$81:$AC$142,19,FALSE)</f>
        <v>12</v>
      </c>
      <c r="G42" s="73">
        <f ca="1">VLOOKUP($B42,[2]Zestawienie2!$A$81:$AC$142,22,FALSE)</f>
        <v>0</v>
      </c>
      <c r="H42" s="74">
        <f ca="1">VLOOKUP($B42,[2]Zestawienie2!$A$81:$AC$142,23,FALSE)</f>
        <v>-33.333333333333329</v>
      </c>
      <c r="I42" s="75">
        <f ca="1">VLOOKUP($B42,[2]Zestawienie2!$A$81:$AC$142,24,FALSE)</f>
        <v>66.666666666666657</v>
      </c>
      <c r="J42" s="74">
        <f ca="1">VLOOKUP($B42,[2]Zestawienie2!$A$81:$AC$142,25,FALSE)</f>
        <v>-33.333333333333329</v>
      </c>
      <c r="K42" s="75">
        <f ca="1">VLOOKUP($B42,[2]Zestawienie2!$A$81:$AC$142,26,FALSE)</f>
        <v>25</v>
      </c>
      <c r="L42" s="74">
        <f ca="1">VLOOKUP($B42,[2]Zestawienie2!$A$81:$AC$142,27,FALSE)</f>
        <v>0</v>
      </c>
      <c r="M42" s="75">
        <f ca="1">VLOOKUP($B42,[2]Zestawienie2!$A$81:$AC$142,28,FALSE)</f>
        <v>66.666666666666657</v>
      </c>
      <c r="N42" s="76">
        <f ca="1">VLOOKUP($B42,[2]Zestawienie2!$A$81:$AC$142,29,FALSE)</f>
        <v>-33.333333333333329</v>
      </c>
    </row>
    <row r="43" spans="1:14" ht="20.25" x14ac:dyDescent="0.3">
      <c r="A43" s="79" t="s">
        <v>38</v>
      </c>
      <c r="B43" s="190" t="str">
        <f ca="1">VLOOKUP($B43,[2]Zestawienie2!$A$81:$AC$142,3,FALSE)</f>
        <v>kg</v>
      </c>
      <c r="C43" s="170">
        <f ca="1">VLOOKUP($B43,[2]Zestawienie2!$A$81:$AC$142,20,FALSE)</f>
        <v>6</v>
      </c>
      <c r="D43" s="171">
        <f ca="1">VLOOKUP($B43,[2]Zestawienie2!$A$81:$AC$142,21,FALSE)</f>
        <v>9</v>
      </c>
      <c r="E43" s="172">
        <f ca="1">VLOOKUP($B43,[2]Zestawienie2!$A$81:$AC$142,18,FALSE)</f>
        <v>6</v>
      </c>
      <c r="F43" s="173">
        <f ca="1">VLOOKUP($B43,[2]Zestawienie2!$A$81:$AC$142,19,FALSE)</f>
        <v>8</v>
      </c>
      <c r="G43" s="73">
        <f ca="1">VLOOKUP($B43,[2]Zestawienie2!$A$81:$AC$142,22,FALSE)</f>
        <v>0</v>
      </c>
      <c r="H43" s="74">
        <f ca="1">VLOOKUP($B43,[2]Zestawienie2!$A$81:$AC$142,23,FALSE)</f>
        <v>12.5</v>
      </c>
      <c r="I43" s="75">
        <f ca="1">VLOOKUP($B43,[2]Zestawienie2!$A$81:$AC$142,24,FALSE)</f>
        <v>7.1428571428571495</v>
      </c>
      <c r="J43" s="74">
        <f ca="1">VLOOKUP($B43,[2]Zestawienie2!$A$81:$AC$142,25,FALSE)</f>
        <v>12.5</v>
      </c>
      <c r="K43" s="75">
        <f ca="1">VLOOKUP($B43,[2]Zestawienie2!$A$81:$AC$142,26,FALSE)</f>
        <v>20</v>
      </c>
      <c r="L43" s="74">
        <f ca="1">VLOOKUP($B43,[2]Zestawienie2!$A$81:$AC$142,27,FALSE)</f>
        <v>36.363636363636367</v>
      </c>
      <c r="M43" s="75">
        <f ca="1">VLOOKUP($B43,[2]Zestawienie2!$A$81:$AC$142,28,FALSE)</f>
        <v>13.207547169811324</v>
      </c>
      <c r="N43" s="76">
        <f ca="1">VLOOKUP($B43,[2]Zestawienie2!$A$81:$AC$142,29,FALSE)</f>
        <v>28.571428571428569</v>
      </c>
    </row>
    <row r="44" spans="1:14" ht="21" thickBot="1" x14ac:dyDescent="0.35">
      <c r="A44" s="79" t="s">
        <v>40</v>
      </c>
      <c r="B44" s="190" t="str">
        <f ca="1">VLOOKUP($B44,[2]Zestawienie2!$A$81:$AC$142,3,FALSE)</f>
        <v>kg</v>
      </c>
      <c r="C44" s="170">
        <f ca="1">VLOOKUP($B44,[2]Zestawienie2!$A$81:$AC$142,20,FALSE)</f>
        <v>6</v>
      </c>
      <c r="D44" s="171">
        <f ca="1">VLOOKUP($B44,[2]Zestawienie2!$A$81:$AC$142,21,FALSE)</f>
        <v>9</v>
      </c>
      <c r="E44" s="172">
        <f ca="1">VLOOKUP($B44,[2]Zestawienie2!$A$81:$AC$142,18,FALSE)</f>
        <v>6</v>
      </c>
      <c r="F44" s="173">
        <f ca="1">VLOOKUP($B44,[2]Zestawienie2!$A$81:$AC$142,19,FALSE)</f>
        <v>8</v>
      </c>
      <c r="G44" s="73">
        <f ca="1">VLOOKUP($B44,[2]Zestawienie2!$A$81:$AC$142,22,FALSE)</f>
        <v>0</v>
      </c>
      <c r="H44" s="74">
        <f ca="1">VLOOKUP($B44,[2]Zestawienie2!$A$81:$AC$142,23,FALSE)</f>
        <v>12.5</v>
      </c>
      <c r="I44" s="75">
        <f ca="1">VLOOKUP($B44,[2]Zestawienie2!$A$81:$AC$142,24,FALSE)</f>
        <v>20</v>
      </c>
      <c r="J44" s="74">
        <f ca="1">VLOOKUP($B44,[2]Zestawienie2!$A$81:$AC$142,25,FALSE)</f>
        <v>12.5</v>
      </c>
      <c r="K44" s="75">
        <f ca="1">VLOOKUP($B44,[2]Zestawienie2!$A$81:$AC$142,26,FALSE)</f>
        <v>13.207547169811324</v>
      </c>
      <c r="L44" s="74">
        <f ca="1">VLOOKUP($B44,[2]Zestawienie2!$A$81:$AC$142,27,FALSE)</f>
        <v>36.363636363636367</v>
      </c>
      <c r="M44" s="75">
        <f ca="1">VLOOKUP($B44,[2]Zestawienie2!$A$81:$AC$142,28,FALSE)</f>
        <v>13.207547169811324</v>
      </c>
      <c r="N44" s="76">
        <f ca="1">VLOOKUP($B44,[2]Zestawienie2!$A$81:$AC$142,29,FALSE)</f>
        <v>28.571428571428569</v>
      </c>
    </row>
    <row r="45" spans="1:14" ht="21" thickBot="1" x14ac:dyDescent="0.35">
      <c r="A45" s="33" t="s">
        <v>125</v>
      </c>
      <c r="B45" s="67"/>
      <c r="C45" s="175"/>
      <c r="D45" s="175"/>
      <c r="E45" s="175"/>
      <c r="F45" s="175"/>
      <c r="G45" s="81"/>
      <c r="H45" s="82"/>
      <c r="I45" s="82"/>
      <c r="J45" s="82"/>
      <c r="K45" s="82"/>
      <c r="L45" s="82"/>
      <c r="M45" s="82"/>
      <c r="N45" s="83"/>
    </row>
    <row r="46" spans="1:14" ht="20.25" x14ac:dyDescent="0.3">
      <c r="A46" s="80" t="s">
        <v>42</v>
      </c>
      <c r="B46" s="190" t="s">
        <v>19</v>
      </c>
      <c r="C46" s="170" t="e">
        <f>VLOOKUP($B46,[2]Zestawienie2!$A$81:$AC$142,20,FALSE)</f>
        <v>#N/A</v>
      </c>
      <c r="D46" s="171" t="e">
        <f>VLOOKUP($B46,[2]Zestawienie2!$A$81:$AC$142,21,FALSE)</f>
        <v>#N/A</v>
      </c>
      <c r="E46" s="172" t="e">
        <f>VLOOKUP($B46,[2]Zestawienie2!$A$81:$AC$142,18,FALSE)</f>
        <v>#N/A</v>
      </c>
      <c r="F46" s="173" t="e">
        <f>VLOOKUP($B46,[2]Zestawienie2!$A$81:$AC$142,19,FALSE)</f>
        <v>#N/A</v>
      </c>
      <c r="G46" s="73" t="e">
        <f>VLOOKUP($B46,[2]Zestawienie2!$A$81:$AC$142,22,FALSE)</f>
        <v>#N/A</v>
      </c>
      <c r="H46" s="74" t="e">
        <f>VLOOKUP($B46,[2]Zestawienie2!$A$81:$AC$142,23,FALSE)</f>
        <v>#N/A</v>
      </c>
      <c r="I46" s="75" t="e">
        <f>VLOOKUP($B46,[2]Zestawienie2!$A$81:$AC$142,24,FALSE)</f>
        <v>#N/A</v>
      </c>
      <c r="J46" s="74" t="e">
        <f>VLOOKUP($B46,[2]Zestawienie2!$A$81:$AC$142,25,FALSE)</f>
        <v>#N/A</v>
      </c>
      <c r="K46" s="75" t="e">
        <f>VLOOKUP($B46,[2]Zestawienie2!$A$81:$AC$142,26,FALSE)</f>
        <v>#N/A</v>
      </c>
      <c r="L46" s="74" t="e">
        <f>VLOOKUP($B46,[2]Zestawienie2!$A$81:$AC$142,27,FALSE)</f>
        <v>#N/A</v>
      </c>
      <c r="M46" s="75" t="e">
        <f>VLOOKUP($B46,[2]Zestawienie2!$A$81:$AC$142,28,FALSE)</f>
        <v>#N/A</v>
      </c>
      <c r="N46" s="76" t="e">
        <f>VLOOKUP($B46,[2]Zestawienie2!$A$81:$AC$142,29,FALSE)</f>
        <v>#N/A</v>
      </c>
    </row>
    <row r="47" spans="1:14" ht="20.25" x14ac:dyDescent="0.3">
      <c r="A47" s="80" t="s">
        <v>44</v>
      </c>
      <c r="B47" s="72" t="str">
        <f ca="1">VLOOKUP($B47,[2]Zestawienie2!$A$81:$AC$142,3,FALSE)</f>
        <v>kg</v>
      </c>
      <c r="C47" s="170">
        <f ca="1">VLOOKUP($B47,[2]Zestawienie2!$A$81:$AC$142,20,FALSE)</f>
        <v>2.5555555555555554</v>
      </c>
      <c r="D47" s="171">
        <f ca="1">VLOOKUP($B47,[2]Zestawienie2!$A$81:$AC$142,21,FALSE)</f>
        <v>4.5</v>
      </c>
      <c r="E47" s="172">
        <f ca="1">VLOOKUP($B47,[2]Zestawienie2!$A$81:$AC$142,18,FALSE)</f>
        <v>2.5</v>
      </c>
      <c r="F47" s="173">
        <f ca="1">VLOOKUP($B47,[2]Zestawienie2!$A$81:$AC$142,19,FALSE)</f>
        <v>4.4000000000000004</v>
      </c>
      <c r="G47" s="73">
        <f ca="1">VLOOKUP($B47,[2]Zestawienie2!$A$81:$AC$142,22,FALSE)</f>
        <v>2.2222222222222143</v>
      </c>
      <c r="H47" s="74">
        <f ca="1">VLOOKUP($B47,[2]Zestawienie2!$A$81:$AC$142,23,FALSE)</f>
        <v>2.2727272727272645</v>
      </c>
      <c r="I47" s="75">
        <f ca="1">VLOOKUP($B47,[2]Zestawienie2!$A$81:$AC$142,24,FALSE)</f>
        <v>2.2222222222222143</v>
      </c>
      <c r="J47" s="74">
        <f ca="1">VLOOKUP($B47,[2]Zestawienie2!$A$81:$AC$142,25,FALSE)</f>
        <v>2.2727272727272645</v>
      </c>
      <c r="K47" s="75">
        <f ca="1">VLOOKUP($B47,[2]Zestawienie2!$A$81:$AC$142,26,FALSE)</f>
        <v>2.2222222222222143</v>
      </c>
      <c r="L47" s="74">
        <f ca="1">VLOOKUP($B47,[2]Zestawienie2!$A$81:$AC$142,27,FALSE)</f>
        <v>2.2727272727272645</v>
      </c>
      <c r="M47" s="75">
        <f ca="1">VLOOKUP($B47,[2]Zestawienie2!$A$81:$AC$142,28,FALSE)</f>
        <v>2.2222222222222143</v>
      </c>
      <c r="N47" s="76">
        <f ca="1">VLOOKUP($B47,[2]Zestawienie2!$A$81:$AC$142,29,FALSE)</f>
        <v>1.2499999999999956</v>
      </c>
    </row>
    <row r="48" spans="1:14" ht="20.25" x14ac:dyDescent="0.3">
      <c r="A48" s="80" t="s">
        <v>47</v>
      </c>
      <c r="B48" s="72" t="str">
        <f ca="1">VLOOKUP($B48,[2]Zestawienie2!$A$81:$AC$142,3,FALSE)</f>
        <v>kg</v>
      </c>
      <c r="C48" s="170">
        <f ca="1">VLOOKUP($B48,[2]Zestawienie2!$A$81:$AC$142,20,FALSE)</f>
        <v>3.5</v>
      </c>
      <c r="D48" s="171">
        <f ca="1">VLOOKUP($B48,[2]Zestawienie2!$A$81:$AC$142,21,FALSE)</f>
        <v>7</v>
      </c>
      <c r="E48" s="172">
        <f ca="1">VLOOKUP($B48,[2]Zestawienie2!$A$81:$AC$142,18,FALSE)</f>
        <v>3</v>
      </c>
      <c r="F48" s="173">
        <f ca="1">VLOOKUP($B48,[2]Zestawienie2!$A$81:$AC$142,19,FALSE)</f>
        <v>7.5</v>
      </c>
      <c r="G48" s="73">
        <f ca="1">VLOOKUP($B48,[2]Zestawienie2!$A$81:$AC$142,22,FALSE)</f>
        <v>16.666666666666664</v>
      </c>
      <c r="H48" s="74">
        <f ca="1">VLOOKUP($B48,[2]Zestawienie2!$A$81:$AC$142,23,FALSE)</f>
        <v>-6.666666666666667</v>
      </c>
      <c r="I48" s="75">
        <f ca="1">VLOOKUP($B48,[2]Zestawienie2!$A$81:$AC$142,24,FALSE)</f>
        <v>16.666666666666664</v>
      </c>
      <c r="J48" s="74">
        <f ca="1">VLOOKUP($B48,[2]Zestawienie2!$A$81:$AC$142,25,FALSE)</f>
        <v>-6.666666666666667</v>
      </c>
      <c r="K48" s="75">
        <f ca="1">VLOOKUP($B48,[2]Zestawienie2!$A$81:$AC$142,26,FALSE)</f>
        <v>25.000000000000007</v>
      </c>
      <c r="L48" s="74">
        <f ca="1">VLOOKUP($B48,[2]Zestawienie2!$A$81:$AC$142,27,FALSE)</f>
        <v>-6.666666666666667</v>
      </c>
      <c r="M48" s="75">
        <f ca="1">VLOOKUP($B48,[2]Zestawienie2!$A$81:$AC$142,28,FALSE)</f>
        <v>0</v>
      </c>
      <c r="N48" s="76">
        <f ca="1">VLOOKUP($B48,[2]Zestawienie2!$A$81:$AC$142,29,FALSE)</f>
        <v>-6.666666666666667</v>
      </c>
    </row>
    <row r="49" spans="1:14" ht="20.25" x14ac:dyDescent="0.3">
      <c r="A49" s="80" t="s">
        <v>35</v>
      </c>
      <c r="B49" s="72" t="s">
        <v>19</v>
      </c>
      <c r="C49" s="170" t="e">
        <f>VLOOKUP($B49,[2]Zestawienie2!$A$81:$AC$142,20,FALSE)</f>
        <v>#N/A</v>
      </c>
      <c r="D49" s="171" t="e">
        <f>VLOOKUP($B49,[2]Zestawienie2!$A$81:$AC$142,21,FALSE)</f>
        <v>#N/A</v>
      </c>
      <c r="E49" s="172" t="e">
        <f>VLOOKUP($B49,[2]Zestawienie2!$A$81:$AC$142,18,FALSE)</f>
        <v>#N/A</v>
      </c>
      <c r="F49" s="173" t="e">
        <f>VLOOKUP($B49,[2]Zestawienie2!$A$81:$AC$142,19,FALSE)</f>
        <v>#N/A</v>
      </c>
      <c r="G49" s="73" t="e">
        <f>VLOOKUP($B49,[2]Zestawienie2!$A$81:$AC$142,22,FALSE)</f>
        <v>#N/A</v>
      </c>
      <c r="H49" s="74" t="e">
        <f>VLOOKUP($B49,[2]Zestawienie2!$A$81:$AC$142,23,FALSE)</f>
        <v>#N/A</v>
      </c>
      <c r="I49" s="75" t="e">
        <f>VLOOKUP($B49,[2]Zestawienie2!$A$81:$AC$142,24,FALSE)</f>
        <v>#N/A</v>
      </c>
      <c r="J49" s="74" t="e">
        <f>VLOOKUP($B49,[2]Zestawienie2!$A$81:$AC$142,25,FALSE)</f>
        <v>#N/A</v>
      </c>
      <c r="K49" s="75" t="e">
        <f>VLOOKUP($B49,[2]Zestawienie2!$A$81:$AC$142,26,FALSE)</f>
        <v>#N/A</v>
      </c>
      <c r="L49" s="74" t="e">
        <f>VLOOKUP($B49,[2]Zestawienie2!$A$81:$AC$142,27,FALSE)</f>
        <v>#N/A</v>
      </c>
      <c r="M49" s="75" t="e">
        <f>VLOOKUP($B49,[2]Zestawienie2!$A$81:$AC$142,28,FALSE)</f>
        <v>#N/A</v>
      </c>
      <c r="N49" s="76" t="e">
        <f>VLOOKUP($B49,[2]Zestawienie2!$A$81:$AC$142,29,FALSE)</f>
        <v>#N/A</v>
      </c>
    </row>
    <row r="50" spans="1:14" ht="20.25" x14ac:dyDescent="0.3">
      <c r="A50" s="80" t="s">
        <v>48</v>
      </c>
      <c r="B50" s="72" t="str">
        <f ca="1">VLOOKUP($B50,[2]Zestawienie2!$A$81:$AC$142,3,FALSE)</f>
        <v>kg</v>
      </c>
      <c r="C50" s="170">
        <f ca="1">VLOOKUP($B50,[2]Zestawienie2!$A$81:$AC$142,20,FALSE)</f>
        <v>4</v>
      </c>
      <c r="D50" s="171">
        <f ca="1">VLOOKUP($B50,[2]Zestawienie2!$A$81:$AC$142,21,FALSE)</f>
        <v>6.6</v>
      </c>
      <c r="E50" s="172">
        <f ca="1">VLOOKUP($B50,[2]Zestawienie2!$A$81:$AC$142,18,FALSE)</f>
        <v>4</v>
      </c>
      <c r="F50" s="173">
        <f ca="1">VLOOKUP($B50,[2]Zestawienie2!$A$81:$AC$142,19,FALSE)</f>
        <v>6.6</v>
      </c>
      <c r="G50" s="73">
        <f ca="1">VLOOKUP($B50,[2]Zestawienie2!$A$81:$AC$142,22,FALSE)</f>
        <v>0</v>
      </c>
      <c r="H50" s="74">
        <f ca="1">VLOOKUP($B50,[2]Zestawienie2!$A$81:$AC$142,23,FALSE)</f>
        <v>0</v>
      </c>
      <c r="I50" s="75">
        <f ca="1">VLOOKUP($B50,[2]Zestawienie2!$A$81:$AC$142,24,FALSE)</f>
        <v>0</v>
      </c>
      <c r="J50" s="74">
        <f ca="1">VLOOKUP($B50,[2]Zestawienie2!$A$81:$AC$142,25,FALSE)</f>
        <v>0</v>
      </c>
      <c r="K50" s="75">
        <f ca="1">VLOOKUP($B50,[2]Zestawienie2!$A$81:$AC$142,26,FALSE)</f>
        <v>0</v>
      </c>
      <c r="L50" s="74">
        <f ca="1">VLOOKUP($B50,[2]Zestawienie2!$A$81:$AC$142,27,FALSE)</f>
        <v>0</v>
      </c>
      <c r="M50" s="75">
        <f ca="1">VLOOKUP($B50,[2]Zestawienie2!$A$81:$AC$142,28,FALSE)</f>
        <v>0</v>
      </c>
      <c r="N50" s="76">
        <f ca="1">VLOOKUP($B50,[2]Zestawienie2!$A$81:$AC$142,29,FALSE)</f>
        <v>0</v>
      </c>
    </row>
    <row r="51" spans="1:14" ht="20.25" x14ac:dyDescent="0.3">
      <c r="A51" s="80" t="s">
        <v>49</v>
      </c>
      <c r="B51" s="72" t="str">
        <f ca="1">VLOOKUP($B51,[2]Zestawienie2!$A$81:$AC$142,3,FALSE)</f>
        <v>kg</v>
      </c>
      <c r="C51" s="170">
        <f ca="1">VLOOKUP($B51,[2]Zestawienie2!$A$81:$AC$142,20,FALSE)</f>
        <v>2</v>
      </c>
      <c r="D51" s="171">
        <f ca="1">VLOOKUP($B51,[2]Zestawienie2!$A$81:$AC$142,21,FALSE)</f>
        <v>7</v>
      </c>
      <c r="E51" s="172">
        <f ca="1">VLOOKUP($B51,[2]Zestawienie2!$A$81:$AC$142,18,FALSE)</f>
        <v>2.5</v>
      </c>
      <c r="F51" s="173">
        <f ca="1">VLOOKUP($B51,[2]Zestawienie2!$A$81:$AC$142,19,FALSE)</f>
        <v>8</v>
      </c>
      <c r="G51" s="73">
        <f ca="1">VLOOKUP($B51,[2]Zestawienie2!$A$81:$AC$142,22,FALSE)</f>
        <v>-20</v>
      </c>
      <c r="H51" s="74">
        <f ca="1">VLOOKUP($B51,[2]Zestawienie2!$A$81:$AC$142,23,FALSE)</f>
        <v>-12.5</v>
      </c>
      <c r="I51" s="75">
        <f ca="1">VLOOKUP($B51,[2]Zestawienie2!$A$81:$AC$142,24,FALSE)</f>
        <v>-33.333333333333329</v>
      </c>
      <c r="J51" s="74">
        <f ca="1">VLOOKUP($B51,[2]Zestawienie2!$A$81:$AC$142,25,FALSE)</f>
        <v>-12.5</v>
      </c>
      <c r="K51" s="75">
        <f ca="1">VLOOKUP($B51,[2]Zestawienie2!$A$81:$AC$142,26,FALSE)</f>
        <v>100</v>
      </c>
      <c r="L51" s="74">
        <f ca="1">VLOOKUP($B51,[2]Zestawienie2!$A$81:$AC$142,27,FALSE)</f>
        <v>-12.5</v>
      </c>
      <c r="M51" s="75">
        <f ca="1">VLOOKUP($B51,[2]Zestawienie2!$A$81:$AC$142,28,FALSE)</f>
        <v>-33.333333333333329</v>
      </c>
      <c r="N51" s="76">
        <f ca="1">VLOOKUP($B51,[2]Zestawienie2!$A$81:$AC$142,29,FALSE)</f>
        <v>-12.5</v>
      </c>
    </row>
    <row r="52" spans="1:14" ht="20.25" x14ac:dyDescent="0.3">
      <c r="A52" s="80" t="s">
        <v>50</v>
      </c>
      <c r="B52" s="72" t="str">
        <f ca="1">VLOOKUP($B52,[2]Zestawienie2!$A$81:$AC$142,3,FALSE)</f>
        <v>kg</v>
      </c>
      <c r="C52" s="170">
        <f ca="1">VLOOKUP($B52,[2]Zestawienie2!$A$81:$AC$142,20,FALSE)</f>
        <v>3</v>
      </c>
      <c r="D52" s="171">
        <f ca="1">VLOOKUP($B52,[2]Zestawienie2!$A$81:$AC$142,21,FALSE)</f>
        <v>6.5</v>
      </c>
      <c r="E52" s="172">
        <f ca="1">VLOOKUP($B52,[2]Zestawienie2!$A$81:$AC$142,18,FALSE)</f>
        <v>3.5</v>
      </c>
      <c r="F52" s="173">
        <f ca="1">VLOOKUP($B52,[2]Zestawienie2!$A$81:$AC$142,19,FALSE)</f>
        <v>6.5</v>
      </c>
      <c r="G52" s="73">
        <f ca="1">VLOOKUP($B52,[2]Zestawienie2!$A$81:$AC$142,22,FALSE)</f>
        <v>-14.285714285714285</v>
      </c>
      <c r="H52" s="74">
        <f ca="1">VLOOKUP($B52,[2]Zestawienie2!$A$81:$AC$142,23,FALSE)</f>
        <v>0</v>
      </c>
      <c r="I52" s="75">
        <f ca="1">VLOOKUP($B52,[2]Zestawienie2!$A$81:$AC$142,24,FALSE)</f>
        <v>-6.2500000000000053</v>
      </c>
      <c r="J52" s="74">
        <f ca="1">VLOOKUP($B52,[2]Zestawienie2!$A$81:$AC$142,25,FALSE)</f>
        <v>-7.1428571428571423</v>
      </c>
      <c r="K52" s="75">
        <f ca="1">VLOOKUP($B52,[2]Zestawienie2!$A$81:$AC$142,26,FALSE)</f>
        <v>-9.0909090909090864</v>
      </c>
      <c r="L52" s="74">
        <f ca="1">VLOOKUP($B52,[2]Zestawienie2!$A$81:$AC$142,27,FALSE)</f>
        <v>-7.1428571428571423</v>
      </c>
      <c r="M52" s="75">
        <f ca="1">VLOOKUP($B52,[2]Zestawienie2!$A$81:$AC$142,28,FALSE)</f>
        <v>-14.285714285714285</v>
      </c>
      <c r="N52" s="76">
        <f ca="1">VLOOKUP($B52,[2]Zestawienie2!$A$81:$AC$142,29,FALSE)</f>
        <v>-7.1428571428571423</v>
      </c>
    </row>
    <row r="53" spans="1:14" ht="20.25" x14ac:dyDescent="0.3">
      <c r="A53" s="80" t="s">
        <v>60</v>
      </c>
      <c r="B53" s="72" t="str">
        <f ca="1">VLOOKUP($B53,[2]Zestawienie2!$A$81:$AC$142,3,FALSE)</f>
        <v>kg</v>
      </c>
      <c r="C53" s="170">
        <f ca="1">VLOOKUP($B53,[2]Zestawienie2!$A$81:$AC$142,20,FALSE)</f>
        <v>3</v>
      </c>
      <c r="D53" s="171">
        <f ca="1">VLOOKUP($B53,[2]Zestawienie2!$A$81:$AC$142,21,FALSE)</f>
        <v>8</v>
      </c>
      <c r="E53" s="172">
        <f ca="1">VLOOKUP($B53,[2]Zestawienie2!$A$81:$AC$142,18,FALSE)</f>
        <v>3</v>
      </c>
      <c r="F53" s="173">
        <f ca="1">VLOOKUP($B53,[2]Zestawienie2!$A$81:$AC$142,19,FALSE)</f>
        <v>8</v>
      </c>
      <c r="G53" s="73">
        <f ca="1">VLOOKUP($B53,[2]Zestawienie2!$A$81:$AC$142,22,FALSE)</f>
        <v>0</v>
      </c>
      <c r="H53" s="74">
        <f ca="1">VLOOKUP($B53,[2]Zestawienie2!$A$81:$AC$142,23,FALSE)</f>
        <v>0</v>
      </c>
      <c r="I53" s="75">
        <f ca="1">VLOOKUP($B53,[2]Zestawienie2!$A$81:$AC$142,24,FALSE)</f>
        <v>0</v>
      </c>
      <c r="J53" s="74">
        <f ca="1">VLOOKUP($B53,[2]Zestawienie2!$A$81:$AC$142,25,FALSE)</f>
        <v>0</v>
      </c>
      <c r="K53" s="75">
        <f ca="1">VLOOKUP($B53,[2]Zestawienie2!$A$81:$AC$142,26,FALSE)</f>
        <v>0</v>
      </c>
      <c r="L53" s="74">
        <f ca="1">VLOOKUP($B53,[2]Zestawienie2!$A$81:$AC$142,27,FALSE)</f>
        <v>0</v>
      </c>
      <c r="M53" s="75">
        <f ca="1">VLOOKUP($B53,[2]Zestawienie2!$A$81:$AC$142,28,FALSE)</f>
        <v>-25</v>
      </c>
      <c r="N53" s="76">
        <f ca="1">VLOOKUP($B53,[2]Zestawienie2!$A$81:$AC$142,29,FALSE)</f>
        <v>0</v>
      </c>
    </row>
    <row r="54" spans="1:14" ht="21" thickBot="1" x14ac:dyDescent="0.35">
      <c r="A54" s="179" t="s">
        <v>51</v>
      </c>
      <c r="B54" s="84" t="str">
        <f ca="1">VLOOKUP($B54,[2]Zestawienie2!$A$81:$AC$142,3,FALSE)</f>
        <v>kg</v>
      </c>
      <c r="C54" s="199">
        <f ca="1">VLOOKUP($B54,[2]Zestawienie2!$A$81:$AC$142,20,FALSE)</f>
        <v>5.5</v>
      </c>
      <c r="D54" s="200">
        <f ca="1">VLOOKUP($B54,[2]Zestawienie2!$A$81:$AC$142,21,FALSE)</f>
        <v>12.222222222222221</v>
      </c>
      <c r="E54" s="201">
        <f ca="1">VLOOKUP($B54,[2]Zestawienie2!$A$81:$AC$142,18,FALSE)</f>
        <v>4.2857142857142856</v>
      </c>
      <c r="F54" s="202">
        <f ca="1">VLOOKUP($B54,[2]Zestawienie2!$A$81:$AC$142,19,FALSE)</f>
        <v>12.222222222222221</v>
      </c>
      <c r="G54" s="203">
        <f ca="1">VLOOKUP($B54,[2]Zestawienie2!$A$81:$AC$142,22,FALSE)</f>
        <v>28.333333333333339</v>
      </c>
      <c r="H54" s="204">
        <f ca="1">VLOOKUP($B54,[2]Zestawienie2!$A$81:$AC$142,23,FALSE)</f>
        <v>0</v>
      </c>
      <c r="I54" s="205">
        <f ca="1">VLOOKUP($B54,[2]Zestawienie2!$A$81:$AC$142,24,FALSE)</f>
        <v>28.333333333333339</v>
      </c>
      <c r="J54" s="204">
        <f ca="1">VLOOKUP($B54,[2]Zestawienie2!$A$81:$AC$142,25,FALSE)</f>
        <v>0</v>
      </c>
      <c r="K54" s="205">
        <f ca="1">VLOOKUP($B54,[2]Zestawienie2!$A$81:$AC$142,26,FALSE)</f>
        <v>14.583333333333337</v>
      </c>
      <c r="L54" s="204">
        <f ca="1">VLOOKUP($B54,[2]Zestawienie2!$A$81:$AC$142,27,FALSE)</f>
        <v>0</v>
      </c>
      <c r="M54" s="205">
        <f ca="1">VLOOKUP($B54,[2]Zestawienie2!$A$81:$AC$142,28,FALSE)</f>
        <v>22.222222222222221</v>
      </c>
      <c r="N54" s="206">
        <f ca="1">VLOOKUP($B54,[2]Zestawienie2!$A$81:$AC$142,29,FALSE)</f>
        <v>0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showGridLines="0" showZeros="0" zoomScale="110" zoomScaleNormal="110" workbookViewId="0">
      <selection activeCell="A2" sqref="A2:Q34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7" ht="18.75" thickBot="1" x14ac:dyDescent="0.3"/>
    <row r="2" spans="1:17" ht="18.75" thickBot="1" x14ac:dyDescent="0.3">
      <c r="A2" s="85" t="s">
        <v>52</v>
      </c>
      <c r="B2" s="86"/>
      <c r="C2" s="87"/>
      <c r="D2" s="34" t="s">
        <v>53</v>
      </c>
      <c r="E2" s="35"/>
      <c r="F2" s="88" t="s">
        <v>183</v>
      </c>
      <c r="G2" s="35"/>
      <c r="H2" s="35" t="s">
        <v>133</v>
      </c>
      <c r="I2" s="35"/>
      <c r="J2" s="35" t="s">
        <v>128</v>
      </c>
      <c r="K2" s="35"/>
      <c r="L2" s="35" t="s">
        <v>168</v>
      </c>
      <c r="M2" s="35"/>
      <c r="N2" s="35" t="s">
        <v>167</v>
      </c>
      <c r="O2" s="35"/>
      <c r="P2" s="35" t="s">
        <v>131</v>
      </c>
      <c r="Q2" s="36"/>
    </row>
    <row r="3" spans="1:17" x14ac:dyDescent="0.25">
      <c r="A3" s="89" t="s">
        <v>54</v>
      </c>
      <c r="B3" s="90"/>
      <c r="C3" s="91"/>
      <c r="D3" s="37">
        <v>43426</v>
      </c>
      <c r="E3" s="37"/>
      <c r="F3" s="37">
        <v>43425</v>
      </c>
      <c r="G3" s="37"/>
      <c r="H3" s="37">
        <v>43424</v>
      </c>
      <c r="I3" s="37"/>
      <c r="J3" s="37">
        <v>43426</v>
      </c>
      <c r="K3" s="37"/>
      <c r="L3" s="37">
        <v>43424</v>
      </c>
      <c r="M3" s="37"/>
      <c r="N3" s="37">
        <v>43426</v>
      </c>
      <c r="O3" s="37"/>
      <c r="P3" s="37">
        <v>43425</v>
      </c>
      <c r="Q3" s="38"/>
    </row>
    <row r="4" spans="1:17" ht="18.75" thickBot="1" x14ac:dyDescent="0.3">
      <c r="A4" s="92" t="s">
        <v>57</v>
      </c>
      <c r="B4" s="93"/>
      <c r="C4" s="94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2" t="s">
        <v>18</v>
      </c>
    </row>
    <row r="5" spans="1:17" ht="18.75" thickBot="1" x14ac:dyDescent="0.3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1:17" x14ac:dyDescent="0.25">
      <c r="A6" s="186" t="s">
        <v>126</v>
      </c>
      <c r="B6" s="187"/>
      <c r="C6" s="188" t="s">
        <v>19</v>
      </c>
      <c r="D6" s="45">
        <v>0.7</v>
      </c>
      <c r="E6" s="101">
        <v>1</v>
      </c>
      <c r="F6" s="102">
        <v>0.7</v>
      </c>
      <c r="G6" s="103">
        <v>0.7</v>
      </c>
      <c r="H6" s="104">
        <v>0.8</v>
      </c>
      <c r="I6" s="105">
        <v>1</v>
      </c>
      <c r="J6" s="104">
        <v>0.7</v>
      </c>
      <c r="K6" s="105">
        <v>1.5</v>
      </c>
      <c r="L6" s="104">
        <v>1</v>
      </c>
      <c r="M6" s="105">
        <v>1.2</v>
      </c>
      <c r="N6" s="104">
        <v>0.8</v>
      </c>
      <c r="O6" s="105">
        <v>1</v>
      </c>
      <c r="P6" s="104">
        <v>1</v>
      </c>
      <c r="Q6" s="208">
        <v>1.2</v>
      </c>
    </row>
    <row r="7" spans="1:17" x14ac:dyDescent="0.25">
      <c r="A7" s="98" t="s">
        <v>21</v>
      </c>
      <c r="B7" s="99"/>
      <c r="C7" s="100" t="s">
        <v>19</v>
      </c>
      <c r="D7" s="46">
        <v>1.6</v>
      </c>
      <c r="E7" s="106">
        <v>2.2000000000000002</v>
      </c>
      <c r="F7" s="102">
        <v>1.6</v>
      </c>
      <c r="G7" s="103">
        <v>1.6</v>
      </c>
      <c r="H7" s="102">
        <v>1.8</v>
      </c>
      <c r="I7" s="103">
        <v>2.1</v>
      </c>
      <c r="J7" s="102">
        <v>1.4666666666666666</v>
      </c>
      <c r="K7" s="103">
        <v>2</v>
      </c>
      <c r="L7" s="102">
        <v>1.8</v>
      </c>
      <c r="M7" s="103">
        <v>2</v>
      </c>
      <c r="N7" s="102">
        <v>1.6</v>
      </c>
      <c r="O7" s="103">
        <v>2</v>
      </c>
      <c r="P7" s="102">
        <v>2</v>
      </c>
      <c r="Q7" s="47">
        <v>2</v>
      </c>
    </row>
    <row r="8" spans="1:17" x14ac:dyDescent="0.25">
      <c r="A8" s="98" t="s">
        <v>37</v>
      </c>
      <c r="B8" s="99"/>
      <c r="C8" s="100" t="s">
        <v>33</v>
      </c>
      <c r="D8" s="46">
        <v>2.5</v>
      </c>
      <c r="E8" s="106">
        <v>4</v>
      </c>
      <c r="F8" s="102">
        <v>1.9</v>
      </c>
      <c r="G8" s="103">
        <v>1.9</v>
      </c>
      <c r="H8" s="102">
        <v>2.5</v>
      </c>
      <c r="I8" s="103">
        <v>3</v>
      </c>
      <c r="J8" s="102">
        <v>1.5</v>
      </c>
      <c r="K8" s="103">
        <v>3</v>
      </c>
      <c r="L8" s="102">
        <v>2</v>
      </c>
      <c r="M8" s="103">
        <v>3</v>
      </c>
      <c r="N8" s="102">
        <v>2.5</v>
      </c>
      <c r="O8" s="103">
        <v>3</v>
      </c>
      <c r="P8" s="102">
        <v>3</v>
      </c>
      <c r="Q8" s="47">
        <v>4</v>
      </c>
    </row>
    <row r="9" spans="1:17" x14ac:dyDescent="0.25">
      <c r="A9" s="98" t="s">
        <v>22</v>
      </c>
      <c r="B9" s="99"/>
      <c r="C9" s="100" t="s">
        <v>19</v>
      </c>
      <c r="D9" s="46">
        <v>0.9</v>
      </c>
      <c r="E9" s="106">
        <v>1.3</v>
      </c>
      <c r="F9" s="102">
        <v>0.95</v>
      </c>
      <c r="G9" s="103">
        <v>0.95</v>
      </c>
      <c r="H9" s="102">
        <v>1.5</v>
      </c>
      <c r="I9" s="103">
        <v>1.6</v>
      </c>
      <c r="J9" s="102">
        <v>1.1000000000000001</v>
      </c>
      <c r="K9" s="103">
        <v>1.35</v>
      </c>
      <c r="L9" s="102">
        <v>1.2</v>
      </c>
      <c r="M9" s="103">
        <v>1.4</v>
      </c>
      <c r="N9" s="102">
        <v>1.2</v>
      </c>
      <c r="O9" s="103">
        <v>1.6</v>
      </c>
      <c r="P9" s="102">
        <v>1.4</v>
      </c>
      <c r="Q9" s="47">
        <v>1.4</v>
      </c>
    </row>
    <row r="10" spans="1:17" x14ac:dyDescent="0.25">
      <c r="A10" s="98" t="s">
        <v>23</v>
      </c>
      <c r="B10" s="99"/>
      <c r="C10" s="100" t="s">
        <v>19</v>
      </c>
      <c r="D10" s="46">
        <v>1.2</v>
      </c>
      <c r="E10" s="106">
        <v>1.5</v>
      </c>
      <c r="F10" s="102">
        <v>1.5</v>
      </c>
      <c r="G10" s="103">
        <v>1.5</v>
      </c>
      <c r="H10" s="102">
        <v>1.6</v>
      </c>
      <c r="I10" s="103">
        <v>1.8</v>
      </c>
      <c r="J10" s="102">
        <v>1.2</v>
      </c>
      <c r="K10" s="103">
        <v>2</v>
      </c>
      <c r="L10" s="102">
        <v>1.6</v>
      </c>
      <c r="M10" s="103">
        <v>2</v>
      </c>
      <c r="N10" s="102">
        <v>1.6</v>
      </c>
      <c r="O10" s="103">
        <v>1.8</v>
      </c>
      <c r="P10" s="102">
        <v>1.6</v>
      </c>
      <c r="Q10" s="47">
        <v>2</v>
      </c>
    </row>
    <row r="11" spans="1:17" x14ac:dyDescent="0.25">
      <c r="A11" s="98" t="s">
        <v>24</v>
      </c>
      <c r="B11" s="99"/>
      <c r="C11" s="100" t="s">
        <v>19</v>
      </c>
      <c r="D11" s="46"/>
      <c r="E11" s="106"/>
      <c r="F11" s="102"/>
      <c r="G11" s="103"/>
      <c r="H11" s="102"/>
      <c r="I11" s="103"/>
      <c r="J11" s="102"/>
      <c r="K11" s="103"/>
      <c r="L11" s="102">
        <v>8.8888888888888893</v>
      </c>
      <c r="M11" s="103">
        <v>10</v>
      </c>
      <c r="N11" s="102"/>
      <c r="O11" s="103"/>
      <c r="P11" s="102"/>
      <c r="Q11" s="47"/>
    </row>
    <row r="12" spans="1:17" x14ac:dyDescent="0.25">
      <c r="A12" s="98" t="s">
        <v>25</v>
      </c>
      <c r="B12" s="99"/>
      <c r="C12" s="100" t="s">
        <v>19</v>
      </c>
      <c r="D12" s="46">
        <v>8</v>
      </c>
      <c r="E12" s="106">
        <v>11</v>
      </c>
      <c r="F12" s="102">
        <v>7.5</v>
      </c>
      <c r="G12" s="103">
        <v>7.5</v>
      </c>
      <c r="H12" s="102"/>
      <c r="I12" s="103"/>
      <c r="J12" s="102"/>
      <c r="K12" s="103"/>
      <c r="L12" s="102"/>
      <c r="M12" s="103"/>
      <c r="N12" s="102"/>
      <c r="O12" s="103"/>
      <c r="P12" s="102">
        <v>10</v>
      </c>
      <c r="Q12" s="47">
        <v>10</v>
      </c>
    </row>
    <row r="13" spans="1:17" x14ac:dyDescent="0.25">
      <c r="A13" s="192" t="s">
        <v>26</v>
      </c>
      <c r="B13" s="99"/>
      <c r="C13" s="100" t="s">
        <v>19</v>
      </c>
      <c r="D13" s="46">
        <v>8</v>
      </c>
      <c r="E13" s="106">
        <v>10.5</v>
      </c>
      <c r="F13" s="102">
        <v>9.5</v>
      </c>
      <c r="G13" s="103">
        <v>9.5</v>
      </c>
      <c r="H13" s="102">
        <v>8</v>
      </c>
      <c r="I13" s="103">
        <v>8</v>
      </c>
      <c r="J13" s="102">
        <v>10</v>
      </c>
      <c r="K13" s="103">
        <v>11</v>
      </c>
      <c r="L13" s="102">
        <v>8</v>
      </c>
      <c r="M13" s="103">
        <v>10</v>
      </c>
      <c r="N13" s="102"/>
      <c r="O13" s="103"/>
      <c r="P13" s="102">
        <v>10</v>
      </c>
      <c r="Q13" s="47">
        <v>10</v>
      </c>
    </row>
    <row r="14" spans="1:17" x14ac:dyDescent="0.25">
      <c r="A14" s="98" t="s">
        <v>38</v>
      </c>
      <c r="B14" s="99"/>
      <c r="C14" s="100" t="s">
        <v>19</v>
      </c>
      <c r="D14" s="46">
        <v>4.5</v>
      </c>
      <c r="E14" s="106">
        <v>6</v>
      </c>
      <c r="F14" s="102"/>
      <c r="G14" s="103"/>
      <c r="H14" s="102">
        <v>5.8</v>
      </c>
      <c r="I14" s="103">
        <v>5.8</v>
      </c>
      <c r="J14" s="102">
        <v>2.4</v>
      </c>
      <c r="K14" s="103">
        <v>5.4</v>
      </c>
      <c r="L14" s="102">
        <v>4</v>
      </c>
      <c r="M14" s="103">
        <v>5</v>
      </c>
      <c r="N14" s="102"/>
      <c r="O14" s="103"/>
      <c r="P14" s="102">
        <v>6</v>
      </c>
      <c r="Q14" s="47">
        <v>6</v>
      </c>
    </row>
    <row r="15" spans="1:17" x14ac:dyDescent="0.25">
      <c r="A15" s="98" t="s">
        <v>39</v>
      </c>
      <c r="B15" s="99"/>
      <c r="C15" s="100" t="s">
        <v>19</v>
      </c>
      <c r="D15" s="46">
        <v>2</v>
      </c>
      <c r="E15" s="106">
        <v>3</v>
      </c>
      <c r="F15" s="102"/>
      <c r="G15" s="103"/>
      <c r="H15" s="102"/>
      <c r="I15" s="103"/>
      <c r="J15" s="102">
        <v>1.8</v>
      </c>
      <c r="K15" s="103">
        <v>2.8</v>
      </c>
      <c r="L15" s="102">
        <v>3</v>
      </c>
      <c r="M15" s="103">
        <v>3.6</v>
      </c>
      <c r="N15" s="102"/>
      <c r="O15" s="103"/>
      <c r="P15" s="102">
        <v>3</v>
      </c>
      <c r="Q15" s="47">
        <v>3.5</v>
      </c>
    </row>
    <row r="16" spans="1:17" x14ac:dyDescent="0.25">
      <c r="A16" s="98" t="s">
        <v>40</v>
      </c>
      <c r="B16" s="99"/>
      <c r="C16" s="100" t="s">
        <v>19</v>
      </c>
      <c r="D16" s="46">
        <v>4.5</v>
      </c>
      <c r="E16" s="106">
        <v>6</v>
      </c>
      <c r="F16" s="102"/>
      <c r="G16" s="103"/>
      <c r="H16" s="102"/>
      <c r="I16" s="103"/>
      <c r="J16" s="102">
        <v>3.2</v>
      </c>
      <c r="K16" s="103">
        <v>5.6</v>
      </c>
      <c r="L16" s="102">
        <v>5</v>
      </c>
      <c r="M16" s="103">
        <v>6</v>
      </c>
      <c r="N16" s="102"/>
      <c r="O16" s="103"/>
      <c r="P16" s="102">
        <v>4</v>
      </c>
      <c r="Q16" s="47">
        <v>5</v>
      </c>
    </row>
    <row r="17" spans="1:17" x14ac:dyDescent="0.25">
      <c r="A17" s="98" t="s">
        <v>28</v>
      </c>
      <c r="B17" s="99"/>
      <c r="C17" s="100" t="s">
        <v>19</v>
      </c>
      <c r="D17" s="46">
        <v>4.3</v>
      </c>
      <c r="E17" s="106">
        <v>6</v>
      </c>
      <c r="F17" s="102">
        <v>5.5</v>
      </c>
      <c r="G17" s="103">
        <v>5.5</v>
      </c>
      <c r="H17" s="102">
        <v>5.6</v>
      </c>
      <c r="I17" s="103">
        <v>6</v>
      </c>
      <c r="J17" s="102"/>
      <c r="K17" s="103"/>
      <c r="L17" s="102">
        <v>5</v>
      </c>
      <c r="M17" s="103">
        <v>6</v>
      </c>
      <c r="N17" s="102">
        <v>6.5</v>
      </c>
      <c r="O17" s="103">
        <v>7</v>
      </c>
      <c r="P17" s="102">
        <v>6</v>
      </c>
      <c r="Q17" s="47">
        <v>6</v>
      </c>
    </row>
    <row r="18" spans="1:17" x14ac:dyDescent="0.25">
      <c r="A18" s="98" t="s">
        <v>29</v>
      </c>
      <c r="B18" s="99"/>
      <c r="C18" s="100" t="s">
        <v>19</v>
      </c>
      <c r="D18" s="46">
        <v>3.3</v>
      </c>
      <c r="E18" s="106">
        <v>4.75</v>
      </c>
      <c r="F18" s="102">
        <v>3.6666666666666665</v>
      </c>
      <c r="G18" s="103">
        <v>3.6666666666666665</v>
      </c>
      <c r="H18" s="102">
        <v>3.3</v>
      </c>
      <c r="I18" s="103">
        <v>4.3</v>
      </c>
      <c r="J18" s="102">
        <v>3.3333333333333335</v>
      </c>
      <c r="K18" s="103">
        <v>5.333333333333333</v>
      </c>
      <c r="L18" s="102">
        <v>3</v>
      </c>
      <c r="M18" s="103">
        <v>3.6666666666666665</v>
      </c>
      <c r="N18" s="102">
        <v>4</v>
      </c>
      <c r="O18" s="103">
        <v>5</v>
      </c>
      <c r="P18" s="102">
        <v>3.8</v>
      </c>
      <c r="Q18" s="47">
        <v>4</v>
      </c>
    </row>
    <row r="19" spans="1:17" x14ac:dyDescent="0.25">
      <c r="A19" s="98" t="s">
        <v>41</v>
      </c>
      <c r="B19" s="99"/>
      <c r="C19" s="100" t="s">
        <v>19</v>
      </c>
      <c r="D19" s="46">
        <v>2.5</v>
      </c>
      <c r="E19" s="106">
        <v>3.3</v>
      </c>
      <c r="F19" s="102">
        <v>2.9</v>
      </c>
      <c r="G19" s="103">
        <v>2.9</v>
      </c>
      <c r="H19" s="102">
        <v>3.3</v>
      </c>
      <c r="I19" s="103">
        <v>3.3</v>
      </c>
      <c r="J19" s="102"/>
      <c r="K19" s="103"/>
      <c r="L19" s="102"/>
      <c r="M19" s="103"/>
      <c r="N19" s="102"/>
      <c r="O19" s="103"/>
      <c r="P19" s="102"/>
      <c r="Q19" s="47"/>
    </row>
    <row r="20" spans="1:17" x14ac:dyDescent="0.25">
      <c r="A20" s="98" t="s">
        <v>30</v>
      </c>
      <c r="B20" s="99"/>
      <c r="C20" s="100" t="s">
        <v>31</v>
      </c>
      <c r="D20" s="46">
        <v>1.5</v>
      </c>
      <c r="E20" s="106">
        <v>2</v>
      </c>
      <c r="F20" s="102">
        <v>1.2</v>
      </c>
      <c r="G20" s="103">
        <v>1.2</v>
      </c>
      <c r="H20" s="102">
        <v>1</v>
      </c>
      <c r="I20" s="103">
        <v>1.2</v>
      </c>
      <c r="J20" s="102">
        <v>1.25</v>
      </c>
      <c r="K20" s="103">
        <v>1.8</v>
      </c>
      <c r="L20" s="102">
        <v>1</v>
      </c>
      <c r="M20" s="103">
        <v>1.2</v>
      </c>
      <c r="N20" s="102">
        <v>1.1000000000000001</v>
      </c>
      <c r="O20" s="103">
        <v>1.2</v>
      </c>
      <c r="P20" s="102">
        <v>1</v>
      </c>
      <c r="Q20" s="47">
        <v>1.2</v>
      </c>
    </row>
    <row r="21" spans="1:17" x14ac:dyDescent="0.25">
      <c r="A21" s="98" t="s">
        <v>32</v>
      </c>
      <c r="B21" s="99"/>
      <c r="C21" s="100" t="s">
        <v>33</v>
      </c>
      <c r="D21" s="46">
        <v>2.2000000000000002</v>
      </c>
      <c r="E21" s="106">
        <v>3</v>
      </c>
      <c r="F21" s="102">
        <v>1.875</v>
      </c>
      <c r="G21" s="103">
        <v>1.875</v>
      </c>
      <c r="H21" s="102">
        <v>1.57</v>
      </c>
      <c r="I21" s="103">
        <v>2</v>
      </c>
      <c r="J21" s="102">
        <v>2</v>
      </c>
      <c r="K21" s="103">
        <v>2.8</v>
      </c>
      <c r="L21" s="102">
        <v>1.25</v>
      </c>
      <c r="M21" s="103">
        <v>2.0833333333333335</v>
      </c>
      <c r="N21" s="102">
        <v>2</v>
      </c>
      <c r="O21" s="103">
        <v>2.5</v>
      </c>
      <c r="P21" s="102">
        <v>2.2999999999999998</v>
      </c>
      <c r="Q21" s="47">
        <v>2.5</v>
      </c>
    </row>
    <row r="22" spans="1:17" x14ac:dyDescent="0.25">
      <c r="A22" s="98" t="s">
        <v>56</v>
      </c>
      <c r="B22" s="99"/>
      <c r="C22" s="100" t="s">
        <v>19</v>
      </c>
      <c r="D22" s="46">
        <v>1.6</v>
      </c>
      <c r="E22" s="106">
        <v>2.5</v>
      </c>
      <c r="F22" s="102"/>
      <c r="G22" s="103"/>
      <c r="H22" s="102">
        <v>2.4</v>
      </c>
      <c r="I22" s="103">
        <v>3</v>
      </c>
      <c r="J22" s="102">
        <v>2</v>
      </c>
      <c r="K22" s="103">
        <v>3</v>
      </c>
      <c r="L22" s="102">
        <v>3</v>
      </c>
      <c r="M22" s="103">
        <v>3</v>
      </c>
      <c r="N22" s="102">
        <v>2.2000000000000002</v>
      </c>
      <c r="O22" s="103">
        <v>2.5</v>
      </c>
      <c r="P22" s="102">
        <v>2.8</v>
      </c>
      <c r="Q22" s="47">
        <v>3</v>
      </c>
    </row>
    <row r="23" spans="1:17" x14ac:dyDescent="0.25">
      <c r="A23" s="98" t="s">
        <v>34</v>
      </c>
      <c r="B23" s="99"/>
      <c r="C23" s="100" t="s">
        <v>19</v>
      </c>
      <c r="D23" s="46">
        <v>1</v>
      </c>
      <c r="E23" s="106">
        <v>1.5</v>
      </c>
      <c r="F23" s="102">
        <v>0.73333333333333328</v>
      </c>
      <c r="G23" s="103">
        <v>0.73333333333333328</v>
      </c>
      <c r="H23" s="102">
        <v>0.8</v>
      </c>
      <c r="I23" s="103">
        <v>1</v>
      </c>
      <c r="J23" s="102">
        <v>0.8</v>
      </c>
      <c r="K23" s="103">
        <v>1.0666666666666667</v>
      </c>
      <c r="L23" s="102">
        <v>0.73333333333333328</v>
      </c>
      <c r="M23" s="103">
        <v>0.8666666666666667</v>
      </c>
      <c r="N23" s="102">
        <v>0.7</v>
      </c>
      <c r="O23" s="103">
        <v>1</v>
      </c>
      <c r="P23" s="102">
        <v>0.8</v>
      </c>
      <c r="Q23" s="47">
        <v>0.9</v>
      </c>
    </row>
    <row r="24" spans="1:17" x14ac:dyDescent="0.25">
      <c r="A24" s="98" t="s">
        <v>20</v>
      </c>
      <c r="B24" s="99"/>
      <c r="C24" s="100" t="s">
        <v>19</v>
      </c>
      <c r="D24" s="46">
        <v>8</v>
      </c>
      <c r="E24" s="106">
        <v>15</v>
      </c>
      <c r="F24" s="102"/>
      <c r="G24" s="103"/>
      <c r="H24" s="102">
        <v>15</v>
      </c>
      <c r="I24" s="103">
        <v>15</v>
      </c>
      <c r="J24" s="102"/>
      <c r="K24" s="103"/>
      <c r="L24" s="102"/>
      <c r="M24" s="103"/>
      <c r="N24" s="102"/>
      <c r="O24" s="103"/>
      <c r="P24" s="102">
        <v>17.5</v>
      </c>
      <c r="Q24" s="47">
        <v>17.5</v>
      </c>
    </row>
    <row r="25" spans="1:17" ht="18.75" thickBot="1" x14ac:dyDescent="0.3">
      <c r="A25" s="98" t="s">
        <v>27</v>
      </c>
      <c r="B25" s="99"/>
      <c r="C25" s="100" t="s">
        <v>19</v>
      </c>
      <c r="D25" s="46">
        <v>5.75</v>
      </c>
      <c r="E25" s="106">
        <v>7</v>
      </c>
      <c r="F25" s="102">
        <v>5.25</v>
      </c>
      <c r="G25" s="103">
        <v>5.25</v>
      </c>
      <c r="H25" s="102">
        <v>5</v>
      </c>
      <c r="I25" s="103">
        <v>5</v>
      </c>
      <c r="J25" s="102">
        <v>6</v>
      </c>
      <c r="K25" s="103">
        <v>7.5</v>
      </c>
      <c r="L25" s="102">
        <v>5</v>
      </c>
      <c r="M25" s="103">
        <v>6</v>
      </c>
      <c r="N25" s="102">
        <v>5.5</v>
      </c>
      <c r="O25" s="103">
        <v>6</v>
      </c>
      <c r="P25" s="102">
        <v>3</v>
      </c>
      <c r="Q25" s="47">
        <v>6</v>
      </c>
    </row>
    <row r="26" spans="1:17" ht="18.75" thickBot="1" x14ac:dyDescent="0.3">
      <c r="A26" s="107" t="s">
        <v>127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108"/>
    </row>
    <row r="27" spans="1:17" x14ac:dyDescent="0.25">
      <c r="A27" s="98" t="s">
        <v>36</v>
      </c>
      <c r="B27" s="99"/>
      <c r="C27" s="100" t="s">
        <v>19</v>
      </c>
      <c r="D27" s="46">
        <v>6</v>
      </c>
      <c r="E27" s="106">
        <v>8</v>
      </c>
      <c r="F27" s="102"/>
      <c r="G27" s="103"/>
      <c r="H27" s="102">
        <v>5</v>
      </c>
      <c r="I27" s="103">
        <v>7.5</v>
      </c>
      <c r="J27" s="102"/>
      <c r="K27" s="103"/>
      <c r="L27" s="102"/>
      <c r="M27" s="103"/>
      <c r="N27" s="102"/>
      <c r="O27" s="103"/>
      <c r="P27" s="102"/>
      <c r="Q27" s="47"/>
    </row>
    <row r="28" spans="1:17" x14ac:dyDescent="0.25">
      <c r="A28" s="98" t="s">
        <v>24</v>
      </c>
      <c r="B28" s="99"/>
      <c r="C28" s="100" t="s">
        <v>19</v>
      </c>
      <c r="D28" s="46"/>
      <c r="E28" s="106"/>
      <c r="F28" s="102"/>
      <c r="G28" s="103"/>
      <c r="H28" s="102">
        <v>8</v>
      </c>
      <c r="I28" s="103">
        <v>10</v>
      </c>
      <c r="J28" s="102"/>
      <c r="K28" s="103"/>
      <c r="L28" s="102"/>
      <c r="M28" s="103"/>
      <c r="N28" s="102"/>
      <c r="O28" s="103"/>
      <c r="P28" s="102"/>
      <c r="Q28" s="47"/>
    </row>
    <row r="29" spans="1:17" x14ac:dyDescent="0.25">
      <c r="A29" s="192" t="s">
        <v>26</v>
      </c>
      <c r="B29" s="99"/>
      <c r="C29" s="100" t="s">
        <v>19</v>
      </c>
      <c r="D29" s="46">
        <v>6.85</v>
      </c>
      <c r="E29" s="106">
        <v>10</v>
      </c>
      <c r="F29" s="102"/>
      <c r="G29" s="103"/>
      <c r="H29" s="102"/>
      <c r="I29" s="103"/>
      <c r="J29" s="102"/>
      <c r="K29" s="103"/>
      <c r="L29" s="102"/>
      <c r="M29" s="103"/>
      <c r="N29" s="102"/>
      <c r="O29" s="103"/>
      <c r="P29" s="102"/>
      <c r="Q29" s="47"/>
    </row>
    <row r="30" spans="1:17" x14ac:dyDescent="0.25">
      <c r="A30" s="98" t="s">
        <v>38</v>
      </c>
      <c r="B30" s="99"/>
      <c r="C30" s="100" t="s">
        <v>19</v>
      </c>
      <c r="D30" s="46">
        <v>7.5</v>
      </c>
      <c r="E30" s="106">
        <v>8.5</v>
      </c>
      <c r="F30" s="102"/>
      <c r="G30" s="103"/>
      <c r="H30" s="102">
        <v>6.8</v>
      </c>
      <c r="I30" s="103">
        <v>7.4</v>
      </c>
      <c r="J30" s="102"/>
      <c r="K30" s="103"/>
      <c r="L30" s="102">
        <v>7.6</v>
      </c>
      <c r="M30" s="103">
        <v>9</v>
      </c>
      <c r="N30" s="102">
        <v>6</v>
      </c>
      <c r="O30" s="103">
        <v>8</v>
      </c>
      <c r="P30" s="102">
        <v>6</v>
      </c>
      <c r="Q30" s="47">
        <v>6</v>
      </c>
    </row>
    <row r="31" spans="1:17" x14ac:dyDescent="0.25">
      <c r="A31" s="98" t="s">
        <v>39</v>
      </c>
      <c r="B31" s="99"/>
      <c r="C31" s="100" t="s">
        <v>19</v>
      </c>
      <c r="D31" s="46">
        <v>5.75</v>
      </c>
      <c r="E31" s="106">
        <v>6.5</v>
      </c>
      <c r="F31" s="102"/>
      <c r="G31" s="103"/>
      <c r="H31" s="102">
        <v>6</v>
      </c>
      <c r="I31" s="103">
        <v>6</v>
      </c>
      <c r="J31" s="102"/>
      <c r="K31" s="103"/>
      <c r="L31" s="102">
        <v>7.6</v>
      </c>
      <c r="M31" s="103">
        <v>8.4</v>
      </c>
      <c r="N31" s="102"/>
      <c r="O31" s="103"/>
      <c r="P31" s="102"/>
      <c r="Q31" s="47"/>
    </row>
    <row r="32" spans="1:17" x14ac:dyDescent="0.25">
      <c r="A32" s="98" t="s">
        <v>40</v>
      </c>
      <c r="B32" s="99"/>
      <c r="C32" s="100" t="s">
        <v>19</v>
      </c>
      <c r="D32" s="46">
        <v>7.5</v>
      </c>
      <c r="E32" s="106">
        <v>8.5</v>
      </c>
      <c r="F32" s="102"/>
      <c r="G32" s="103"/>
      <c r="H32" s="102"/>
      <c r="I32" s="103"/>
      <c r="J32" s="102"/>
      <c r="K32" s="103"/>
      <c r="L32" s="102">
        <v>7.6</v>
      </c>
      <c r="M32" s="103">
        <v>9</v>
      </c>
      <c r="N32" s="102"/>
      <c r="O32" s="103"/>
      <c r="P32" s="102">
        <v>6</v>
      </c>
      <c r="Q32" s="47">
        <v>6</v>
      </c>
    </row>
    <row r="33" spans="1:17" x14ac:dyDescent="0.25">
      <c r="A33" s="98" t="s">
        <v>30</v>
      </c>
      <c r="B33" s="99"/>
      <c r="C33" s="100" t="s">
        <v>31</v>
      </c>
      <c r="D33" s="46">
        <v>0.85</v>
      </c>
      <c r="E33" s="106">
        <v>1</v>
      </c>
      <c r="F33" s="102"/>
      <c r="G33" s="103"/>
      <c r="H33" s="102"/>
      <c r="I33" s="103"/>
      <c r="J33" s="102"/>
      <c r="K33" s="103"/>
      <c r="L33" s="102"/>
      <c r="M33" s="103"/>
      <c r="N33" s="102"/>
      <c r="O33" s="103"/>
      <c r="P33" s="102"/>
      <c r="Q33" s="47"/>
    </row>
    <row r="34" spans="1:17" ht="18.75" thickBot="1" x14ac:dyDescent="0.3">
      <c r="A34" s="109" t="s">
        <v>32</v>
      </c>
      <c r="B34" s="110"/>
      <c r="C34" s="111" t="s">
        <v>33</v>
      </c>
      <c r="D34" s="48">
        <v>2.2999999999999998</v>
      </c>
      <c r="E34" s="112">
        <v>2.75</v>
      </c>
      <c r="F34" s="113">
        <v>2.2000000000000002</v>
      </c>
      <c r="G34" s="114">
        <v>2.2000000000000002</v>
      </c>
      <c r="H34" s="113"/>
      <c r="I34" s="114"/>
      <c r="J34" s="113"/>
      <c r="K34" s="114"/>
      <c r="L34" s="113"/>
      <c r="M34" s="114"/>
      <c r="N34" s="113">
        <v>4</v>
      </c>
      <c r="O34" s="114">
        <v>4.5</v>
      </c>
      <c r="P34" s="113"/>
      <c r="Q34" s="196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showZeros="0" zoomScale="110" zoomScaleNormal="110" workbookViewId="0">
      <selection activeCell="K11" sqref="K11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7" ht="15.75" thickBot="1" x14ac:dyDescent="0.25"/>
    <row r="2" spans="1:17" ht="16.5" thickBot="1" x14ac:dyDescent="0.3">
      <c r="A2" s="85" t="s">
        <v>52</v>
      </c>
      <c r="B2" s="86"/>
      <c r="C2" s="87"/>
      <c r="D2" s="34" t="s">
        <v>53</v>
      </c>
      <c r="E2" s="35"/>
      <c r="F2" s="88" t="s">
        <v>183</v>
      </c>
      <c r="G2" s="35"/>
      <c r="H2" s="35" t="s">
        <v>133</v>
      </c>
      <c r="I2" s="35"/>
      <c r="J2" s="88" t="s">
        <v>128</v>
      </c>
      <c r="K2" s="35"/>
      <c r="L2" s="35" t="s">
        <v>168</v>
      </c>
      <c r="M2" s="35"/>
      <c r="N2" s="88" t="s">
        <v>167</v>
      </c>
      <c r="O2" s="35"/>
      <c r="P2" s="35" t="s">
        <v>131</v>
      </c>
      <c r="Q2" s="36"/>
    </row>
    <row r="3" spans="1:17" ht="15.75" x14ac:dyDescent="0.25">
      <c r="A3" s="89" t="s">
        <v>54</v>
      </c>
      <c r="B3" s="90"/>
      <c r="C3" s="91"/>
      <c r="D3" s="37">
        <v>43426</v>
      </c>
      <c r="E3" s="37"/>
      <c r="F3" s="37">
        <v>43425</v>
      </c>
      <c r="G3" s="37"/>
      <c r="H3" s="37">
        <v>43424</v>
      </c>
      <c r="I3" s="37"/>
      <c r="J3" s="37">
        <v>43426</v>
      </c>
      <c r="K3" s="37"/>
      <c r="L3" s="37">
        <v>43424</v>
      </c>
      <c r="M3" s="37"/>
      <c r="N3" s="37">
        <v>43426</v>
      </c>
      <c r="O3" s="37"/>
      <c r="P3" s="37">
        <v>43425</v>
      </c>
      <c r="Q3" s="38"/>
    </row>
    <row r="4" spans="1:17" ht="16.5" thickBot="1" x14ac:dyDescent="0.3">
      <c r="A4" s="125" t="s">
        <v>57</v>
      </c>
      <c r="B4" s="126" t="s">
        <v>58</v>
      </c>
      <c r="C4" s="127" t="s">
        <v>16</v>
      </c>
      <c r="D4" s="128" t="s">
        <v>17</v>
      </c>
      <c r="E4" s="129" t="s">
        <v>18</v>
      </c>
      <c r="F4" s="130" t="s">
        <v>17</v>
      </c>
      <c r="G4" s="129" t="s">
        <v>18</v>
      </c>
      <c r="H4" s="130" t="s">
        <v>17</v>
      </c>
      <c r="I4" s="129" t="s">
        <v>18</v>
      </c>
      <c r="J4" s="130" t="s">
        <v>17</v>
      </c>
      <c r="K4" s="129" t="s">
        <v>18</v>
      </c>
      <c r="L4" s="130" t="s">
        <v>17</v>
      </c>
      <c r="M4" s="129" t="s">
        <v>18</v>
      </c>
      <c r="N4" s="130" t="s">
        <v>17</v>
      </c>
      <c r="O4" s="129" t="s">
        <v>18</v>
      </c>
      <c r="P4" s="130" t="s">
        <v>17</v>
      </c>
      <c r="Q4" s="193" t="s">
        <v>18</v>
      </c>
    </row>
    <row r="5" spans="1:17" ht="15.75" thickBot="1" x14ac:dyDescent="0.25">
      <c r="A5" s="95" t="s">
        <v>55</v>
      </c>
      <c r="B5" s="96"/>
      <c r="C5" s="97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1:17" ht="16.5" thickBot="1" x14ac:dyDescent="0.3">
      <c r="A6" s="189" t="s">
        <v>35</v>
      </c>
      <c r="B6" s="185"/>
      <c r="C6" s="180" t="s">
        <v>19</v>
      </c>
      <c r="D6" s="176">
        <v>1.75</v>
      </c>
      <c r="E6" s="116">
        <v>3.5</v>
      </c>
      <c r="F6" s="116"/>
      <c r="G6" s="116"/>
      <c r="H6" s="116">
        <v>2</v>
      </c>
      <c r="I6" s="116">
        <v>2.7</v>
      </c>
      <c r="J6" s="116">
        <v>2</v>
      </c>
      <c r="K6" s="116">
        <v>3</v>
      </c>
      <c r="L6" s="116">
        <v>4</v>
      </c>
      <c r="M6" s="116">
        <v>4.5</v>
      </c>
      <c r="N6" s="116">
        <v>2</v>
      </c>
      <c r="O6" s="116">
        <v>2.5</v>
      </c>
      <c r="P6" s="116">
        <v>2</v>
      </c>
      <c r="Q6" s="194">
        <v>3</v>
      </c>
    </row>
    <row r="7" spans="1:17" ht="16.5" thickBot="1" x14ac:dyDescent="0.3">
      <c r="A7" s="181" t="s">
        <v>48</v>
      </c>
      <c r="B7" s="182"/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95"/>
    </row>
    <row r="8" spans="1:17" ht="15.75" x14ac:dyDescent="0.25">
      <c r="A8" s="117"/>
      <c r="B8" s="185" t="s">
        <v>182</v>
      </c>
      <c r="C8" s="180" t="s">
        <v>19</v>
      </c>
      <c r="D8" s="176">
        <v>0.6</v>
      </c>
      <c r="E8" s="116">
        <v>1.33</v>
      </c>
      <c r="F8" s="116"/>
      <c r="G8" s="116"/>
      <c r="H8" s="116">
        <v>1</v>
      </c>
      <c r="I8" s="116">
        <v>1</v>
      </c>
      <c r="J8" s="116"/>
      <c r="K8" s="116"/>
      <c r="L8" s="116"/>
      <c r="M8" s="116"/>
      <c r="N8" s="116"/>
      <c r="O8" s="116"/>
      <c r="P8" s="116"/>
      <c r="Q8" s="194"/>
    </row>
    <row r="9" spans="1:17" ht="15.75" x14ac:dyDescent="0.25">
      <c r="A9" s="117"/>
      <c r="B9" s="185" t="s">
        <v>164</v>
      </c>
      <c r="C9" s="177" t="s">
        <v>19</v>
      </c>
      <c r="D9" s="176">
        <v>0.7</v>
      </c>
      <c r="E9" s="116">
        <v>1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94"/>
    </row>
    <row r="10" spans="1:17" ht="15.75" x14ac:dyDescent="0.25">
      <c r="A10" s="117"/>
      <c r="B10" s="185" t="s">
        <v>178</v>
      </c>
      <c r="C10" s="177" t="s">
        <v>19</v>
      </c>
      <c r="D10" s="176"/>
      <c r="E10" s="116"/>
      <c r="F10" s="116"/>
      <c r="G10" s="116"/>
      <c r="H10" s="116">
        <v>1</v>
      </c>
      <c r="I10" s="116">
        <v>1</v>
      </c>
      <c r="J10" s="116"/>
      <c r="K10" s="116"/>
      <c r="L10" s="116"/>
      <c r="M10" s="116"/>
      <c r="N10" s="116"/>
      <c r="O10" s="116"/>
      <c r="P10" s="116"/>
      <c r="Q10" s="194"/>
    </row>
    <row r="11" spans="1:17" ht="15.75" x14ac:dyDescent="0.25">
      <c r="A11" s="117"/>
      <c r="B11" s="185" t="s">
        <v>175</v>
      </c>
      <c r="C11" s="180" t="s">
        <v>19</v>
      </c>
      <c r="D11" s="176"/>
      <c r="E11" s="116"/>
      <c r="F11" s="116"/>
      <c r="G11" s="116"/>
      <c r="H11" s="116">
        <v>1.33</v>
      </c>
      <c r="I11" s="116">
        <v>1.33</v>
      </c>
      <c r="J11" s="116"/>
      <c r="K11" s="116"/>
      <c r="L11" s="116">
        <v>1.3333333333333333</v>
      </c>
      <c r="M11" s="116">
        <v>2</v>
      </c>
      <c r="N11" s="116"/>
      <c r="O11" s="116"/>
      <c r="P11" s="116"/>
      <c r="Q11" s="194"/>
    </row>
    <row r="12" spans="1:17" ht="15.75" x14ac:dyDescent="0.25">
      <c r="A12" s="117"/>
      <c r="B12" s="185" t="s">
        <v>186</v>
      </c>
      <c r="C12" s="177" t="s">
        <v>19</v>
      </c>
      <c r="D12" s="176"/>
      <c r="E12" s="116"/>
      <c r="F12" s="116"/>
      <c r="G12" s="116"/>
      <c r="H12" s="116"/>
      <c r="I12" s="116"/>
      <c r="J12" s="116"/>
      <c r="K12" s="116"/>
      <c r="L12" s="116">
        <v>1</v>
      </c>
      <c r="M12" s="116">
        <v>2</v>
      </c>
      <c r="N12" s="116"/>
      <c r="O12" s="116"/>
      <c r="P12" s="116"/>
      <c r="Q12" s="194"/>
    </row>
    <row r="13" spans="1:17" ht="15.75" x14ac:dyDescent="0.25">
      <c r="A13" s="117"/>
      <c r="B13" s="185" t="s">
        <v>170</v>
      </c>
      <c r="C13" s="177" t="s">
        <v>19</v>
      </c>
      <c r="D13" s="176">
        <v>0.7</v>
      </c>
      <c r="E13" s="116">
        <v>1.5</v>
      </c>
      <c r="F13" s="116">
        <v>1</v>
      </c>
      <c r="G13" s="116">
        <v>1</v>
      </c>
      <c r="H13" s="116">
        <v>1.1299999999999999</v>
      </c>
      <c r="I13" s="116">
        <v>1.1299999999999999</v>
      </c>
      <c r="J13" s="116">
        <v>0.8</v>
      </c>
      <c r="K13" s="116">
        <v>1.3333333333333333</v>
      </c>
      <c r="L13" s="116">
        <v>1</v>
      </c>
      <c r="M13" s="116">
        <v>2</v>
      </c>
      <c r="N13" s="116"/>
      <c r="O13" s="116"/>
      <c r="P13" s="116"/>
      <c r="Q13" s="194"/>
    </row>
    <row r="14" spans="1:17" ht="15.75" x14ac:dyDescent="0.25">
      <c r="A14" s="117"/>
      <c r="B14" s="185" t="s">
        <v>165</v>
      </c>
      <c r="C14" s="177" t="s">
        <v>19</v>
      </c>
      <c r="D14" s="176"/>
      <c r="E14" s="116"/>
      <c r="F14" s="116"/>
      <c r="G14" s="116"/>
      <c r="H14" s="116"/>
      <c r="I14" s="116"/>
      <c r="J14" s="116">
        <v>0.8</v>
      </c>
      <c r="K14" s="116">
        <v>1.3333333333333333</v>
      </c>
      <c r="L14" s="116"/>
      <c r="M14" s="116"/>
      <c r="N14" s="116"/>
      <c r="O14" s="116"/>
      <c r="P14" s="116"/>
      <c r="Q14" s="194"/>
    </row>
    <row r="15" spans="1:17" ht="15.75" x14ac:dyDescent="0.25">
      <c r="A15" s="115"/>
      <c r="B15" s="185" t="s">
        <v>181</v>
      </c>
      <c r="C15" s="177" t="s">
        <v>19</v>
      </c>
      <c r="D15" s="176"/>
      <c r="E15" s="116"/>
      <c r="F15" s="116"/>
      <c r="G15" s="116"/>
      <c r="H15" s="116">
        <v>1</v>
      </c>
      <c r="I15" s="116">
        <v>1</v>
      </c>
      <c r="J15" s="116"/>
      <c r="K15" s="116"/>
      <c r="L15" s="116"/>
      <c r="M15" s="116"/>
      <c r="N15" s="116"/>
      <c r="O15" s="116"/>
      <c r="P15" s="116"/>
      <c r="Q15" s="194"/>
    </row>
    <row r="16" spans="1:17" ht="15.75" x14ac:dyDescent="0.25">
      <c r="A16" s="115"/>
      <c r="B16" s="185" t="s">
        <v>171</v>
      </c>
      <c r="C16" s="177" t="s">
        <v>19</v>
      </c>
      <c r="D16" s="176">
        <v>0.9</v>
      </c>
      <c r="E16" s="116">
        <v>1.66</v>
      </c>
      <c r="F16" s="116"/>
      <c r="G16" s="116"/>
      <c r="H16" s="116"/>
      <c r="I16" s="116"/>
      <c r="J16" s="116"/>
      <c r="K16" s="116"/>
      <c r="L16" s="116">
        <v>1.3333333333333333</v>
      </c>
      <c r="M16" s="116">
        <v>2.3333333333333335</v>
      </c>
      <c r="N16" s="116"/>
      <c r="O16" s="116"/>
      <c r="P16" s="116"/>
      <c r="Q16" s="194"/>
    </row>
    <row r="17" spans="1:17" ht="15.75" x14ac:dyDescent="0.25">
      <c r="A17" s="115"/>
      <c r="B17" s="185" t="s">
        <v>169</v>
      </c>
      <c r="C17" s="177" t="s">
        <v>19</v>
      </c>
      <c r="D17" s="176">
        <v>0.6</v>
      </c>
      <c r="E17" s="116">
        <v>1.33</v>
      </c>
      <c r="F17" s="116">
        <v>1</v>
      </c>
      <c r="G17" s="116">
        <v>1</v>
      </c>
      <c r="H17" s="116">
        <v>1.2</v>
      </c>
      <c r="I17" s="116">
        <v>1.2</v>
      </c>
      <c r="J17" s="116">
        <v>0.8</v>
      </c>
      <c r="K17" s="116">
        <v>1.3333333333333333</v>
      </c>
      <c r="L17" s="116">
        <v>1</v>
      </c>
      <c r="M17" s="116">
        <v>2.3333333333333335</v>
      </c>
      <c r="N17" s="116"/>
      <c r="O17" s="116"/>
      <c r="P17" s="116"/>
      <c r="Q17" s="194"/>
    </row>
    <row r="18" spans="1:17" ht="15.75" x14ac:dyDescent="0.25">
      <c r="A18" s="115"/>
      <c r="B18" s="185" t="s">
        <v>173</v>
      </c>
      <c r="C18" s="177" t="s">
        <v>19</v>
      </c>
      <c r="D18" s="176">
        <v>0.6</v>
      </c>
      <c r="E18" s="116">
        <v>1.33</v>
      </c>
      <c r="F18" s="116">
        <v>1</v>
      </c>
      <c r="G18" s="116">
        <v>1</v>
      </c>
      <c r="H18" s="116">
        <v>1</v>
      </c>
      <c r="I18" s="116">
        <v>1</v>
      </c>
      <c r="J18" s="116"/>
      <c r="K18" s="116"/>
      <c r="L18" s="116"/>
      <c r="M18" s="116"/>
      <c r="N18" s="116"/>
      <c r="O18" s="116"/>
      <c r="P18" s="116"/>
      <c r="Q18" s="194"/>
    </row>
    <row r="19" spans="1:17" ht="15.75" x14ac:dyDescent="0.25">
      <c r="A19" s="115"/>
      <c r="B19" s="185" t="s">
        <v>176</v>
      </c>
      <c r="C19" s="177" t="s">
        <v>19</v>
      </c>
      <c r="D19" s="176">
        <v>0.7</v>
      </c>
      <c r="E19" s="116">
        <v>1.33</v>
      </c>
      <c r="F19" s="116"/>
      <c r="G19" s="116"/>
      <c r="H19" s="116">
        <v>1</v>
      </c>
      <c r="I19" s="116">
        <v>1</v>
      </c>
      <c r="J19" s="116"/>
      <c r="K19" s="116"/>
      <c r="L19" s="116">
        <v>1</v>
      </c>
      <c r="M19" s="116">
        <v>2</v>
      </c>
      <c r="N19" s="116"/>
      <c r="O19" s="116"/>
      <c r="P19" s="116"/>
      <c r="Q19" s="194"/>
    </row>
    <row r="20" spans="1:17" ht="15.75" x14ac:dyDescent="0.25">
      <c r="A20" s="115"/>
      <c r="B20" s="185" t="s">
        <v>185</v>
      </c>
      <c r="C20" s="177" t="s">
        <v>19</v>
      </c>
      <c r="D20" s="176"/>
      <c r="E20" s="116"/>
      <c r="F20" s="116"/>
      <c r="G20" s="116"/>
      <c r="H20" s="116"/>
      <c r="I20" s="116"/>
      <c r="J20" s="116"/>
      <c r="K20" s="116"/>
      <c r="L20" s="116">
        <v>1</v>
      </c>
      <c r="M20" s="116">
        <v>1.3333333333333333</v>
      </c>
      <c r="N20" s="116"/>
      <c r="O20" s="116"/>
      <c r="P20" s="116"/>
      <c r="Q20" s="194"/>
    </row>
    <row r="21" spans="1:17" ht="15.75" x14ac:dyDescent="0.25">
      <c r="A21" s="115"/>
      <c r="B21" s="185" t="s">
        <v>177</v>
      </c>
      <c r="C21" s="177" t="s">
        <v>19</v>
      </c>
      <c r="D21" s="176">
        <v>0.6</v>
      </c>
      <c r="E21" s="116">
        <v>1</v>
      </c>
      <c r="F21" s="116">
        <v>1</v>
      </c>
      <c r="G21" s="116">
        <v>1</v>
      </c>
      <c r="H21" s="116">
        <v>1</v>
      </c>
      <c r="I21" s="116">
        <v>1</v>
      </c>
      <c r="J21" s="116"/>
      <c r="K21" s="116"/>
      <c r="L21" s="116"/>
      <c r="M21" s="116"/>
      <c r="N21" s="116"/>
      <c r="O21" s="116"/>
      <c r="P21" s="116"/>
      <c r="Q21" s="194"/>
    </row>
    <row r="22" spans="1:17" ht="15.75" x14ac:dyDescent="0.25">
      <c r="A22" s="115"/>
      <c r="B22" s="185" t="s">
        <v>179</v>
      </c>
      <c r="C22" s="177" t="s">
        <v>19</v>
      </c>
      <c r="D22" s="176">
        <v>0.6</v>
      </c>
      <c r="E22" s="116">
        <v>1</v>
      </c>
      <c r="F22" s="116">
        <v>1</v>
      </c>
      <c r="G22" s="116">
        <v>1</v>
      </c>
      <c r="H22" s="116"/>
      <c r="I22" s="116"/>
      <c r="J22" s="116"/>
      <c r="K22" s="116"/>
      <c r="L22" s="116">
        <v>1</v>
      </c>
      <c r="M22" s="116">
        <v>2</v>
      </c>
      <c r="N22" s="116"/>
      <c r="O22" s="116"/>
      <c r="P22" s="116"/>
      <c r="Q22" s="194"/>
    </row>
    <row r="23" spans="1:17" ht="15.75" x14ac:dyDescent="0.25">
      <c r="A23" s="115"/>
      <c r="B23" s="185" t="s">
        <v>172</v>
      </c>
      <c r="C23" s="177" t="s">
        <v>19</v>
      </c>
      <c r="D23" s="176">
        <v>0.66</v>
      </c>
      <c r="E23" s="116">
        <v>1.25</v>
      </c>
      <c r="F23" s="116">
        <v>1</v>
      </c>
      <c r="G23" s="116">
        <v>1</v>
      </c>
      <c r="H23" s="116">
        <v>1.07</v>
      </c>
      <c r="I23" s="116">
        <v>1.07</v>
      </c>
      <c r="J23" s="116">
        <v>0.8</v>
      </c>
      <c r="K23" s="116">
        <v>1.3333333333333333</v>
      </c>
      <c r="L23" s="116">
        <v>1</v>
      </c>
      <c r="M23" s="116">
        <v>2</v>
      </c>
      <c r="N23" s="116"/>
      <c r="O23" s="116"/>
      <c r="P23" s="116"/>
      <c r="Q23" s="194"/>
    </row>
    <row r="24" spans="1:17" ht="15.75" x14ac:dyDescent="0.25">
      <c r="A24" s="115"/>
      <c r="B24" s="185" t="s">
        <v>166</v>
      </c>
      <c r="C24" s="177" t="s">
        <v>19</v>
      </c>
      <c r="D24" s="176">
        <v>0.6</v>
      </c>
      <c r="E24" s="116">
        <v>1.33</v>
      </c>
      <c r="F24" s="116">
        <v>1</v>
      </c>
      <c r="G24" s="116">
        <v>1</v>
      </c>
      <c r="H24" s="116">
        <v>1</v>
      </c>
      <c r="I24" s="116">
        <v>1</v>
      </c>
      <c r="J24" s="116">
        <v>0.8</v>
      </c>
      <c r="K24" s="116">
        <v>1.3333333333333333</v>
      </c>
      <c r="L24" s="116">
        <v>1</v>
      </c>
      <c r="M24" s="116">
        <v>2</v>
      </c>
      <c r="N24" s="116"/>
      <c r="O24" s="116"/>
      <c r="P24" s="116"/>
      <c r="Q24" s="194"/>
    </row>
    <row r="25" spans="1:17" ht="15.75" x14ac:dyDescent="0.25">
      <c r="A25" s="115"/>
      <c r="B25" s="185" t="s">
        <v>180</v>
      </c>
      <c r="C25" s="177" t="s">
        <v>19</v>
      </c>
      <c r="D25" s="176"/>
      <c r="E25" s="116"/>
      <c r="F25" s="116"/>
      <c r="G25" s="116"/>
      <c r="H25" s="116">
        <v>1</v>
      </c>
      <c r="I25" s="116">
        <v>1</v>
      </c>
      <c r="J25" s="116">
        <v>0.8</v>
      </c>
      <c r="K25" s="116">
        <v>1.3333333333333333</v>
      </c>
      <c r="L25" s="116"/>
      <c r="M25" s="116"/>
      <c r="N25" s="116"/>
      <c r="O25" s="116"/>
      <c r="P25" s="116"/>
      <c r="Q25" s="194"/>
    </row>
    <row r="26" spans="1:17" ht="15.75" x14ac:dyDescent="0.25">
      <c r="A26" s="115"/>
      <c r="B26" s="185" t="s">
        <v>174</v>
      </c>
      <c r="C26" s="177" t="s">
        <v>19</v>
      </c>
      <c r="D26" s="176">
        <v>0.66</v>
      </c>
      <c r="E26" s="116">
        <v>1.25</v>
      </c>
      <c r="F26" s="116">
        <v>1</v>
      </c>
      <c r="G26" s="116">
        <v>1</v>
      </c>
      <c r="H26" s="116">
        <v>1</v>
      </c>
      <c r="I26" s="116">
        <v>1</v>
      </c>
      <c r="J26" s="116">
        <v>0.8</v>
      </c>
      <c r="K26" s="116">
        <v>1.3333333333333333</v>
      </c>
      <c r="L26" s="116">
        <v>1</v>
      </c>
      <c r="M26" s="116">
        <v>2</v>
      </c>
      <c r="N26" s="116"/>
      <c r="O26" s="116"/>
      <c r="P26" s="116"/>
      <c r="Q26" s="194"/>
    </row>
    <row r="27" spans="1:17" x14ac:dyDescent="0.2">
      <c r="A27" s="191" t="s">
        <v>160</v>
      </c>
      <c r="B27" s="99"/>
      <c r="C27" s="177" t="s">
        <v>19</v>
      </c>
      <c r="D27" s="176"/>
      <c r="E27" s="116"/>
      <c r="F27" s="116"/>
      <c r="G27" s="116"/>
      <c r="H27" s="116"/>
      <c r="I27" s="116"/>
      <c r="J27" s="116"/>
      <c r="K27" s="116"/>
      <c r="L27" s="116">
        <v>36</v>
      </c>
      <c r="M27" s="116">
        <v>38</v>
      </c>
      <c r="N27" s="116"/>
      <c r="O27" s="116"/>
      <c r="P27" s="116"/>
      <c r="Q27" s="194"/>
    </row>
    <row r="28" spans="1:17" x14ac:dyDescent="0.2">
      <c r="A28" s="98" t="s">
        <v>60</v>
      </c>
      <c r="B28" s="99"/>
      <c r="C28" s="177" t="s">
        <v>19</v>
      </c>
      <c r="D28" s="176"/>
      <c r="E28" s="116"/>
      <c r="F28" s="116"/>
      <c r="G28" s="116"/>
      <c r="H28" s="116">
        <v>3.5</v>
      </c>
      <c r="I28" s="116">
        <v>3.5</v>
      </c>
      <c r="J28" s="116"/>
      <c r="K28" s="116"/>
      <c r="L28" s="116"/>
      <c r="M28" s="116"/>
      <c r="N28" s="116"/>
      <c r="O28" s="116"/>
      <c r="P28" s="116"/>
      <c r="Q28" s="194"/>
    </row>
    <row r="29" spans="1:17" ht="16.5" thickBot="1" x14ac:dyDescent="0.3">
      <c r="A29" s="98" t="s">
        <v>59</v>
      </c>
      <c r="B29" s="185"/>
      <c r="C29" s="177" t="s">
        <v>19</v>
      </c>
      <c r="D29" s="176"/>
      <c r="E29" s="116"/>
      <c r="F29" s="116"/>
      <c r="G29" s="116"/>
      <c r="H29" s="116"/>
      <c r="I29" s="116"/>
      <c r="J29" s="116"/>
      <c r="K29" s="116"/>
      <c r="L29" s="116">
        <v>25</v>
      </c>
      <c r="M29" s="116">
        <v>28</v>
      </c>
      <c r="N29" s="116"/>
      <c r="O29" s="116"/>
      <c r="P29" s="116"/>
      <c r="Q29" s="194"/>
    </row>
    <row r="30" spans="1:17" ht="15.75" thickBot="1" x14ac:dyDescent="0.25">
      <c r="A30" s="107" t="s">
        <v>127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108"/>
    </row>
    <row r="31" spans="1:17" x14ac:dyDescent="0.2">
      <c r="A31" s="98" t="s">
        <v>42</v>
      </c>
      <c r="B31" s="99"/>
      <c r="C31" s="100" t="s">
        <v>33</v>
      </c>
      <c r="D31" s="46">
        <v>3.65</v>
      </c>
      <c r="E31" s="106">
        <v>4</v>
      </c>
      <c r="F31" s="102">
        <v>5</v>
      </c>
      <c r="G31" s="103">
        <v>5</v>
      </c>
      <c r="H31" s="102">
        <v>4.5</v>
      </c>
      <c r="I31" s="103">
        <v>5</v>
      </c>
      <c r="J31" s="102">
        <v>5</v>
      </c>
      <c r="K31" s="103">
        <v>10</v>
      </c>
      <c r="L31" s="102"/>
      <c r="M31" s="103"/>
      <c r="N31" s="102">
        <v>4.5</v>
      </c>
      <c r="O31" s="103">
        <v>5</v>
      </c>
      <c r="P31" s="102">
        <v>5</v>
      </c>
      <c r="Q31" s="47">
        <v>8</v>
      </c>
    </row>
    <row r="32" spans="1:17" x14ac:dyDescent="0.2">
      <c r="A32" s="98" t="s">
        <v>43</v>
      </c>
      <c r="B32" s="99"/>
      <c r="C32" s="100" t="s">
        <v>19</v>
      </c>
      <c r="D32" s="46">
        <v>3.2</v>
      </c>
      <c r="E32" s="106">
        <v>3.5</v>
      </c>
      <c r="F32" s="102"/>
      <c r="G32" s="103"/>
      <c r="H32" s="102">
        <v>4.5</v>
      </c>
      <c r="I32" s="103">
        <v>4.5</v>
      </c>
      <c r="J32" s="102"/>
      <c r="K32" s="103"/>
      <c r="L32" s="102">
        <v>3</v>
      </c>
      <c r="M32" s="103">
        <v>3.25</v>
      </c>
      <c r="N32" s="102"/>
      <c r="O32" s="103"/>
      <c r="P32" s="102"/>
      <c r="Q32" s="47"/>
    </row>
    <row r="33" spans="1:17" x14ac:dyDescent="0.2">
      <c r="A33" s="98" t="s">
        <v>44</v>
      </c>
      <c r="B33" s="99"/>
      <c r="C33" s="100" t="s">
        <v>19</v>
      </c>
      <c r="D33" s="46">
        <v>2.8</v>
      </c>
      <c r="E33" s="106">
        <v>4.33</v>
      </c>
      <c r="F33" s="102">
        <v>3.0555555555555554</v>
      </c>
      <c r="G33" s="103">
        <v>3.0555555555555554</v>
      </c>
      <c r="H33" s="102">
        <v>2.9</v>
      </c>
      <c r="I33" s="103">
        <v>4</v>
      </c>
      <c r="J33" s="102">
        <v>2.7777777777777777</v>
      </c>
      <c r="K33" s="103">
        <v>3.8888888888888888</v>
      </c>
      <c r="L33" s="102">
        <v>3.0555555555555554</v>
      </c>
      <c r="M33" s="103">
        <v>4.333333333333333</v>
      </c>
      <c r="N33" s="102">
        <v>2.5555555555555554</v>
      </c>
      <c r="O33" s="103">
        <v>2.8888888888888888</v>
      </c>
      <c r="P33" s="102">
        <v>3.5</v>
      </c>
      <c r="Q33" s="47">
        <v>4.5</v>
      </c>
    </row>
    <row r="34" spans="1:17" x14ac:dyDescent="0.2">
      <c r="A34" s="98" t="s">
        <v>46</v>
      </c>
      <c r="B34" s="99"/>
      <c r="C34" s="100" t="s">
        <v>19</v>
      </c>
      <c r="D34" s="46">
        <v>3.3</v>
      </c>
      <c r="E34" s="106">
        <v>6</v>
      </c>
      <c r="F34" s="102"/>
      <c r="G34" s="103"/>
      <c r="H34" s="102">
        <v>3.5</v>
      </c>
      <c r="I34" s="103">
        <v>6.5</v>
      </c>
      <c r="J34" s="102">
        <v>4</v>
      </c>
      <c r="K34" s="103">
        <v>6</v>
      </c>
      <c r="L34" s="102">
        <v>4.5</v>
      </c>
      <c r="M34" s="103">
        <v>6.5</v>
      </c>
      <c r="N34" s="102">
        <v>4.2</v>
      </c>
      <c r="O34" s="103">
        <v>5.3</v>
      </c>
      <c r="P34" s="102">
        <v>5</v>
      </c>
      <c r="Q34" s="47">
        <v>6</v>
      </c>
    </row>
    <row r="35" spans="1:17" x14ac:dyDescent="0.2">
      <c r="A35" s="98" t="s">
        <v>47</v>
      </c>
      <c r="B35" s="99"/>
      <c r="C35" s="100" t="s">
        <v>19</v>
      </c>
      <c r="D35" s="46">
        <v>3.5</v>
      </c>
      <c r="E35" s="106">
        <v>7</v>
      </c>
      <c r="F35" s="102">
        <v>5</v>
      </c>
      <c r="G35" s="103">
        <v>5</v>
      </c>
      <c r="H35" s="102">
        <v>3.8</v>
      </c>
      <c r="I35" s="103">
        <v>4.4000000000000004</v>
      </c>
      <c r="J35" s="102">
        <v>4.6428571428571432</v>
      </c>
      <c r="K35" s="103">
        <v>6.0714285714285712</v>
      </c>
      <c r="L35" s="102">
        <v>3.9285714285714284</v>
      </c>
      <c r="M35" s="103">
        <v>5.7142857142857144</v>
      </c>
      <c r="N35" s="102">
        <v>3.8</v>
      </c>
      <c r="O35" s="103">
        <v>4.5</v>
      </c>
      <c r="P35" s="102">
        <v>3.5</v>
      </c>
      <c r="Q35" s="47">
        <v>4</v>
      </c>
    </row>
    <row r="36" spans="1:17" x14ac:dyDescent="0.2">
      <c r="A36" s="98" t="s">
        <v>35</v>
      </c>
      <c r="B36" s="99"/>
      <c r="C36" s="100" t="s">
        <v>19</v>
      </c>
      <c r="D36" s="46">
        <v>4.5</v>
      </c>
      <c r="E36" s="106">
        <v>8</v>
      </c>
      <c r="F36" s="102">
        <v>4.2</v>
      </c>
      <c r="G36" s="103">
        <v>4.2</v>
      </c>
      <c r="H36" s="102"/>
      <c r="I36" s="103"/>
      <c r="J36" s="102"/>
      <c r="K36" s="103"/>
      <c r="L36" s="102">
        <v>3</v>
      </c>
      <c r="M36" s="103">
        <v>6</v>
      </c>
      <c r="N36" s="102"/>
      <c r="O36" s="103"/>
      <c r="P36" s="102"/>
      <c r="Q36" s="47"/>
    </row>
    <row r="37" spans="1:17" x14ac:dyDescent="0.2">
      <c r="A37" s="98" t="s">
        <v>48</v>
      </c>
      <c r="B37" s="99"/>
      <c r="C37" s="100" t="s">
        <v>19</v>
      </c>
      <c r="D37" s="46">
        <v>5.5</v>
      </c>
      <c r="E37" s="106">
        <v>6.6</v>
      </c>
      <c r="F37" s="102"/>
      <c r="G37" s="103"/>
      <c r="H37" s="102"/>
      <c r="I37" s="103"/>
      <c r="J37" s="102"/>
      <c r="K37" s="103"/>
      <c r="L37" s="102">
        <v>4</v>
      </c>
      <c r="M37" s="103">
        <v>6</v>
      </c>
      <c r="N37" s="102"/>
      <c r="O37" s="103"/>
      <c r="P37" s="102"/>
      <c r="Q37" s="47"/>
    </row>
    <row r="38" spans="1:17" x14ac:dyDescent="0.2">
      <c r="A38" s="98" t="s">
        <v>49</v>
      </c>
      <c r="B38" s="99"/>
      <c r="C38" s="100" t="s">
        <v>19</v>
      </c>
      <c r="D38" s="46">
        <v>2</v>
      </c>
      <c r="E38" s="106">
        <v>6.5</v>
      </c>
      <c r="F38" s="102"/>
      <c r="G38" s="103"/>
      <c r="H38" s="102">
        <v>3.4</v>
      </c>
      <c r="I38" s="103">
        <v>4.2</v>
      </c>
      <c r="J38" s="102">
        <v>5</v>
      </c>
      <c r="K38" s="103">
        <v>7</v>
      </c>
      <c r="L38" s="102">
        <v>3.5</v>
      </c>
      <c r="M38" s="103">
        <v>6.5</v>
      </c>
      <c r="N38" s="102">
        <v>2.8</v>
      </c>
      <c r="O38" s="103">
        <v>3.8</v>
      </c>
      <c r="P38" s="102">
        <v>4</v>
      </c>
      <c r="Q38" s="47">
        <v>7</v>
      </c>
    </row>
    <row r="39" spans="1:17" x14ac:dyDescent="0.2">
      <c r="A39" s="98" t="s">
        <v>50</v>
      </c>
      <c r="B39" s="99"/>
      <c r="C39" s="100" t="s">
        <v>19</v>
      </c>
      <c r="D39" s="46">
        <v>4.5</v>
      </c>
      <c r="E39" s="106">
        <v>6.5</v>
      </c>
      <c r="F39" s="102">
        <v>5</v>
      </c>
      <c r="G39" s="103">
        <v>5</v>
      </c>
      <c r="H39" s="102">
        <v>3</v>
      </c>
      <c r="I39" s="103">
        <v>5</v>
      </c>
      <c r="J39" s="102">
        <v>5</v>
      </c>
      <c r="K39" s="103">
        <v>6</v>
      </c>
      <c r="L39" s="102">
        <v>4.5</v>
      </c>
      <c r="M39" s="103">
        <v>6</v>
      </c>
      <c r="N39" s="102">
        <v>3.8</v>
      </c>
      <c r="O39" s="103">
        <v>4.5</v>
      </c>
      <c r="P39" s="102">
        <v>5</v>
      </c>
      <c r="Q39" s="47">
        <v>5</v>
      </c>
    </row>
    <row r="40" spans="1:17" x14ac:dyDescent="0.2">
      <c r="A40" s="98" t="s">
        <v>60</v>
      </c>
      <c r="B40" s="99"/>
      <c r="C40" s="100" t="s">
        <v>19</v>
      </c>
      <c r="D40" s="46">
        <v>3</v>
      </c>
      <c r="E40" s="106">
        <v>8</v>
      </c>
      <c r="F40" s="102"/>
      <c r="G40" s="103"/>
      <c r="H40" s="102"/>
      <c r="I40" s="103"/>
      <c r="J40" s="102"/>
      <c r="K40" s="103"/>
      <c r="L40" s="102"/>
      <c r="M40" s="103"/>
      <c r="N40" s="102"/>
      <c r="O40" s="103"/>
      <c r="P40" s="102"/>
      <c r="Q40" s="47"/>
    </row>
    <row r="41" spans="1:17" ht="15.75" thickBot="1" x14ac:dyDescent="0.25">
      <c r="A41" s="109" t="s">
        <v>51</v>
      </c>
      <c r="B41" s="110"/>
      <c r="C41" s="111" t="s">
        <v>19</v>
      </c>
      <c r="D41" s="48">
        <v>7.5</v>
      </c>
      <c r="E41" s="112">
        <v>8.75</v>
      </c>
      <c r="F41" s="113">
        <v>8.6</v>
      </c>
      <c r="G41" s="114">
        <v>8.6</v>
      </c>
      <c r="H41" s="113">
        <v>8.5</v>
      </c>
      <c r="I41" s="114">
        <v>9</v>
      </c>
      <c r="J41" s="113">
        <v>8.8888888888888893</v>
      </c>
      <c r="K41" s="114">
        <v>12.222222222222221</v>
      </c>
      <c r="L41" s="113">
        <v>8.2857142857142865</v>
      </c>
      <c r="M41" s="114">
        <v>9.2857142857142865</v>
      </c>
      <c r="N41" s="113">
        <v>5.5</v>
      </c>
      <c r="O41" s="114">
        <v>6.5</v>
      </c>
      <c r="P41" s="113">
        <v>9</v>
      </c>
      <c r="Q41" s="196">
        <v>9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abSelected="1" topLeftCell="C1" zoomScale="110" zoomScaleNormal="110" workbookViewId="0">
      <selection activeCell="C6" sqref="C6:I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31" t="s">
        <v>161</v>
      </c>
      <c r="D6" s="132"/>
      <c r="E6" s="132"/>
      <c r="F6" s="132"/>
      <c r="G6" s="132"/>
      <c r="H6" s="132"/>
      <c r="I6" s="133"/>
    </row>
    <row r="7" spans="3:9" ht="16.5" thickBot="1" x14ac:dyDescent="0.3">
      <c r="C7" s="134" t="s">
        <v>134</v>
      </c>
      <c r="D7" s="135"/>
      <c r="E7" s="135"/>
      <c r="F7" s="135"/>
      <c r="G7" s="135"/>
      <c r="H7" s="135"/>
      <c r="I7" s="136"/>
    </row>
    <row r="8" spans="3:9" ht="12.75" customHeight="1" thickBot="1" x14ac:dyDescent="0.25">
      <c r="C8" s="219" t="s">
        <v>135</v>
      </c>
      <c r="D8" s="222" t="s">
        <v>136</v>
      </c>
      <c r="E8" s="223"/>
      <c r="F8" s="224"/>
      <c r="G8" s="222" t="s">
        <v>21</v>
      </c>
      <c r="H8" s="223"/>
      <c r="I8" s="224"/>
    </row>
    <row r="9" spans="3:9" ht="12.75" customHeight="1" x14ac:dyDescent="0.2">
      <c r="C9" s="220"/>
      <c r="D9" s="214" t="s">
        <v>139</v>
      </c>
      <c r="E9" s="215"/>
      <c r="F9" s="216" t="s">
        <v>138</v>
      </c>
      <c r="G9" s="218" t="s">
        <v>137</v>
      </c>
      <c r="H9" s="215"/>
      <c r="I9" s="216" t="s">
        <v>138</v>
      </c>
    </row>
    <row r="10" spans="3:9" ht="13.5" thickBot="1" x14ac:dyDescent="0.25">
      <c r="C10" s="221"/>
      <c r="D10" s="138" t="s">
        <v>190</v>
      </c>
      <c r="E10" s="137" t="s">
        <v>187</v>
      </c>
      <c r="F10" s="217"/>
      <c r="G10" s="139" t="s">
        <v>190</v>
      </c>
      <c r="H10" s="140" t="s">
        <v>187</v>
      </c>
      <c r="I10" s="217"/>
    </row>
    <row r="11" spans="3:9" ht="13.5" x14ac:dyDescent="0.25">
      <c r="C11" s="141" t="s">
        <v>140</v>
      </c>
      <c r="D11" s="147">
        <v>116.67</v>
      </c>
      <c r="E11" s="142">
        <v>128.33000000000001</v>
      </c>
      <c r="F11" s="144">
        <f>(D11-E11)/E11*100</f>
        <v>-9.0859502844229798</v>
      </c>
      <c r="G11" s="145">
        <v>2.95</v>
      </c>
      <c r="H11" s="146">
        <v>2.92</v>
      </c>
      <c r="I11" s="143">
        <f>(G11-H11)/H11*100</f>
        <v>1.0273972602739811</v>
      </c>
    </row>
    <row r="12" spans="3:9" ht="13.5" x14ac:dyDescent="0.25">
      <c r="C12" s="141" t="s">
        <v>141</v>
      </c>
      <c r="D12" s="147" t="s">
        <v>155</v>
      </c>
      <c r="E12" s="148">
        <v>81</v>
      </c>
      <c r="F12" s="144" t="s">
        <v>155</v>
      </c>
      <c r="G12" s="149" t="s">
        <v>155</v>
      </c>
      <c r="H12" s="150">
        <v>1.59</v>
      </c>
      <c r="I12" s="143" t="s">
        <v>155</v>
      </c>
    </row>
    <row r="13" spans="3:9" ht="13.5" x14ac:dyDescent="0.25">
      <c r="C13" s="141" t="s">
        <v>142</v>
      </c>
      <c r="D13" s="147">
        <v>92</v>
      </c>
      <c r="E13" s="148">
        <v>86.25</v>
      </c>
      <c r="F13" s="144">
        <f t="shared" ref="F13:F26" si="0">(D13-E13)/E13*100</f>
        <v>6.666666666666667</v>
      </c>
      <c r="G13" s="149">
        <v>2.4</v>
      </c>
      <c r="H13" s="150">
        <v>1.77</v>
      </c>
      <c r="I13" s="143">
        <f t="shared" ref="I13:I26" si="1">(G13-H13)/H13*100</f>
        <v>35.593220338983045</v>
      </c>
    </row>
    <row r="14" spans="3:9" ht="13.5" x14ac:dyDescent="0.25">
      <c r="C14" s="141" t="s">
        <v>143</v>
      </c>
      <c r="D14" s="151">
        <v>150</v>
      </c>
      <c r="E14" s="148">
        <v>150</v>
      </c>
      <c r="F14" s="144" t="s">
        <v>155</v>
      </c>
      <c r="G14" s="152">
        <v>3</v>
      </c>
      <c r="H14" s="150">
        <v>3</v>
      </c>
      <c r="I14" s="143" t="s">
        <v>155</v>
      </c>
    </row>
    <row r="15" spans="3:9" ht="13.5" x14ac:dyDescent="0.25">
      <c r="C15" s="141" t="s">
        <v>144</v>
      </c>
      <c r="D15" s="151">
        <v>96.67</v>
      </c>
      <c r="E15" s="148">
        <v>95.71</v>
      </c>
      <c r="F15" s="144">
        <f t="shared" si="0"/>
        <v>1.0030299864173107</v>
      </c>
      <c r="G15" s="149">
        <v>2.17</v>
      </c>
      <c r="H15" s="150">
        <v>2.06</v>
      </c>
      <c r="I15" s="143">
        <f t="shared" si="1"/>
        <v>5.3398058252427125</v>
      </c>
    </row>
    <row r="16" spans="3:9" ht="13.5" x14ac:dyDescent="0.25">
      <c r="C16" s="141" t="s">
        <v>163</v>
      </c>
      <c r="D16" s="147">
        <v>71.75</v>
      </c>
      <c r="E16" s="148">
        <v>61.4</v>
      </c>
      <c r="F16" s="144">
        <f t="shared" si="0"/>
        <v>16.856677524429969</v>
      </c>
      <c r="G16" s="149">
        <v>1.85</v>
      </c>
      <c r="H16" s="150">
        <v>1.68</v>
      </c>
      <c r="I16" s="143">
        <f t="shared" si="1"/>
        <v>10.119047619047629</v>
      </c>
    </row>
    <row r="17" spans="3:9" ht="13.5" x14ac:dyDescent="0.25">
      <c r="C17" s="141" t="s">
        <v>145</v>
      </c>
      <c r="D17" s="147">
        <v>88.33</v>
      </c>
      <c r="E17" s="148">
        <v>90.14</v>
      </c>
      <c r="F17" s="144">
        <f t="shared" si="0"/>
        <v>-2.0079875748835172</v>
      </c>
      <c r="G17" s="149">
        <v>2.08</v>
      </c>
      <c r="H17" s="150">
        <v>2.06</v>
      </c>
      <c r="I17" s="143">
        <f t="shared" si="1"/>
        <v>0.97087378640776778</v>
      </c>
    </row>
    <row r="18" spans="3:9" ht="13.5" x14ac:dyDescent="0.25">
      <c r="C18" s="141" t="s">
        <v>146</v>
      </c>
      <c r="D18" s="147">
        <v>114</v>
      </c>
      <c r="E18" s="153">
        <v>115</v>
      </c>
      <c r="F18" s="144">
        <f t="shared" si="0"/>
        <v>-0.86956521739130432</v>
      </c>
      <c r="G18" s="149">
        <v>2.81</v>
      </c>
      <c r="H18" s="150">
        <v>2.29</v>
      </c>
      <c r="I18" s="143">
        <f t="shared" si="1"/>
        <v>22.707423580786028</v>
      </c>
    </row>
    <row r="19" spans="3:9" ht="13.5" x14ac:dyDescent="0.25">
      <c r="C19" s="141" t="s">
        <v>147</v>
      </c>
      <c r="D19" s="147">
        <v>92.5</v>
      </c>
      <c r="E19" s="148">
        <v>92.5</v>
      </c>
      <c r="F19" s="144">
        <f t="shared" si="0"/>
        <v>0</v>
      </c>
      <c r="G19" s="149">
        <v>2.11</v>
      </c>
      <c r="H19" s="150">
        <v>1.81</v>
      </c>
      <c r="I19" s="143">
        <f t="shared" si="1"/>
        <v>16.574585635359107</v>
      </c>
    </row>
    <row r="20" spans="3:9" ht="13.5" x14ac:dyDescent="0.25">
      <c r="C20" s="141" t="s">
        <v>148</v>
      </c>
      <c r="D20" s="147">
        <v>103</v>
      </c>
      <c r="E20" s="148">
        <v>103.57</v>
      </c>
      <c r="F20" s="144">
        <f t="shared" si="0"/>
        <v>-0.55035241865404383</v>
      </c>
      <c r="G20" s="149">
        <v>2.23</v>
      </c>
      <c r="H20" s="150">
        <v>2.15</v>
      </c>
      <c r="I20" s="143">
        <f t="shared" si="1"/>
        <v>3.720930232558143</v>
      </c>
    </row>
    <row r="21" spans="3:9" ht="13.5" x14ac:dyDescent="0.25">
      <c r="C21" s="141" t="s">
        <v>149</v>
      </c>
      <c r="D21" s="147">
        <v>108.75</v>
      </c>
      <c r="E21" s="148">
        <v>116.25</v>
      </c>
      <c r="F21" s="144">
        <f t="shared" si="0"/>
        <v>-6.4516129032258061</v>
      </c>
      <c r="G21" s="149">
        <v>2.17</v>
      </c>
      <c r="H21" s="150">
        <v>2.17</v>
      </c>
      <c r="I21" s="143">
        <f t="shared" si="1"/>
        <v>0</v>
      </c>
    </row>
    <row r="22" spans="3:9" ht="13.5" x14ac:dyDescent="0.25">
      <c r="C22" s="141" t="s">
        <v>150</v>
      </c>
      <c r="D22" s="147">
        <v>98.6</v>
      </c>
      <c r="E22" s="148">
        <v>102.33</v>
      </c>
      <c r="F22" s="144">
        <f t="shared" si="0"/>
        <v>-3.645069871982805</v>
      </c>
      <c r="G22" s="149">
        <v>2.35</v>
      </c>
      <c r="H22" s="150">
        <v>2.4300000000000002</v>
      </c>
      <c r="I22" s="143">
        <f t="shared" si="1"/>
        <v>-3.2921810699588501</v>
      </c>
    </row>
    <row r="23" spans="3:9" ht="13.5" x14ac:dyDescent="0.25">
      <c r="C23" s="141" t="s">
        <v>151</v>
      </c>
      <c r="D23" s="147">
        <v>56.66</v>
      </c>
      <c r="E23" s="148">
        <v>45</v>
      </c>
      <c r="F23" s="144">
        <f t="shared" si="0"/>
        <v>25.911111111111101</v>
      </c>
      <c r="G23" s="149">
        <v>1.69</v>
      </c>
      <c r="H23" s="150">
        <v>0.9</v>
      </c>
      <c r="I23" s="143">
        <f t="shared" si="1"/>
        <v>87.777777777777771</v>
      </c>
    </row>
    <row r="24" spans="3:9" ht="13.5" x14ac:dyDescent="0.25">
      <c r="C24" s="141" t="s">
        <v>152</v>
      </c>
      <c r="D24" s="147">
        <v>116.67</v>
      </c>
      <c r="E24" s="148">
        <v>110</v>
      </c>
      <c r="F24" s="144">
        <f t="shared" si="0"/>
        <v>6.0636363636363653</v>
      </c>
      <c r="G24" s="149">
        <v>1.35</v>
      </c>
      <c r="H24" s="150">
        <v>1.4</v>
      </c>
      <c r="I24" s="143">
        <f t="shared" si="1"/>
        <v>-3.5714285714285587</v>
      </c>
    </row>
    <row r="25" spans="3:9" ht="13.5" x14ac:dyDescent="0.25">
      <c r="C25" s="141" t="s">
        <v>153</v>
      </c>
      <c r="D25" s="147">
        <v>112.5</v>
      </c>
      <c r="E25" s="148">
        <v>112.5</v>
      </c>
      <c r="F25" s="144">
        <f t="shared" si="0"/>
        <v>0</v>
      </c>
      <c r="G25" s="149">
        <v>2.14</v>
      </c>
      <c r="H25" s="150">
        <v>2.23</v>
      </c>
      <c r="I25" s="143">
        <f t="shared" si="1"/>
        <v>-4.0358744394618773</v>
      </c>
    </row>
    <row r="26" spans="3:9" ht="14.25" thickBot="1" x14ac:dyDescent="0.3">
      <c r="C26" s="154" t="s">
        <v>154</v>
      </c>
      <c r="D26" s="197">
        <v>90</v>
      </c>
      <c r="E26" s="155">
        <v>90</v>
      </c>
      <c r="F26" s="198">
        <f t="shared" si="0"/>
        <v>0</v>
      </c>
      <c r="G26" s="156">
        <v>2.9</v>
      </c>
      <c r="H26" s="157">
        <v>2.8</v>
      </c>
      <c r="I26" s="178">
        <f t="shared" si="1"/>
        <v>3.5714285714285747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158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2018-11-22T09:38:06Z</dcterms:modified>
</cp:coreProperties>
</file>