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ownloads\"/>
    </mc:Choice>
  </mc:AlternateContent>
  <bookViews>
    <workbookView xWindow="0" yWindow="0" windowWidth="28800" windowHeight="10200"/>
  </bookViews>
  <sheets>
    <sheet name="Dane - 31 października 2023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4" i="1" l="1"/>
  <c r="AD77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A46" i="1" l="1"/>
  <c r="AF46" i="1"/>
  <c r="AN46" i="1"/>
  <c r="AR46" i="1"/>
  <c r="AA47" i="1"/>
  <c r="AF47" i="1"/>
  <c r="AN47" i="1"/>
  <c r="AR47" i="1"/>
  <c r="AA48" i="1"/>
  <c r="AF48" i="1"/>
  <c r="AN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54" i="1" l="1"/>
  <c r="J54" i="1"/>
  <c r="Q45" i="1"/>
  <c r="J45" i="1"/>
  <c r="F49" i="1"/>
  <c r="AN49" i="1"/>
  <c r="AR58" i="1"/>
  <c r="AN58" i="1"/>
  <c r="F45" i="1"/>
  <c r="AN45" i="1"/>
  <c r="AF45" i="1"/>
  <c r="AR45" i="1"/>
  <c r="AA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F60" i="1"/>
  <c r="AA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<sst xmlns="http://schemas.openxmlformats.org/spreadsheetml/2006/main" count="121" uniqueCount="88">
  <si>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</si>
  <si>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</si>
  <si>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</si>
  <si>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</si>
  <si>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</si>
  <si>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</si>
  <si>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</si>
  <si>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</si>
  <si>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</si>
  <si>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</si>
  <si>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</si>
  <si>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</si>
  <si>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</si>
  <si>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</si>
  <si>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</si>
  <si>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</si>
  <si>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</si>
  <si>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</si>
  <si>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</si>
  <si>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</si>
  <si>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</si>
  <si>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</si>
  <si>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</si>
  <si>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</si>
  <si>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</si>
  <si>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</si>
  <si>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</si>
  <si>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</si>
  <si>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</si>
  <si>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</si>
  <si>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</si>
  <si>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</si>
  <si>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</si>
  <si>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</si>
  <si>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</si>
  <si>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</si>
  <si>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</si>
  <si>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</si>
  <si>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</si>
  <si>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</si>
  <si>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</si>
  <si>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</si>
  <si>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</si>
  <si>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</si>
  <si>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</si>
  <si>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</si>
  <si>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</si>
  <si>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</si>
  <si>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</si>
  <si>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</si>
  <si>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</si>
  <si>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</si>
  <si>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</si>
  <si>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</si>
  <si>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</si>
  <si>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</si>
  <si>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</si>
  <si>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</si>
  <si>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</si>
  <si>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</si>
  <si>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</si>
  <si>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</si>
  <si>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</si>
  <si>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</si>
  <si>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</si>
  <si>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</si>
  <si>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</si>
  <si>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</si>
  <si>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</si>
  <si>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</si>
  <si>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</si>
  <si>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</si>
  <si>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</si>
  <si>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</si>
  <si>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</si>
  <si>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</si>
  <si>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</si>
  <si>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</si>
  <si>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</si>
  <si>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</si>
  <si>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</si>
  <si>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</si>
  <si>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</si>
  <si>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</si>
  <si>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</si>
  <si>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</si>
  <si>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31.10.2023</t>
  </si>
  <si>
    <t xml:space="preserve">Limit finansowy zgodny z arkuszem kalkulacyjnym z dnia 14.11.2023, kurs 1 EUR= 4,4565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</si>
</sst>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9" sqref="E19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3"/>
      <c r="L1" s="163"/>
      <c r="M1" s="163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4.4565000000000001</v>
      </c>
      <c r="C3" s="165"/>
      <c r="D3" s="165"/>
      <c r="E3" s="9"/>
      <c r="F3" s="166"/>
      <c r="G3" s="166"/>
      <c r="H3" s="166"/>
      <c r="I3" s="166"/>
      <c r="J3" s="166"/>
      <c r="K3" s="19"/>
      <c r="L3" s="19"/>
      <c r="M3" s="20"/>
      <c r="N3" s="21"/>
      <c r="O3" s="22" t="s">
        <v>86</v>
      </c>
      <c r="P3" s="172"/>
      <c r="Q3" s="172"/>
      <c r="R3" s="167"/>
      <c r="S3" s="167"/>
      <c r="T3" s="167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73" t="s">
        <v>77</v>
      </c>
      <c r="B4" s="174" t="s">
        <v>0</v>
      </c>
      <c r="C4" s="161" t="s">
        <v>64</v>
      </c>
      <c r="D4" s="161"/>
      <c r="E4" s="161"/>
      <c r="F4" s="175"/>
      <c r="G4" s="176" t="s">
        <v>63</v>
      </c>
      <c r="H4" s="177"/>
      <c r="I4" s="177"/>
      <c r="J4" s="178"/>
      <c r="K4" s="168" t="s">
        <v>65</v>
      </c>
      <c r="L4" s="168"/>
      <c r="M4" s="168"/>
      <c r="N4" s="168" t="s">
        <v>1</v>
      </c>
      <c r="O4" s="168"/>
      <c r="P4" s="168"/>
      <c r="Q4" s="169"/>
      <c r="R4" s="170"/>
      <c r="S4" s="170"/>
      <c r="T4" s="170"/>
      <c r="U4" s="168" t="s">
        <v>2</v>
      </c>
      <c r="V4" s="168"/>
      <c r="W4" s="168"/>
      <c r="X4" s="168" t="s">
        <v>78</v>
      </c>
      <c r="Y4" s="168"/>
      <c r="Z4" s="168"/>
      <c r="AA4" s="169"/>
      <c r="AB4" s="161" t="s">
        <v>3</v>
      </c>
      <c r="AC4" s="171"/>
      <c r="AD4" s="171"/>
      <c r="AE4" s="171"/>
      <c r="AF4" s="162"/>
      <c r="AG4" s="171"/>
      <c r="AH4" s="171"/>
      <c r="AI4" s="161" t="s">
        <v>83</v>
      </c>
      <c r="AJ4" s="161"/>
      <c r="AK4" s="161"/>
      <c r="AL4" s="161"/>
      <c r="AM4" s="161"/>
      <c r="AN4" s="162"/>
      <c r="AO4" s="161" t="s">
        <v>84</v>
      </c>
      <c r="AP4" s="161"/>
      <c r="AQ4" s="161"/>
      <c r="AR4" s="162"/>
    </row>
    <row r="5" spans="1:44" s="23" customFormat="1" ht="60.75" thickBot="1" x14ac:dyDescent="0.3">
      <c r="A5" s="173"/>
      <c r="B5" s="174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995433136.24986064</v>
      </c>
      <c r="C6" s="142">
        <v>7151</v>
      </c>
      <c r="D6" s="78">
        <v>1841360749.5999999</v>
      </c>
      <c r="E6" s="78">
        <v>1318741340.27</v>
      </c>
      <c r="F6" s="130">
        <f>D6/B6</f>
        <v>1.8498085733181837</v>
      </c>
      <c r="G6" s="141">
        <v>6022</v>
      </c>
      <c r="H6" s="132">
        <v>1103928971.1700001</v>
      </c>
      <c r="I6" s="132">
        <v>765667507.71000004</v>
      </c>
      <c r="J6" s="130">
        <f>H6/B6</f>
        <v>1.1089935938127202</v>
      </c>
      <c r="K6" s="131">
        <v>898</v>
      </c>
      <c r="L6" s="132">
        <v>458175545.63</v>
      </c>
      <c r="M6" s="132">
        <v>339366405.10000002</v>
      </c>
      <c r="N6" s="141">
        <v>5965</v>
      </c>
      <c r="O6" s="132">
        <v>1242915997.5899999</v>
      </c>
      <c r="P6" s="132">
        <v>874817108.80999994</v>
      </c>
      <c r="Q6" s="130">
        <f>O6/B6</f>
        <v>1.248618267091743</v>
      </c>
      <c r="R6" s="131">
        <v>129</v>
      </c>
      <c r="S6" s="132">
        <v>216535547.72</v>
      </c>
      <c r="T6" s="132">
        <v>161496308.78999999</v>
      </c>
      <c r="U6" s="131">
        <v>182</v>
      </c>
      <c r="V6" s="132">
        <v>6217482.3899999997</v>
      </c>
      <c r="W6" s="132">
        <v>4663236.79</v>
      </c>
      <c r="X6" s="141">
        <v>5836</v>
      </c>
      <c r="Y6" s="132">
        <v>1020162967.48</v>
      </c>
      <c r="Z6" s="78">
        <v>708657563.23000002</v>
      </c>
      <c r="AA6" s="116">
        <v>0.94662778613214993</v>
      </c>
      <c r="AB6" s="142">
        <v>5690</v>
      </c>
      <c r="AC6" s="142">
        <v>5925</v>
      </c>
      <c r="AD6" s="78">
        <v>894487748.09000003</v>
      </c>
      <c r="AE6" s="78">
        <v>617378741.85000002</v>
      </c>
      <c r="AF6" s="116">
        <f>AD6/B6</f>
        <v>0.89859149300559082</v>
      </c>
      <c r="AG6" s="77">
        <v>28</v>
      </c>
      <c r="AH6" s="78">
        <v>3937634.3</v>
      </c>
      <c r="AI6" s="142">
        <v>5817</v>
      </c>
      <c r="AJ6" s="78">
        <v>905527855.28999996</v>
      </c>
      <c r="AK6" s="78">
        <v>623409227.32000005</v>
      </c>
      <c r="AL6" s="78">
        <v>475374486.69999999</v>
      </c>
      <c r="AM6" s="78">
        <v>356530863.66000003</v>
      </c>
      <c r="AN6" s="116">
        <f>AJ6/B6</f>
        <v>0.90968225018250359</v>
      </c>
      <c r="AO6" s="142">
        <v>5683</v>
      </c>
      <c r="AP6" s="78">
        <v>789028786.90999997</v>
      </c>
      <c r="AQ6" s="78">
        <v>536034926.62</v>
      </c>
      <c r="AR6" s="116">
        <f>AP6/B6</f>
        <v>0.79264870554997102</v>
      </c>
    </row>
    <row r="7" spans="1:44" x14ac:dyDescent="0.2">
      <c r="A7" s="97" t="s">
        <v>13</v>
      </c>
      <c r="B7" s="105">
        <v>7957694.64212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1.2509170718000882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1.0280952521973674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1.0280327428875269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5">
        <v>0.88670854009435796</v>
      </c>
      <c r="AB7" s="74">
        <v>1</v>
      </c>
      <c r="AC7" s="76">
        <v>4</v>
      </c>
      <c r="AD7" s="72">
        <v>8122870.1399999997</v>
      </c>
      <c r="AE7" s="72">
        <v>6092152.5899999999</v>
      </c>
      <c r="AF7" s="115">
        <f t="shared" ref="AF7:AF59" si="2">AD7/B7</f>
        <v>1.0207567021993691</v>
      </c>
      <c r="AG7" s="76">
        <v>0</v>
      </c>
      <c r="AH7" s="75">
        <v>0</v>
      </c>
      <c r="AI7" s="74">
        <v>1</v>
      </c>
      <c r="AJ7" s="72">
        <v>8207912.6699999999</v>
      </c>
      <c r="AK7" s="72">
        <v>6155934.5</v>
      </c>
      <c r="AL7" s="72">
        <v>7781300</v>
      </c>
      <c r="AM7" s="72">
        <v>5835975</v>
      </c>
      <c r="AN7" s="115">
        <f t="shared" ref="AN7:AN59" si="3">AJ7/B7</f>
        <v>1.0314435322204496</v>
      </c>
      <c r="AO7" s="74">
        <v>1</v>
      </c>
      <c r="AP7" s="72">
        <v>2640562.7400000002</v>
      </c>
      <c r="AQ7" s="72">
        <v>1980422.04</v>
      </c>
      <c r="AR7" s="115">
        <f t="shared" ref="AR7:AR59" si="4">AP7/B7</f>
        <v>0.33182508989771076</v>
      </c>
    </row>
    <row r="8" spans="1:44" x14ac:dyDescent="0.2">
      <c r="A8" s="98" t="s">
        <v>14</v>
      </c>
      <c r="B8" s="106">
        <v>15540082.339353334</v>
      </c>
      <c r="C8" s="24">
        <v>370</v>
      </c>
      <c r="D8" s="25">
        <v>23277761.059999999</v>
      </c>
      <c r="E8" s="40">
        <v>17458320.68</v>
      </c>
      <c r="F8" s="115">
        <f t="shared" si="0"/>
        <v>1.4979174853566863</v>
      </c>
      <c r="G8" s="52">
        <v>269</v>
      </c>
      <c r="H8" s="51">
        <v>16296967.529999999</v>
      </c>
      <c r="I8" s="51">
        <v>12222725.58</v>
      </c>
      <c r="J8" s="115">
        <f t="shared" si="1"/>
        <v>1.0487053526563335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5">O8/$B8</f>
        <v>1.0845711310884441</v>
      </c>
      <c r="R8" s="52">
        <v>21</v>
      </c>
      <c r="S8" s="51">
        <v>1229073.9199999999</v>
      </c>
      <c r="T8" s="53">
        <v>921805.44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15581791.439999999</v>
      </c>
      <c r="Z8" s="25">
        <v>11686343.529999999</v>
      </c>
      <c r="AA8" s="115">
        <v>0.99577563731062746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1.0162152989375441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1.035148894241277</v>
      </c>
      <c r="AO8" s="27">
        <v>269</v>
      </c>
      <c r="AP8" s="25">
        <v>15438357.359999999</v>
      </c>
      <c r="AQ8" s="25">
        <v>11578767.880000001</v>
      </c>
      <c r="AR8" s="115">
        <f t="shared" si="4"/>
        <v>0.99345402571672814</v>
      </c>
    </row>
    <row r="9" spans="1:44" s="30" customFormat="1" ht="25.5" x14ac:dyDescent="0.2">
      <c r="A9" s="98" t="s">
        <v>15</v>
      </c>
      <c r="B9" s="106">
        <v>6092815.9126466671</v>
      </c>
      <c r="C9" s="45">
        <v>8</v>
      </c>
      <c r="D9" s="41">
        <v>27789237.25</v>
      </c>
      <c r="E9" s="42">
        <v>20841927.920000002</v>
      </c>
      <c r="F9" s="115">
        <f t="shared" si="0"/>
        <v>4.560984222798977</v>
      </c>
      <c r="G9" s="57">
        <v>3</v>
      </c>
      <c r="H9" s="56">
        <v>6145067.1699999999</v>
      </c>
      <c r="I9" s="56">
        <v>4608800.37</v>
      </c>
      <c r="J9" s="115">
        <f t="shared" si="1"/>
        <v>1.0085758798727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5"/>
        <v>1.0084969935241068</v>
      </c>
      <c r="R9" s="57">
        <v>0</v>
      </c>
      <c r="S9" s="56">
        <v>0</v>
      </c>
      <c r="T9" s="58">
        <v>0</v>
      </c>
      <c r="U9" s="57">
        <v>1</v>
      </c>
      <c r="V9" s="56">
        <v>21473.040000000001</v>
      </c>
      <c r="W9" s="58">
        <v>16104.78</v>
      </c>
      <c r="X9" s="57">
        <v>3</v>
      </c>
      <c r="Y9" s="41">
        <v>6123113.4900000002</v>
      </c>
      <c r="Z9" s="41">
        <v>4592335.1100000003</v>
      </c>
      <c r="AA9" s="115">
        <v>0.38194109730728254</v>
      </c>
      <c r="AB9" s="43">
        <v>2</v>
      </c>
      <c r="AC9" s="44">
        <v>2</v>
      </c>
      <c r="AD9" s="41">
        <v>1524346.69</v>
      </c>
      <c r="AE9" s="41">
        <v>1143260.01</v>
      </c>
      <c r="AF9" s="115">
        <f t="shared" si="2"/>
        <v>0.25018755069162046</v>
      </c>
      <c r="AG9" s="44">
        <v>0</v>
      </c>
      <c r="AH9" s="46">
        <v>0</v>
      </c>
      <c r="AI9" s="43">
        <v>3</v>
      </c>
      <c r="AJ9" s="56">
        <v>3851188.19</v>
      </c>
      <c r="AK9" s="56">
        <v>2888391.1</v>
      </c>
      <c r="AL9" s="41">
        <v>3828013.34</v>
      </c>
      <c r="AM9" s="41">
        <v>2871009.97</v>
      </c>
      <c r="AN9" s="115">
        <f t="shared" si="3"/>
        <v>0.6320867469516368</v>
      </c>
      <c r="AO9" s="43">
        <v>1</v>
      </c>
      <c r="AP9" s="41">
        <v>187396.72</v>
      </c>
      <c r="AQ9" s="41">
        <v>140547.53</v>
      </c>
      <c r="AR9" s="115">
        <f t="shared" si="4"/>
        <v>3.0756996877425183E-2</v>
      </c>
    </row>
    <row r="10" spans="1:44" s="30" customFormat="1" ht="25.5" x14ac:dyDescent="0.2">
      <c r="A10" s="98" t="s">
        <v>16</v>
      </c>
      <c r="B10" s="106">
        <v>174520566.15884781</v>
      </c>
      <c r="C10" s="27">
        <v>76</v>
      </c>
      <c r="D10" s="47">
        <v>215290195.78</v>
      </c>
      <c r="E10" s="47">
        <v>161467646.69999999</v>
      </c>
      <c r="F10" s="115">
        <f t="shared" si="0"/>
        <v>1.233609313323244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1.040696087673058</v>
      </c>
      <c r="K10" s="52">
        <v>19</v>
      </c>
      <c r="L10" s="129">
        <v>33667325.359999999</v>
      </c>
      <c r="M10" s="53">
        <v>25250493.989999998</v>
      </c>
      <c r="N10" s="57">
        <v>57</v>
      </c>
      <c r="O10" s="129">
        <v>177552648.94</v>
      </c>
      <c r="P10" s="129">
        <v>133164486.56999999</v>
      </c>
      <c r="Q10" s="118">
        <f t="shared" si="5"/>
        <v>1.0173737849233906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1027693.16</v>
      </c>
      <c r="X10" s="57">
        <v>57</v>
      </c>
      <c r="Y10" s="47">
        <v>176182391.38999999</v>
      </c>
      <c r="Z10" s="47">
        <v>132136793.41</v>
      </c>
      <c r="AA10" s="115">
        <v>0.99037971032117145</v>
      </c>
      <c r="AB10" s="43">
        <v>56</v>
      </c>
      <c r="AC10" s="44">
        <v>84</v>
      </c>
      <c r="AD10" s="47">
        <v>172143596.02000001</v>
      </c>
      <c r="AE10" s="47">
        <v>129107696.84</v>
      </c>
      <c r="AF10" s="115">
        <f t="shared" si="2"/>
        <v>0.98637999984091107</v>
      </c>
      <c r="AG10" s="43">
        <v>1</v>
      </c>
      <c r="AH10" s="26">
        <v>0</v>
      </c>
      <c r="AI10" s="43">
        <v>56</v>
      </c>
      <c r="AJ10" s="129">
        <v>175876101.25999999</v>
      </c>
      <c r="AK10" s="129">
        <v>131907075.69</v>
      </c>
      <c r="AL10" s="47">
        <v>169888569.97999999</v>
      </c>
      <c r="AM10" s="47">
        <v>127416427.36</v>
      </c>
      <c r="AN10" s="115">
        <f t="shared" si="3"/>
        <v>1.0077671940390016</v>
      </c>
      <c r="AO10" s="43">
        <v>51</v>
      </c>
      <c r="AP10" s="47">
        <v>160666642.03</v>
      </c>
      <c r="AQ10" s="47">
        <v>120499981.3</v>
      </c>
      <c r="AR10" s="115">
        <f t="shared" si="4"/>
        <v>0.92061724051343019</v>
      </c>
    </row>
    <row r="11" spans="1:44" s="67" customFormat="1" outlineLevel="1" collapsed="1" x14ac:dyDescent="0.2">
      <c r="A11" s="99" t="s">
        <v>17</v>
      </c>
      <c r="B11" s="107">
        <v>81132697.205520168</v>
      </c>
      <c r="C11" s="24">
        <v>15</v>
      </c>
      <c r="D11" s="25">
        <v>91804817.5</v>
      </c>
      <c r="E11" s="40">
        <v>68853613.099999994</v>
      </c>
      <c r="F11" s="115">
        <f t="shared" si="0"/>
        <v>1.1315390793362372</v>
      </c>
      <c r="G11" s="52">
        <v>14</v>
      </c>
      <c r="H11" s="51">
        <v>85778346.5</v>
      </c>
      <c r="I11" s="51">
        <v>64333759.850000001</v>
      </c>
      <c r="J11" s="115">
        <f t="shared" si="1"/>
        <v>1.0572598897176038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1.0334723016492424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5">
        <v>0.99552785146094258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2"/>
        <v>1.0259543726143565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1.0495830939071273</v>
      </c>
      <c r="AO11" s="52">
        <v>14</v>
      </c>
      <c r="AP11" s="51">
        <v>82387495.890000001</v>
      </c>
      <c r="AQ11" s="51">
        <v>61790621.850000001</v>
      </c>
      <c r="AR11" s="115">
        <f t="shared" si="4"/>
        <v>1.015466004800768</v>
      </c>
    </row>
    <row r="12" spans="1:44" s="67" customFormat="1" ht="25.5" outlineLevel="1" x14ac:dyDescent="0.2">
      <c r="A12" s="99" t="s">
        <v>18</v>
      </c>
      <c r="B12" s="107">
        <v>92059562.277573943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1.3234856397930166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1.026293341859781</v>
      </c>
      <c r="K12" s="52">
        <v>9</v>
      </c>
      <c r="L12" s="51">
        <v>27359392.859999999</v>
      </c>
      <c r="M12" s="53">
        <v>20519544.620000001</v>
      </c>
      <c r="N12" s="52">
        <v>24</v>
      </c>
      <c r="O12" s="51">
        <v>92376756.920000002</v>
      </c>
      <c r="P12" s="51">
        <v>69282567.609999999</v>
      </c>
      <c r="Q12" s="118">
        <f t="shared" si="5"/>
        <v>1.0034455371563649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</v>
      </c>
      <c r="X12" s="52">
        <v>24</v>
      </c>
      <c r="Y12" s="25">
        <v>91815517.189999998</v>
      </c>
      <c r="Z12" s="25">
        <v>68861637.819999993</v>
      </c>
      <c r="AA12" s="115">
        <v>0.98692807241117664</v>
      </c>
      <c r="AB12" s="27">
        <v>23</v>
      </c>
      <c r="AC12" s="28">
        <v>36</v>
      </c>
      <c r="AD12" s="25">
        <v>87577654.359999999</v>
      </c>
      <c r="AE12" s="25">
        <v>65683240.68</v>
      </c>
      <c r="AF12" s="115">
        <f t="shared" si="2"/>
        <v>0.95131512895900705</v>
      </c>
      <c r="AG12" s="28">
        <v>0</v>
      </c>
      <c r="AH12" s="26">
        <v>0</v>
      </c>
      <c r="AI12" s="27">
        <v>23</v>
      </c>
      <c r="AJ12" s="51">
        <v>89393097.209999993</v>
      </c>
      <c r="AK12" s="51">
        <v>67044822.799999997</v>
      </c>
      <c r="AL12" s="25">
        <v>87684393.409999996</v>
      </c>
      <c r="AM12" s="25">
        <v>65763294.979999997</v>
      </c>
      <c r="AN12" s="115">
        <f t="shared" si="3"/>
        <v>0.97103543617191945</v>
      </c>
      <c r="AO12" s="52">
        <v>18</v>
      </c>
      <c r="AP12" s="51">
        <v>76951649.439999998</v>
      </c>
      <c r="AQ12" s="51">
        <v>57713736.990000002</v>
      </c>
      <c r="AR12" s="115">
        <f t="shared" si="4"/>
        <v>0.83588980369012367</v>
      </c>
    </row>
    <row r="13" spans="1:44" s="68" customFormat="1" ht="25.5" outlineLevel="1" x14ac:dyDescent="0.2">
      <c r="A13" s="99" t="s">
        <v>19</v>
      </c>
      <c r="B13" s="107">
        <v>1328306.6757537185</v>
      </c>
      <c r="C13" s="24">
        <v>28</v>
      </c>
      <c r="D13" s="25">
        <v>1645869.6</v>
      </c>
      <c r="E13" s="40">
        <v>1234402.17</v>
      </c>
      <c r="F13" s="115">
        <f t="shared" si="0"/>
        <v>1.239073498645249</v>
      </c>
      <c r="G13" s="52">
        <v>19</v>
      </c>
      <c r="H13" s="51">
        <v>1364408.1</v>
      </c>
      <c r="I13" s="51">
        <v>1023306.05</v>
      </c>
      <c r="J13" s="115">
        <f t="shared" si="1"/>
        <v>1.0271785310615837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0.99939021931568706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5">
        <v>0.90699379701734562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0.99938984289658961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0.99939021931568706</v>
      </c>
      <c r="AO13" s="52">
        <v>19</v>
      </c>
      <c r="AP13" s="51">
        <v>1327496.7</v>
      </c>
      <c r="AQ13" s="51">
        <v>995622.46</v>
      </c>
      <c r="AR13" s="115">
        <f t="shared" si="4"/>
        <v>0.99939021931568706</v>
      </c>
    </row>
    <row r="14" spans="1:44" ht="36.75" customHeight="1" x14ac:dyDescent="0.2">
      <c r="A14" s="98" t="s">
        <v>20</v>
      </c>
      <c r="B14" s="106">
        <v>24716349.174980003</v>
      </c>
      <c r="C14" s="24">
        <v>13</v>
      </c>
      <c r="D14" s="25">
        <v>30276905.75</v>
      </c>
      <c r="E14" s="40">
        <v>22707679.27</v>
      </c>
      <c r="F14" s="115">
        <f t="shared" si="0"/>
        <v>1.2249748349019469</v>
      </c>
      <c r="G14" s="52">
        <v>11</v>
      </c>
      <c r="H14" s="51">
        <v>25712899.84</v>
      </c>
      <c r="I14" s="51">
        <v>19284674.850000001</v>
      </c>
      <c r="J14" s="115">
        <f t="shared" si="1"/>
        <v>1.0403194928977937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5"/>
        <v>1.0145553715264781</v>
      </c>
      <c r="R14" s="52">
        <v>0</v>
      </c>
      <c r="S14" s="51">
        <v>0</v>
      </c>
      <c r="T14" s="53">
        <v>0</v>
      </c>
      <c r="U14" s="52">
        <v>2</v>
      </c>
      <c r="V14" s="51">
        <v>279474.81</v>
      </c>
      <c r="W14" s="53">
        <v>209606.11</v>
      </c>
      <c r="X14" s="52">
        <v>11</v>
      </c>
      <c r="Y14" s="25">
        <v>24796630.010000002</v>
      </c>
      <c r="Z14" s="25">
        <v>18597472.469999999</v>
      </c>
      <c r="AA14" s="115">
        <v>0.99178824088874384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0.72475428806991249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0.88957502519252174</v>
      </c>
      <c r="AO14" s="52">
        <v>10</v>
      </c>
      <c r="AP14" s="51">
        <v>18337058.52</v>
      </c>
      <c r="AQ14" s="51">
        <v>13752793.83</v>
      </c>
      <c r="AR14" s="115">
        <f t="shared" si="4"/>
        <v>0.74189996225503785</v>
      </c>
    </row>
    <row r="15" spans="1:44" x14ac:dyDescent="0.2">
      <c r="A15" s="98" t="s">
        <v>21</v>
      </c>
      <c r="B15" s="106">
        <v>53437398.948679999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1.3289555110682314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1.3289555110682314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1.0944613837991584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5">
        <v>1.0288817031012332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2"/>
        <v>0.82984332775230241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1.0043788995333536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1.0043788995333536</v>
      </c>
    </row>
    <row r="16" spans="1:44" x14ac:dyDescent="0.2">
      <c r="A16" s="98" t="s">
        <v>22</v>
      </c>
      <c r="B16" s="106">
        <v>5056905.0276733339</v>
      </c>
      <c r="C16" s="24">
        <v>4</v>
      </c>
      <c r="D16" s="25">
        <v>5200000</v>
      </c>
      <c r="E16" s="40">
        <v>3900000</v>
      </c>
      <c r="F16" s="115">
        <f t="shared" si="0"/>
        <v>1.0282969467576699</v>
      </c>
      <c r="G16" s="52">
        <v>4</v>
      </c>
      <c r="H16" s="51">
        <v>5200000</v>
      </c>
      <c r="I16" s="51">
        <v>3900000</v>
      </c>
      <c r="J16" s="115">
        <f t="shared" si="1"/>
        <v>1.0282969467576699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5"/>
        <v>1.0282969467576699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5">
        <v>0.70621536780516303</v>
      </c>
      <c r="AB16" s="52">
        <v>3</v>
      </c>
      <c r="AC16" s="28">
        <v>7</v>
      </c>
      <c r="AD16" s="25">
        <v>2656142.6</v>
      </c>
      <c r="AE16" s="25">
        <v>1992106.94</v>
      </c>
      <c r="AF16" s="115">
        <f t="shared" si="2"/>
        <v>0.5252506395640345</v>
      </c>
      <c r="AG16" s="28">
        <v>0</v>
      </c>
      <c r="AH16" s="26">
        <v>0</v>
      </c>
      <c r="AI16" s="52">
        <v>3</v>
      </c>
      <c r="AJ16" s="51">
        <v>2656142.6</v>
      </c>
      <c r="AK16" s="51">
        <v>1992106.94</v>
      </c>
      <c r="AL16" s="25">
        <v>0</v>
      </c>
      <c r="AM16" s="25">
        <v>0</v>
      </c>
      <c r="AN16" s="115">
        <f t="shared" si="3"/>
        <v>0.5252506395640345</v>
      </c>
      <c r="AO16" s="52">
        <v>3</v>
      </c>
      <c r="AP16" s="51">
        <v>2656142.6</v>
      </c>
      <c r="AQ16" s="51">
        <v>1992106.94</v>
      </c>
      <c r="AR16" s="115">
        <f t="shared" si="4"/>
        <v>0.5252506395640345</v>
      </c>
    </row>
    <row r="17" spans="1:44" ht="25.5" x14ac:dyDescent="0.2">
      <c r="A17" s="98" t="s">
        <v>23</v>
      </c>
      <c r="B17" s="106">
        <v>43571029.302426673</v>
      </c>
      <c r="C17" s="24">
        <v>468</v>
      </c>
      <c r="D17" s="25">
        <v>117886042.94</v>
      </c>
      <c r="E17" s="40">
        <v>88414531.420000002</v>
      </c>
      <c r="F17" s="115">
        <f t="shared" si="0"/>
        <v>2.7056061063362202</v>
      </c>
      <c r="G17" s="52">
        <v>208</v>
      </c>
      <c r="H17" s="51">
        <v>49478647.390000001</v>
      </c>
      <c r="I17" s="51">
        <v>37108985.189999998</v>
      </c>
      <c r="J17" s="115">
        <f t="shared" si="1"/>
        <v>1.1355859198681888</v>
      </c>
      <c r="K17" s="52">
        <v>230</v>
      </c>
      <c r="L17" s="51">
        <v>60783887.130000003</v>
      </c>
      <c r="M17" s="53">
        <v>45587914.969999999</v>
      </c>
      <c r="N17" s="52">
        <v>231</v>
      </c>
      <c r="O17" s="51">
        <v>48972634.060000002</v>
      </c>
      <c r="P17" s="51">
        <v>36729474.920000002</v>
      </c>
      <c r="Q17" s="118">
        <f t="shared" si="5"/>
        <v>1.1239723927585179</v>
      </c>
      <c r="R17" s="52">
        <v>30</v>
      </c>
      <c r="S17" s="51">
        <v>6660385.0199999996</v>
      </c>
      <c r="T17" s="53">
        <v>4995288.6900000004</v>
      </c>
      <c r="U17" s="52">
        <v>17</v>
      </c>
      <c r="V17" s="51">
        <v>526399.42000000004</v>
      </c>
      <c r="W17" s="53">
        <v>394799.54</v>
      </c>
      <c r="X17" s="52">
        <v>201</v>
      </c>
      <c r="Y17" s="25">
        <v>41785849.619999997</v>
      </c>
      <c r="Z17" s="25">
        <v>31339386.690000001</v>
      </c>
      <c r="AA17" s="115">
        <v>0.77830133121138223</v>
      </c>
      <c r="AB17" s="52">
        <v>190</v>
      </c>
      <c r="AC17" s="28">
        <v>203</v>
      </c>
      <c r="AD17" s="25">
        <v>36245053.119999997</v>
      </c>
      <c r="AE17" s="25">
        <v>27183789.32</v>
      </c>
      <c r="AF17" s="115">
        <f t="shared" si="2"/>
        <v>0.83186130096727695</v>
      </c>
      <c r="AG17" s="28">
        <v>3</v>
      </c>
      <c r="AH17" s="26">
        <v>186905.25</v>
      </c>
      <c r="AI17" s="52">
        <v>207</v>
      </c>
      <c r="AJ17" s="53">
        <v>41808519.049999997</v>
      </c>
      <c r="AK17" s="129">
        <v>31356388.600000001</v>
      </c>
      <c r="AL17" s="25">
        <v>37708926.5</v>
      </c>
      <c r="AM17" s="25">
        <v>28281694.41</v>
      </c>
      <c r="AN17" s="115">
        <f t="shared" si="3"/>
        <v>0.95954857434757657</v>
      </c>
      <c r="AO17" s="52">
        <v>165</v>
      </c>
      <c r="AP17" s="51">
        <v>31489354.440000001</v>
      </c>
      <c r="AQ17" s="51">
        <v>23617015.300000001</v>
      </c>
      <c r="AR17" s="115">
        <f t="shared" si="4"/>
        <v>0.72271311796267834</v>
      </c>
    </row>
    <row r="18" spans="1:44" x14ac:dyDescent="0.2">
      <c r="A18" s="98" t="s">
        <v>24</v>
      </c>
      <c r="B18" s="106">
        <v>28166002.365513336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2.2650784236997366</v>
      </c>
      <c r="G18" s="52">
        <v>278</v>
      </c>
      <c r="H18" s="51">
        <v>34779965.840000004</v>
      </c>
      <c r="I18" s="51">
        <v>26084974.010000002</v>
      </c>
      <c r="J18" s="115">
        <f t="shared" si="1"/>
        <v>1.2348208094516406</v>
      </c>
      <c r="K18" s="52">
        <v>190</v>
      </c>
      <c r="L18" s="51">
        <v>23266237.670000002</v>
      </c>
      <c r="M18" s="53">
        <v>17449678.100000001</v>
      </c>
      <c r="N18" s="52">
        <v>309</v>
      </c>
      <c r="O18" s="51">
        <v>33341360.649999999</v>
      </c>
      <c r="P18" s="51">
        <v>25006020.109999999</v>
      </c>
      <c r="Q18" s="118">
        <f t="shared" si="5"/>
        <v>1.1837448643696562</v>
      </c>
      <c r="R18" s="52">
        <v>31</v>
      </c>
      <c r="S18" s="51">
        <v>4033818.23</v>
      </c>
      <c r="T18" s="53">
        <v>3025363.63</v>
      </c>
      <c r="U18" s="52">
        <v>41</v>
      </c>
      <c r="V18" s="51">
        <v>1353496.69</v>
      </c>
      <c r="W18" s="53">
        <v>1015122.52</v>
      </c>
      <c r="X18" s="52">
        <v>278</v>
      </c>
      <c r="Y18" s="25">
        <v>27954045.73</v>
      </c>
      <c r="Z18" s="25">
        <v>20965533.960000001</v>
      </c>
      <c r="AA18" s="115">
        <v>0.90790649669463463</v>
      </c>
      <c r="AB18" s="52">
        <v>281</v>
      </c>
      <c r="AC18" s="28">
        <v>298</v>
      </c>
      <c r="AD18" s="25">
        <v>27421413.899999999</v>
      </c>
      <c r="AE18" s="25">
        <v>20566060.059999999</v>
      </c>
      <c r="AF18" s="115">
        <f t="shared" si="2"/>
        <v>0.97356428307252374</v>
      </c>
      <c r="AG18" s="28">
        <v>4</v>
      </c>
      <c r="AH18" s="26">
        <v>100187.64</v>
      </c>
      <c r="AI18" s="52">
        <v>284</v>
      </c>
      <c r="AJ18" s="51">
        <v>29035801.899999999</v>
      </c>
      <c r="AK18" s="51">
        <v>21776850.969999999</v>
      </c>
      <c r="AL18" s="25">
        <v>24731080.579999998</v>
      </c>
      <c r="AM18" s="25">
        <v>18548310.190000001</v>
      </c>
      <c r="AN18" s="115">
        <f t="shared" si="3"/>
        <v>1.0308811851678197</v>
      </c>
      <c r="AO18" s="52">
        <v>269</v>
      </c>
      <c r="AP18" s="51">
        <v>24527413.449999999</v>
      </c>
      <c r="AQ18" s="51">
        <v>18395559.789999999</v>
      </c>
      <c r="AR18" s="115">
        <f t="shared" si="4"/>
        <v>0.87081628168971359</v>
      </c>
    </row>
    <row r="19" spans="1:44" ht="25.5" x14ac:dyDescent="0.2">
      <c r="A19" s="98" t="s">
        <v>25</v>
      </c>
      <c r="B19" s="106">
        <v>336677086.43322664</v>
      </c>
      <c r="C19" s="153">
        <v>4442</v>
      </c>
      <c r="D19" s="25">
        <v>370629601</v>
      </c>
      <c r="E19" s="40">
        <v>233446963.25</v>
      </c>
      <c r="F19" s="115">
        <f t="shared" si="0"/>
        <v>1.1008459320070396</v>
      </c>
      <c r="G19" s="143">
        <v>4442</v>
      </c>
      <c r="H19" s="51">
        <v>370629601</v>
      </c>
      <c r="I19" s="51">
        <v>233446963.25</v>
      </c>
      <c r="J19" s="115">
        <f t="shared" si="1"/>
        <v>1.1008459320070396</v>
      </c>
      <c r="K19" s="52">
        <v>119</v>
      </c>
      <c r="L19" s="51">
        <v>9055650</v>
      </c>
      <c r="M19" s="53">
        <v>5332925</v>
      </c>
      <c r="N19" s="143">
        <v>4322</v>
      </c>
      <c r="O19" s="51">
        <v>359745880</v>
      </c>
      <c r="P19" s="51">
        <v>227060815</v>
      </c>
      <c r="Q19" s="118">
        <f t="shared" si="5"/>
        <v>1.068519048359261</v>
      </c>
      <c r="R19" s="52">
        <v>2</v>
      </c>
      <c r="S19" s="51">
        <v>319350</v>
      </c>
      <c r="T19" s="53">
        <v>210262.5</v>
      </c>
      <c r="U19" s="52">
        <v>2</v>
      </c>
      <c r="V19" s="51">
        <v>24650</v>
      </c>
      <c r="W19" s="53">
        <v>18612.5</v>
      </c>
      <c r="X19" s="143">
        <v>4320</v>
      </c>
      <c r="Y19" s="25">
        <v>359401880</v>
      </c>
      <c r="Z19" s="25">
        <v>226831940</v>
      </c>
      <c r="AA19" s="115">
        <v>1.0052209094869256</v>
      </c>
      <c r="AB19" s="143">
        <v>4314</v>
      </c>
      <c r="AC19" s="144">
        <v>4405</v>
      </c>
      <c r="AD19" s="25">
        <v>336146162.5</v>
      </c>
      <c r="AE19" s="25">
        <v>209708721.87</v>
      </c>
      <c r="AF19" s="115">
        <f t="shared" si="2"/>
        <v>0.99842304702452045</v>
      </c>
      <c r="AG19" s="28">
        <v>3</v>
      </c>
      <c r="AH19" s="26">
        <v>160500</v>
      </c>
      <c r="AI19" s="143">
        <v>4287</v>
      </c>
      <c r="AJ19" s="51">
        <v>334623250</v>
      </c>
      <c r="AK19" s="51">
        <v>208648625</v>
      </c>
      <c r="AL19" s="25">
        <v>0</v>
      </c>
      <c r="AM19" s="25">
        <v>0</v>
      </c>
      <c r="AN19" s="115">
        <f t="shared" si="3"/>
        <v>0.99389968454644451</v>
      </c>
      <c r="AO19" s="143">
        <v>4287</v>
      </c>
      <c r="AP19" s="51">
        <v>334623250</v>
      </c>
      <c r="AQ19" s="51">
        <v>208648625</v>
      </c>
      <c r="AR19" s="115">
        <f t="shared" si="4"/>
        <v>0.99389968454644451</v>
      </c>
    </row>
    <row r="20" spans="1:44" outlineLevel="1" x14ac:dyDescent="0.2">
      <c r="A20" s="99" t="s">
        <v>74</v>
      </c>
      <c r="B20" s="107">
        <v>171539196.49663997</v>
      </c>
      <c r="C20" s="154">
        <v>3218</v>
      </c>
      <c r="D20" s="121">
        <v>178100950</v>
      </c>
      <c r="E20" s="122">
        <v>89050475</v>
      </c>
      <c r="F20" s="123">
        <f t="shared" si="0"/>
        <v>1.0382522107913019</v>
      </c>
      <c r="G20" s="157">
        <v>3218</v>
      </c>
      <c r="H20" s="135">
        <v>178100950</v>
      </c>
      <c r="I20" s="135">
        <v>89050475</v>
      </c>
      <c r="J20" s="123">
        <f t="shared" si="1"/>
        <v>1.0382522107913019</v>
      </c>
      <c r="K20" s="134">
        <v>102</v>
      </c>
      <c r="L20" s="135">
        <v>5835250</v>
      </c>
      <c r="M20" s="137">
        <v>2917625</v>
      </c>
      <c r="N20" s="157">
        <v>3115</v>
      </c>
      <c r="O20" s="135">
        <v>170994380</v>
      </c>
      <c r="P20" s="135">
        <v>85497190</v>
      </c>
      <c r="Q20" s="136">
        <f t="shared" si="5"/>
        <v>0.99682395331348872</v>
      </c>
      <c r="R20" s="134">
        <v>1</v>
      </c>
      <c r="S20" s="135">
        <v>117000</v>
      </c>
      <c r="T20" s="137">
        <v>58500</v>
      </c>
      <c r="U20" s="134">
        <v>1</v>
      </c>
      <c r="V20" s="135">
        <v>-500</v>
      </c>
      <c r="W20" s="137">
        <v>-250</v>
      </c>
      <c r="X20" s="157">
        <v>3114</v>
      </c>
      <c r="Y20" s="121">
        <v>170877880</v>
      </c>
      <c r="Z20" s="121">
        <v>85438940</v>
      </c>
      <c r="AA20" s="123">
        <v>0.87468391630516984</v>
      </c>
      <c r="AB20" s="143">
        <v>3091</v>
      </c>
      <c r="AC20" s="144">
        <v>3093</v>
      </c>
      <c r="AD20" s="25">
        <v>169603600</v>
      </c>
      <c r="AE20" s="25">
        <v>84801800</v>
      </c>
      <c r="AF20" s="123">
        <f t="shared" si="2"/>
        <v>0.98871630195214377</v>
      </c>
      <c r="AG20" s="28">
        <v>3</v>
      </c>
      <c r="AH20" s="26">
        <v>160500</v>
      </c>
      <c r="AI20" s="143">
        <v>3080</v>
      </c>
      <c r="AJ20" s="51">
        <v>169275250</v>
      </c>
      <c r="AK20" s="51">
        <v>84637625</v>
      </c>
      <c r="AL20" s="25">
        <v>0</v>
      </c>
      <c r="AM20" s="25">
        <v>0</v>
      </c>
      <c r="AN20" s="123">
        <f t="shared" si="3"/>
        <v>0.98680216217123118</v>
      </c>
      <c r="AO20" s="143">
        <v>3080</v>
      </c>
      <c r="AP20" s="51">
        <v>169275250</v>
      </c>
      <c r="AQ20" s="51">
        <v>84637625</v>
      </c>
      <c r="AR20" s="123">
        <f t="shared" si="4"/>
        <v>0.98680216217123118</v>
      </c>
    </row>
    <row r="21" spans="1:44" ht="25.5" outlineLevel="1" x14ac:dyDescent="0.2">
      <c r="A21" s="99" t="s">
        <v>76</v>
      </c>
      <c r="B21" s="107">
        <v>165137889.93658668</v>
      </c>
      <c r="C21" s="154">
        <v>1224</v>
      </c>
      <c r="D21" s="121">
        <v>192528651</v>
      </c>
      <c r="E21" s="122">
        <v>144396488.25</v>
      </c>
      <c r="F21" s="123">
        <f t="shared" si="0"/>
        <v>1.1658659988566611</v>
      </c>
      <c r="G21" s="157">
        <v>1224</v>
      </c>
      <c r="H21" s="135">
        <v>192528651</v>
      </c>
      <c r="I21" s="135">
        <v>144396488.25</v>
      </c>
      <c r="J21" s="123">
        <f t="shared" si="1"/>
        <v>1.1658659988566611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1.1429932892595456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23">
        <v>1.1416118054842692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1.0085060585668906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1.0012723310410108</v>
      </c>
      <c r="AO21" s="143">
        <v>1207</v>
      </c>
      <c r="AP21" s="51">
        <v>165348000</v>
      </c>
      <c r="AQ21" s="51">
        <v>124011000</v>
      </c>
      <c r="AR21" s="123">
        <f t="shared" si="4"/>
        <v>1.0012723310410108</v>
      </c>
    </row>
    <row r="22" spans="1:44" ht="25.5" x14ac:dyDescent="0.2">
      <c r="A22" s="98" t="s">
        <v>26</v>
      </c>
      <c r="B22" s="106">
        <v>100909963.51649334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2.2959214414157683</v>
      </c>
      <c r="G22" s="52">
        <v>441</v>
      </c>
      <c r="H22" s="51">
        <v>115418875.73999999</v>
      </c>
      <c r="I22" s="51">
        <v>86564156.269999996</v>
      </c>
      <c r="J22" s="115">
        <f t="shared" si="1"/>
        <v>1.14378076968718</v>
      </c>
      <c r="K22" s="52">
        <v>122</v>
      </c>
      <c r="L22" s="51">
        <v>30862975.460000001</v>
      </c>
      <c r="M22" s="53">
        <v>23147231.48</v>
      </c>
      <c r="N22" s="52">
        <v>467</v>
      </c>
      <c r="O22" s="51">
        <v>108404448.83</v>
      </c>
      <c r="P22" s="51">
        <v>81303336.140000001</v>
      </c>
      <c r="Q22" s="118">
        <f t="shared" si="5"/>
        <v>1.0742690320394548</v>
      </c>
      <c r="R22" s="52">
        <v>29</v>
      </c>
      <c r="S22" s="51">
        <v>6690950.2699999996</v>
      </c>
      <c r="T22" s="53">
        <v>5018212.68</v>
      </c>
      <c r="U22" s="52">
        <v>54</v>
      </c>
      <c r="V22" s="51">
        <v>1267039.9099999999</v>
      </c>
      <c r="W22" s="53">
        <v>950279.92</v>
      </c>
      <c r="X22" s="52">
        <v>438</v>
      </c>
      <c r="Y22" s="25">
        <v>100446458.65000001</v>
      </c>
      <c r="Z22" s="25">
        <v>75334843.540000007</v>
      </c>
      <c r="AA22" s="115">
        <v>0.92073663895007285</v>
      </c>
      <c r="AB22" s="52">
        <v>423</v>
      </c>
      <c r="AC22" s="28">
        <v>453</v>
      </c>
      <c r="AD22" s="25">
        <v>94134548.629999995</v>
      </c>
      <c r="AE22" s="25">
        <v>70600911</v>
      </c>
      <c r="AF22" s="115">
        <f t="shared" si="2"/>
        <v>0.93285682949051973</v>
      </c>
      <c r="AG22" s="28">
        <v>6</v>
      </c>
      <c r="AH22" s="26">
        <v>992046.03</v>
      </c>
      <c r="AI22" s="52">
        <v>442</v>
      </c>
      <c r="AJ22" s="51">
        <v>101143769.86</v>
      </c>
      <c r="AK22" s="51">
        <v>75857826.769999996</v>
      </c>
      <c r="AL22" s="25">
        <v>95801438.650000006</v>
      </c>
      <c r="AM22" s="25">
        <v>71851078.650000006</v>
      </c>
      <c r="AN22" s="115">
        <f t="shared" si="3"/>
        <v>1.0023169797645248</v>
      </c>
      <c r="AO22" s="52">
        <v>402</v>
      </c>
      <c r="AP22" s="51">
        <v>85460906.549999997</v>
      </c>
      <c r="AQ22" s="51">
        <v>64095679.43</v>
      </c>
      <c r="AR22" s="115">
        <f t="shared" si="4"/>
        <v>0.84690256117307727</v>
      </c>
    </row>
    <row r="23" spans="1:44" ht="25.5" collapsed="1" x14ac:dyDescent="0.2">
      <c r="A23" s="98" t="s">
        <v>27</v>
      </c>
      <c r="B23" s="106">
        <v>139852037.77168667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3.7360316677186058</v>
      </c>
      <c r="G23" s="52">
        <v>16</v>
      </c>
      <c r="H23" s="51">
        <v>153552694.36000001</v>
      </c>
      <c r="I23" s="51">
        <v>115164520.73</v>
      </c>
      <c r="J23" s="115">
        <f t="shared" si="1"/>
        <v>1.0979653697336906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2.3668442763800273</v>
      </c>
      <c r="R23" s="52">
        <v>1</v>
      </c>
      <c r="S23" s="51">
        <v>188897941</v>
      </c>
      <c r="T23" s="53">
        <v>141673455.75</v>
      </c>
      <c r="U23" s="52">
        <v>5</v>
      </c>
      <c r="V23" s="51">
        <v>883224.65</v>
      </c>
      <c r="W23" s="53">
        <v>662418.48</v>
      </c>
      <c r="X23" s="52">
        <v>16</v>
      </c>
      <c r="Y23" s="25">
        <v>141226829.49000001</v>
      </c>
      <c r="Z23" s="25">
        <v>105920122.06999999</v>
      </c>
      <c r="AA23" s="115">
        <v>0.98130544869574798</v>
      </c>
      <c r="AB23" s="52">
        <v>15</v>
      </c>
      <c r="AC23" s="54">
        <v>27</v>
      </c>
      <c r="AD23" s="51">
        <v>91401249.140000001</v>
      </c>
      <c r="AE23" s="51">
        <v>68550936.790000007</v>
      </c>
      <c r="AF23" s="115">
        <f t="shared" si="2"/>
        <v>0.65355679185179782</v>
      </c>
      <c r="AG23" s="28">
        <v>3</v>
      </c>
      <c r="AH23" s="26">
        <v>2001813.91</v>
      </c>
      <c r="AI23" s="52">
        <v>14</v>
      </c>
      <c r="AJ23" s="51">
        <v>63027830.270000003</v>
      </c>
      <c r="AK23" s="51">
        <v>47270872.630000003</v>
      </c>
      <c r="AL23" s="25">
        <v>53459843.850000001</v>
      </c>
      <c r="AM23" s="25">
        <v>40094882.859999999</v>
      </c>
      <c r="AN23" s="115">
        <f t="shared" si="3"/>
        <v>0.45067509400824846</v>
      </c>
      <c r="AO23" s="27">
        <v>13</v>
      </c>
      <c r="AP23" s="25">
        <v>29987105.079999998</v>
      </c>
      <c r="AQ23" s="25">
        <v>22490328.75</v>
      </c>
      <c r="AR23" s="115">
        <f t="shared" si="4"/>
        <v>0.21442022267101316</v>
      </c>
    </row>
    <row r="24" spans="1:44" x14ac:dyDescent="0.2">
      <c r="A24" s="98" t="s">
        <v>28</v>
      </c>
      <c r="B24" s="106">
        <v>42786256.13238667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2.859594110347675</v>
      </c>
      <c r="G24" s="52">
        <v>12</v>
      </c>
      <c r="H24" s="51">
        <v>47278845.630000003</v>
      </c>
      <c r="I24" s="51">
        <v>35459134.170000002</v>
      </c>
      <c r="J24" s="115">
        <f t="shared" si="1"/>
        <v>1.1050007620136857</v>
      </c>
      <c r="K24" s="52">
        <v>17</v>
      </c>
      <c r="L24" s="51">
        <v>71077006.409999996</v>
      </c>
      <c r="M24" s="53">
        <v>53307754.759999998</v>
      </c>
      <c r="N24" s="52">
        <v>12</v>
      </c>
      <c r="O24" s="51">
        <v>46249489.039999999</v>
      </c>
      <c r="P24" s="51">
        <v>34687116.740000002</v>
      </c>
      <c r="Q24" s="118">
        <f t="shared" si="5"/>
        <v>1.0809426488940188</v>
      </c>
      <c r="R24" s="52">
        <v>1</v>
      </c>
      <c r="S24" s="51">
        <v>3646826.6</v>
      </c>
      <c r="T24" s="53">
        <v>2735119.95</v>
      </c>
      <c r="U24" s="52">
        <v>9</v>
      </c>
      <c r="V24" s="51">
        <v>282726.19</v>
      </c>
      <c r="W24" s="53">
        <v>212044.67</v>
      </c>
      <c r="X24" s="52">
        <v>11</v>
      </c>
      <c r="Y24" s="25">
        <v>42319936.25</v>
      </c>
      <c r="Z24" s="25">
        <v>31739952.120000001</v>
      </c>
      <c r="AA24" s="115">
        <v>0.65102525480095175</v>
      </c>
      <c r="AB24" s="52">
        <v>9</v>
      </c>
      <c r="AC24" s="28">
        <v>17</v>
      </c>
      <c r="AD24" s="25">
        <v>33699626.799999997</v>
      </c>
      <c r="AE24" s="25">
        <v>25274720.039999999</v>
      </c>
      <c r="AF24" s="115">
        <f t="shared" si="2"/>
        <v>0.78762737958957263</v>
      </c>
      <c r="AG24" s="28">
        <v>0</v>
      </c>
      <c r="AH24" s="26">
        <v>0</v>
      </c>
      <c r="AI24" s="52">
        <v>11</v>
      </c>
      <c r="AJ24" s="51">
        <v>39348780.850000001</v>
      </c>
      <c r="AK24" s="51">
        <v>29511585.530000001</v>
      </c>
      <c r="AL24" s="25">
        <v>35516807.310000002</v>
      </c>
      <c r="AM24" s="25">
        <v>26637605.420000002</v>
      </c>
      <c r="AN24" s="115">
        <f t="shared" si="3"/>
        <v>0.91965935809502386</v>
      </c>
      <c r="AO24" s="27">
        <v>5</v>
      </c>
      <c r="AP24" s="25">
        <v>19440412.43</v>
      </c>
      <c r="AQ24" s="25">
        <v>14580309.25</v>
      </c>
      <c r="AR24" s="115">
        <f t="shared" si="4"/>
        <v>0.45436114741726036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5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8530858.1469866671</v>
      </c>
      <c r="C26" s="24">
        <v>95</v>
      </c>
      <c r="D26" s="25">
        <v>18435485.5</v>
      </c>
      <c r="E26" s="40">
        <v>13826614.07</v>
      </c>
      <c r="F26" s="115">
        <f t="shared" si="0"/>
        <v>2.1610352888720721</v>
      </c>
      <c r="G26" s="52">
        <v>54</v>
      </c>
      <c r="H26" s="51">
        <v>10639394.77</v>
      </c>
      <c r="I26" s="51">
        <v>7979546.04</v>
      </c>
      <c r="J26" s="115">
        <f t="shared" si="1"/>
        <v>1.247165828652083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5"/>
        <v>1.1856132660666321</v>
      </c>
      <c r="R26" s="52">
        <v>12</v>
      </c>
      <c r="S26" s="51">
        <v>1552795.28</v>
      </c>
      <c r="T26" s="53">
        <v>1164596.45</v>
      </c>
      <c r="U26" s="52">
        <v>3</v>
      </c>
      <c r="V26" s="51">
        <v>94060</v>
      </c>
      <c r="W26" s="53">
        <v>70545</v>
      </c>
      <c r="X26" s="52">
        <v>54</v>
      </c>
      <c r="Y26" s="25">
        <v>8467443.3100000005</v>
      </c>
      <c r="Z26" s="25">
        <v>6350582.4500000002</v>
      </c>
      <c r="AA26" s="115">
        <v>0.84574417396486945</v>
      </c>
      <c r="AB26" s="52">
        <v>52</v>
      </c>
      <c r="AC26" s="28">
        <v>57</v>
      </c>
      <c r="AD26" s="25">
        <v>7419199.46</v>
      </c>
      <c r="AE26" s="25">
        <v>5564399.5599999996</v>
      </c>
      <c r="AF26" s="115">
        <f t="shared" si="2"/>
        <v>0.86968969969576448</v>
      </c>
      <c r="AG26" s="28">
        <v>0</v>
      </c>
      <c r="AH26" s="26">
        <v>0</v>
      </c>
      <c r="AI26" s="52">
        <v>53</v>
      </c>
      <c r="AJ26" s="51">
        <v>7706901.8399999999</v>
      </c>
      <c r="AK26" s="51">
        <v>5780176.3300000001</v>
      </c>
      <c r="AL26" s="25">
        <v>7340791.4699999997</v>
      </c>
      <c r="AM26" s="25">
        <v>5505593.5800000001</v>
      </c>
      <c r="AN26" s="115">
        <f t="shared" si="3"/>
        <v>0.9034146046282916</v>
      </c>
      <c r="AO26" s="27">
        <v>42</v>
      </c>
      <c r="AP26" s="25">
        <v>6135444.6500000004</v>
      </c>
      <c r="AQ26" s="25">
        <v>4601583.45</v>
      </c>
      <c r="AR26" s="115">
        <f t="shared" si="4"/>
        <v>0.71920603347122913</v>
      </c>
    </row>
    <row r="27" spans="1:44" ht="13.5" thickBot="1" x14ac:dyDescent="0.25">
      <c r="A27" s="100" t="s">
        <v>31</v>
      </c>
      <c r="B27" s="108">
        <v>7618090.3768394114</v>
      </c>
      <c r="C27" s="45">
        <v>26</v>
      </c>
      <c r="D27" s="41">
        <v>11282657.33</v>
      </c>
      <c r="E27" s="42">
        <v>8461992.9700000007</v>
      </c>
      <c r="F27" s="115">
        <f t="shared" si="0"/>
        <v>1.4810348488778289</v>
      </c>
      <c r="G27" s="57">
        <v>19</v>
      </c>
      <c r="H27" s="56">
        <v>7975947.5700000003</v>
      </c>
      <c r="I27" s="56">
        <v>5981960.6600000001</v>
      </c>
      <c r="J27" s="115">
        <f t="shared" si="1"/>
        <v>1.0469746584063311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5"/>
        <v>0.99582515889597434</v>
      </c>
      <c r="R27" s="57">
        <v>0</v>
      </c>
      <c r="S27" s="56">
        <v>0</v>
      </c>
      <c r="T27" s="58">
        <v>0</v>
      </c>
      <c r="U27" s="57">
        <v>12</v>
      </c>
      <c r="V27" s="56">
        <v>6312.38</v>
      </c>
      <c r="W27" s="58">
        <v>4734.29</v>
      </c>
      <c r="X27" s="57">
        <v>19</v>
      </c>
      <c r="Y27" s="41">
        <v>7579973.6799999997</v>
      </c>
      <c r="Z27" s="41">
        <v>5684980.2199999997</v>
      </c>
      <c r="AA27" s="115">
        <v>0.85831831290095439</v>
      </c>
      <c r="AB27" s="57">
        <v>16</v>
      </c>
      <c r="AC27" s="59">
        <v>26</v>
      </c>
      <c r="AD27" s="56">
        <v>5523520.6500000004</v>
      </c>
      <c r="AE27" s="56">
        <v>4142640.45</v>
      </c>
      <c r="AF27" s="115">
        <f t="shared" si="2"/>
        <v>0.72505317957275206</v>
      </c>
      <c r="AG27" s="44">
        <v>2</v>
      </c>
      <c r="AH27" s="46">
        <v>193895.39</v>
      </c>
      <c r="AI27" s="57">
        <v>19</v>
      </c>
      <c r="AJ27" s="56">
        <v>6496914.8600000003</v>
      </c>
      <c r="AK27" s="56">
        <v>4872686.0999999996</v>
      </c>
      <c r="AL27" s="41">
        <v>6095868.25</v>
      </c>
      <c r="AM27" s="41">
        <v>4571901.17</v>
      </c>
      <c r="AN27" s="115">
        <f t="shared" si="3"/>
        <v>0.85282722291559843</v>
      </c>
      <c r="AO27" s="43">
        <v>11</v>
      </c>
      <c r="AP27" s="41">
        <v>3767344.39</v>
      </c>
      <c r="AQ27" s="41">
        <v>2825508.26</v>
      </c>
      <c r="AR27" s="115">
        <f t="shared" si="4"/>
        <v>0.49452608247514562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772513579.06007993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1.8872353181595207</v>
      </c>
      <c r="G28" s="141">
        <v>2544</v>
      </c>
      <c r="H28" s="132">
        <v>833495769.11000001</v>
      </c>
      <c r="I28" s="132">
        <v>625121820.89999998</v>
      </c>
      <c r="J28" s="116">
        <f t="shared" si="1"/>
        <v>1.0789399587307156</v>
      </c>
      <c r="K28" s="131">
        <v>672</v>
      </c>
      <c r="L28" s="132">
        <v>561181706.98000002</v>
      </c>
      <c r="M28" s="132">
        <v>420886279.08999997</v>
      </c>
      <c r="N28" s="141">
        <v>2628</v>
      </c>
      <c r="O28" s="132">
        <v>841838361.91999996</v>
      </c>
      <c r="P28" s="132">
        <v>631378764.99000001</v>
      </c>
      <c r="Q28" s="130">
        <f t="shared" ref="Q28" si="6">O28/B28</f>
        <v>1.0897392417933518</v>
      </c>
      <c r="R28" s="131">
        <v>85</v>
      </c>
      <c r="S28" s="132">
        <v>58217475.600000001</v>
      </c>
      <c r="T28" s="132">
        <v>43663106.490000002</v>
      </c>
      <c r="U28" s="131">
        <v>192</v>
      </c>
      <c r="V28" s="132">
        <v>8600815.2100000009</v>
      </c>
      <c r="W28" s="132">
        <v>6450611.4400000004</v>
      </c>
      <c r="X28" s="141">
        <v>2543</v>
      </c>
      <c r="Y28" s="78">
        <v>775020071.11000001</v>
      </c>
      <c r="Z28" s="78">
        <v>581265047.05999994</v>
      </c>
      <c r="AA28" s="116">
        <v>0.91529942711756751</v>
      </c>
      <c r="AB28" s="77">
        <v>849</v>
      </c>
      <c r="AC28" s="77">
        <v>1080</v>
      </c>
      <c r="AD28" s="78">
        <v>383079949.5</v>
      </c>
      <c r="AE28" s="78">
        <v>287309959.52999997</v>
      </c>
      <c r="AF28" s="116">
        <f t="shared" si="2"/>
        <v>0.49588765800867185</v>
      </c>
      <c r="AG28" s="77">
        <v>36</v>
      </c>
      <c r="AH28" s="78">
        <v>9991449.8300000001</v>
      </c>
      <c r="AI28" s="142">
        <v>2499</v>
      </c>
      <c r="AJ28" s="78">
        <v>698167439.71000004</v>
      </c>
      <c r="AK28" s="78">
        <v>523625569.82999998</v>
      </c>
      <c r="AL28" s="78">
        <v>288759288.14999998</v>
      </c>
      <c r="AM28" s="78">
        <v>216569464.99000001</v>
      </c>
      <c r="AN28" s="116">
        <f t="shared" si="3"/>
        <v>0.90376073461318684</v>
      </c>
      <c r="AO28" s="142">
        <v>2356</v>
      </c>
      <c r="AP28" s="78">
        <v>584921475.07000005</v>
      </c>
      <c r="AQ28" s="78">
        <v>438687947.50999999</v>
      </c>
      <c r="AR28" s="116">
        <f t="shared" si="4"/>
        <v>0.75716659347486959</v>
      </c>
    </row>
    <row r="29" spans="1:44" s="30" customFormat="1" x14ac:dyDescent="0.2">
      <c r="A29" s="101" t="s">
        <v>32</v>
      </c>
      <c r="B29" s="105">
        <v>73242104.51836665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2.1990484010411095</v>
      </c>
      <c r="G29" s="87">
        <v>14</v>
      </c>
      <c r="H29" s="86">
        <v>74342333.540000007</v>
      </c>
      <c r="I29" s="86">
        <v>55756750.119999997</v>
      </c>
      <c r="J29" s="118">
        <f t="shared" si="1"/>
        <v>1.0150218105947169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7">O29/$B29</f>
        <v>0.98514870871721216</v>
      </c>
      <c r="R29" s="87">
        <v>0</v>
      </c>
      <c r="S29" s="86">
        <v>0</v>
      </c>
      <c r="T29" s="88">
        <v>0</v>
      </c>
      <c r="U29" s="87">
        <v>13</v>
      </c>
      <c r="V29" s="86">
        <v>72475.759999999995</v>
      </c>
      <c r="W29" s="88">
        <v>54356.83</v>
      </c>
      <c r="X29" s="81">
        <v>14</v>
      </c>
      <c r="Y29" s="80">
        <v>72081888.930000007</v>
      </c>
      <c r="Z29" s="80">
        <v>54061416.640000001</v>
      </c>
      <c r="AA29" s="115">
        <v>0.91915104619801336</v>
      </c>
      <c r="AB29" s="81">
        <v>13</v>
      </c>
      <c r="AC29" s="83">
        <v>33</v>
      </c>
      <c r="AD29" s="80">
        <v>47370146.659999996</v>
      </c>
      <c r="AE29" s="80">
        <v>35527609.890000001</v>
      </c>
      <c r="AF29" s="115">
        <f t="shared" si="2"/>
        <v>0.64676113516264622</v>
      </c>
      <c r="AG29" s="83">
        <v>2</v>
      </c>
      <c r="AH29" s="82">
        <v>1522226.26</v>
      </c>
      <c r="AI29" s="87">
        <v>14</v>
      </c>
      <c r="AJ29" s="86">
        <v>60623818.939999998</v>
      </c>
      <c r="AK29" s="86">
        <v>45467863.890000001</v>
      </c>
      <c r="AL29" s="80">
        <v>55310905.880000003</v>
      </c>
      <c r="AM29" s="80">
        <v>41483179.189999998</v>
      </c>
      <c r="AN29" s="115">
        <f t="shared" si="3"/>
        <v>0.82771814571217828</v>
      </c>
      <c r="AO29" s="81">
        <v>10</v>
      </c>
      <c r="AP29" s="80">
        <v>39149758.530000001</v>
      </c>
      <c r="AQ29" s="80">
        <v>29362318.68</v>
      </c>
      <c r="AR29" s="115">
        <f t="shared" si="4"/>
        <v>0.53452530873389315</v>
      </c>
    </row>
    <row r="30" spans="1:44" s="23" customFormat="1" x14ac:dyDescent="0.25">
      <c r="A30" s="98" t="s">
        <v>33</v>
      </c>
      <c r="B30" s="106">
        <v>8323822.1652733339</v>
      </c>
      <c r="C30" s="24">
        <v>34</v>
      </c>
      <c r="D30" s="56">
        <v>17356707.68</v>
      </c>
      <c r="E30" s="56">
        <v>13017530.75</v>
      </c>
      <c r="F30" s="118">
        <f t="shared" si="0"/>
        <v>2.0851848267988613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1.0624376007088325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7"/>
        <v>1.0193883232392875</v>
      </c>
      <c r="R30" s="57">
        <v>1</v>
      </c>
      <c r="S30" s="56">
        <v>32500</v>
      </c>
      <c r="T30" s="53">
        <v>24375</v>
      </c>
      <c r="U30" s="52">
        <v>3</v>
      </c>
      <c r="V30" s="56">
        <v>37272.49</v>
      </c>
      <c r="W30" s="53">
        <v>27954.38</v>
      </c>
      <c r="X30" s="27">
        <v>11</v>
      </c>
      <c r="Y30" s="41">
        <v>8415434.6300000008</v>
      </c>
      <c r="Z30" s="41">
        <v>6311575.9500000002</v>
      </c>
      <c r="AA30" s="115">
        <v>0.91095979932449123</v>
      </c>
      <c r="AB30" s="27">
        <v>10</v>
      </c>
      <c r="AC30" s="44">
        <v>19</v>
      </c>
      <c r="AD30" s="41">
        <v>6163578.4100000001</v>
      </c>
      <c r="AE30" s="41">
        <v>4622683.74</v>
      </c>
      <c r="AF30" s="115">
        <f t="shared" si="2"/>
        <v>0.7404745425381879</v>
      </c>
      <c r="AG30" s="44">
        <v>0</v>
      </c>
      <c r="AH30" s="26">
        <v>0</v>
      </c>
      <c r="AI30" s="52">
        <v>12</v>
      </c>
      <c r="AJ30" s="56">
        <v>7423190.3600000003</v>
      </c>
      <c r="AK30" s="56">
        <v>5567392.6900000004</v>
      </c>
      <c r="AL30" s="41">
        <v>5200804.7</v>
      </c>
      <c r="AM30" s="41">
        <v>3900603.48</v>
      </c>
      <c r="AN30" s="115">
        <f t="shared" si="3"/>
        <v>0.89180069114994609</v>
      </c>
      <c r="AO30" s="27">
        <v>10</v>
      </c>
      <c r="AP30" s="41">
        <v>5567874.7300000004</v>
      </c>
      <c r="AQ30" s="41">
        <v>4175905.96</v>
      </c>
      <c r="AR30" s="115">
        <f t="shared" si="4"/>
        <v>0.66890841964752201</v>
      </c>
    </row>
    <row r="31" spans="1:44" s="23" customFormat="1" ht="39" customHeight="1" x14ac:dyDescent="0.25">
      <c r="A31" s="98" t="s">
        <v>34</v>
      </c>
      <c r="B31" s="106">
        <v>415577576.71499985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2.3592200303732414</v>
      </c>
      <c r="G31" s="112">
        <v>898</v>
      </c>
      <c r="H31" s="133">
        <v>466986750.75</v>
      </c>
      <c r="I31" s="133">
        <v>350240061.30000001</v>
      </c>
      <c r="J31" s="115">
        <f t="shared" si="1"/>
        <v>1.1237053607207883</v>
      </c>
      <c r="K31" s="112">
        <v>528</v>
      </c>
      <c r="L31" s="133">
        <v>452230028.88999999</v>
      </c>
      <c r="M31" s="133">
        <v>339172520.86000001</v>
      </c>
      <c r="N31" s="62">
        <v>964</v>
      </c>
      <c r="O31" s="133">
        <v>484571104.54000002</v>
      </c>
      <c r="P31" s="133">
        <v>363428326.31</v>
      </c>
      <c r="Q31" s="115">
        <f t="shared" si="7"/>
        <v>1.166018408332737</v>
      </c>
      <c r="R31" s="112">
        <v>67</v>
      </c>
      <c r="S31" s="133">
        <v>56424227.119999997</v>
      </c>
      <c r="T31" s="113">
        <v>42318170.18</v>
      </c>
      <c r="U31" s="62">
        <v>171</v>
      </c>
      <c r="V31" s="133">
        <v>8439130.1899999995</v>
      </c>
      <c r="W31" s="133">
        <v>6329347.6500000004</v>
      </c>
      <c r="X31" s="43">
        <v>897</v>
      </c>
      <c r="Y31" s="47">
        <v>419707747.23000002</v>
      </c>
      <c r="Z31" s="47">
        <v>314780808.48000002</v>
      </c>
      <c r="AA31" s="115">
        <v>0.87119318189928796</v>
      </c>
      <c r="AB31" s="57">
        <v>814</v>
      </c>
      <c r="AC31" s="44">
        <v>999</v>
      </c>
      <c r="AD31" s="47">
        <v>322309620.16000003</v>
      </c>
      <c r="AE31" s="47">
        <v>241732212.81</v>
      </c>
      <c r="AF31" s="115">
        <f t="shared" si="2"/>
        <v>0.77557028631753555</v>
      </c>
      <c r="AG31" s="43">
        <v>34</v>
      </c>
      <c r="AH31" s="26">
        <v>8469223.5700000003</v>
      </c>
      <c r="AI31" s="57">
        <v>836</v>
      </c>
      <c r="AJ31" s="129">
        <v>353676231.60000002</v>
      </c>
      <c r="AK31" s="129">
        <v>265257171.27000001</v>
      </c>
      <c r="AL31" s="47">
        <v>221512861.63999999</v>
      </c>
      <c r="AM31" s="47">
        <v>166134645.47999999</v>
      </c>
      <c r="AN31" s="115">
        <f t="shared" si="3"/>
        <v>0.85104743714925857</v>
      </c>
      <c r="AO31" s="57">
        <v>701</v>
      </c>
      <c r="AP31" s="129">
        <v>265157812.38999999</v>
      </c>
      <c r="AQ31" s="129">
        <v>198865207.91</v>
      </c>
      <c r="AR31" s="115">
        <f t="shared" si="4"/>
        <v>0.63804648577524992</v>
      </c>
    </row>
    <row r="32" spans="1:44" s="69" customFormat="1" ht="35.25" hidden="1" customHeight="1" outlineLevel="1" x14ac:dyDescent="0.25">
      <c r="A32" s="99" t="s">
        <v>35</v>
      </c>
      <c r="B32" s="107">
        <v>277945137.64677632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2.1503201998789563</v>
      </c>
      <c r="G32" s="112">
        <v>661</v>
      </c>
      <c r="H32" s="111">
        <v>311642923.31999999</v>
      </c>
      <c r="I32" s="111">
        <v>233732191.06</v>
      </c>
      <c r="J32" s="115">
        <f t="shared" si="1"/>
        <v>1.1212389824787947</v>
      </c>
      <c r="K32" s="112">
        <v>371</v>
      </c>
      <c r="L32" s="111">
        <v>248485558.68000001</v>
      </c>
      <c r="M32" s="113">
        <v>186364168.34</v>
      </c>
      <c r="N32" s="112">
        <v>704</v>
      </c>
      <c r="O32" s="111">
        <v>319240268.01999998</v>
      </c>
      <c r="P32" s="111">
        <v>239430199.34</v>
      </c>
      <c r="Q32" s="115">
        <f t="shared" si="7"/>
        <v>1.1485729548026962</v>
      </c>
      <c r="R32" s="112">
        <v>44</v>
      </c>
      <c r="S32" s="111">
        <v>34144055.539999999</v>
      </c>
      <c r="T32" s="113">
        <v>25608041.530000001</v>
      </c>
      <c r="U32" s="112">
        <v>143</v>
      </c>
      <c r="V32" s="111">
        <v>5398271</v>
      </c>
      <c r="W32" s="113">
        <v>4048703.27</v>
      </c>
      <c r="X32" s="27">
        <v>660</v>
      </c>
      <c r="Y32" s="25">
        <v>279697941.48000002</v>
      </c>
      <c r="Z32" s="25">
        <v>209773454.53999999</v>
      </c>
      <c r="AA32" s="115">
        <v>0.88642043421419581</v>
      </c>
      <c r="AB32" s="52">
        <v>600</v>
      </c>
      <c r="AC32" s="28">
        <v>758</v>
      </c>
      <c r="AD32" s="25">
        <v>246895695.97</v>
      </c>
      <c r="AE32" s="25">
        <v>185171770.06999999</v>
      </c>
      <c r="AF32" s="115">
        <f t="shared" si="2"/>
        <v>0.88828931515170029</v>
      </c>
      <c r="AG32" s="28">
        <v>28</v>
      </c>
      <c r="AH32" s="26">
        <v>8132834.2699999996</v>
      </c>
      <c r="AI32" s="52">
        <v>616</v>
      </c>
      <c r="AJ32" s="51">
        <v>249555848.06</v>
      </c>
      <c r="AK32" s="51">
        <v>187166884.00999999</v>
      </c>
      <c r="AL32" s="25">
        <v>141332949.63</v>
      </c>
      <c r="AM32" s="25">
        <v>105999711.68000001</v>
      </c>
      <c r="AN32" s="115">
        <f t="shared" si="3"/>
        <v>0.89786009632284147</v>
      </c>
      <c r="AO32" s="52">
        <v>517</v>
      </c>
      <c r="AP32" s="51">
        <v>202130747.69999999</v>
      </c>
      <c r="AQ32" s="51">
        <v>151594909.69</v>
      </c>
      <c r="AR32" s="115">
        <f t="shared" si="4"/>
        <v>0.72723253736813254</v>
      </c>
    </row>
    <row r="33" spans="1:44" s="69" customFormat="1" hidden="1" outlineLevel="1" x14ac:dyDescent="0.25">
      <c r="A33" s="99" t="s">
        <v>36</v>
      </c>
      <c r="B33" s="107">
        <v>26385376.8857022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2.3015369279377969</v>
      </c>
      <c r="G33" s="112">
        <v>184</v>
      </c>
      <c r="H33" s="111">
        <v>31716149.07</v>
      </c>
      <c r="I33" s="111">
        <v>23787111.59</v>
      </c>
      <c r="J33" s="115">
        <f t="shared" si="1"/>
        <v>1.2020350972203264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7"/>
        <v>1.1424997190900552</v>
      </c>
      <c r="R33" s="112">
        <v>16</v>
      </c>
      <c r="S33" s="111">
        <v>4388048.55</v>
      </c>
      <c r="T33" s="113">
        <v>3291036.39</v>
      </c>
      <c r="U33" s="112">
        <v>19</v>
      </c>
      <c r="V33" s="111">
        <v>205176.2</v>
      </c>
      <c r="W33" s="113">
        <v>153882.14000000001</v>
      </c>
      <c r="X33" s="27">
        <v>184</v>
      </c>
      <c r="Y33" s="25">
        <v>25552060.93</v>
      </c>
      <c r="Z33" s="25">
        <v>19164045.449999999</v>
      </c>
      <c r="AA33" s="115">
        <v>0.90065173226754058</v>
      </c>
      <c r="AB33" s="52">
        <v>171</v>
      </c>
      <c r="AC33" s="28">
        <v>176</v>
      </c>
      <c r="AD33" s="25">
        <v>21160446.140000001</v>
      </c>
      <c r="AE33" s="25">
        <v>15870334.390000001</v>
      </c>
      <c r="AF33" s="115">
        <f t="shared" si="2"/>
        <v>0.80197627010082606</v>
      </c>
      <c r="AG33" s="28">
        <v>4</v>
      </c>
      <c r="AH33" s="26">
        <v>167889.3</v>
      </c>
      <c r="AI33" s="52">
        <v>166</v>
      </c>
      <c r="AJ33" s="51">
        <v>23669749.390000001</v>
      </c>
      <c r="AK33" s="51">
        <v>17752311.829999998</v>
      </c>
      <c r="AL33" s="25">
        <v>15989189.720000001</v>
      </c>
      <c r="AM33" s="25">
        <v>11991892.17</v>
      </c>
      <c r="AN33" s="115">
        <f t="shared" si="3"/>
        <v>0.89707831320864118</v>
      </c>
      <c r="AO33" s="52">
        <v>147</v>
      </c>
      <c r="AP33" s="51">
        <v>19009713.940000001</v>
      </c>
      <c r="AQ33" s="51">
        <v>14257285.310000001</v>
      </c>
      <c r="AR33" s="115">
        <f t="shared" si="4"/>
        <v>0.72046399118524818</v>
      </c>
    </row>
    <row r="34" spans="1:44" s="69" customFormat="1" hidden="1" outlineLevel="1" x14ac:dyDescent="0.25">
      <c r="A34" s="99" t="s">
        <v>37</v>
      </c>
      <c r="B34" s="107">
        <v>111247062.18252133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2.8948268263626802</v>
      </c>
      <c r="G34" s="112">
        <v>53</v>
      </c>
      <c r="H34" s="111">
        <v>123627678.36</v>
      </c>
      <c r="I34" s="111">
        <v>92720758.650000006</v>
      </c>
      <c r="J34" s="115">
        <f t="shared" si="1"/>
        <v>1.1112893764076752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7"/>
        <v>1.2151831085498974</v>
      </c>
      <c r="R34" s="112">
        <v>7</v>
      </c>
      <c r="S34" s="111">
        <v>17892123.030000001</v>
      </c>
      <c r="T34" s="113">
        <v>13419092.26</v>
      </c>
      <c r="U34" s="112">
        <v>9</v>
      </c>
      <c r="V34" s="111">
        <v>2835682.99</v>
      </c>
      <c r="W34" s="113">
        <v>2126762.2400000002</v>
      </c>
      <c r="X34" s="27">
        <v>53</v>
      </c>
      <c r="Y34" s="25">
        <v>114457744.81999999</v>
      </c>
      <c r="Z34" s="25">
        <v>85843308.489999995</v>
      </c>
      <c r="AA34" s="115">
        <v>0.8328485264730946</v>
      </c>
      <c r="AB34" s="52">
        <v>43</v>
      </c>
      <c r="AC34" s="28">
        <v>65</v>
      </c>
      <c r="AD34" s="25">
        <v>54253478.049999997</v>
      </c>
      <c r="AE34" s="25">
        <v>40690108.350000001</v>
      </c>
      <c r="AF34" s="115">
        <f t="shared" si="2"/>
        <v>0.48768459126576447</v>
      </c>
      <c r="AG34" s="28">
        <v>2</v>
      </c>
      <c r="AH34" s="26">
        <v>168500</v>
      </c>
      <c r="AI34" s="52">
        <v>54</v>
      </c>
      <c r="AJ34" s="51">
        <v>80450634.150000006</v>
      </c>
      <c r="AK34" s="51">
        <v>60337975.43</v>
      </c>
      <c r="AL34" s="25">
        <v>64190722.289999999</v>
      </c>
      <c r="AM34" s="25">
        <v>48143041.630000003</v>
      </c>
      <c r="AN34" s="115">
        <f t="shared" si="3"/>
        <v>0.72317086466522507</v>
      </c>
      <c r="AO34" s="52">
        <v>37</v>
      </c>
      <c r="AP34" s="51">
        <v>44017350.75</v>
      </c>
      <c r="AQ34" s="51">
        <v>33013012.91</v>
      </c>
      <c r="AR34" s="115">
        <f t="shared" si="4"/>
        <v>0.39567202842427801</v>
      </c>
    </row>
    <row r="35" spans="1:44" s="23" customFormat="1" collapsed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208756785.86588678</v>
      </c>
      <c r="C36" s="110">
        <v>967</v>
      </c>
      <c r="D36" s="111">
        <v>221662935.52000001</v>
      </c>
      <c r="E36" s="111">
        <v>166247198.41</v>
      </c>
      <c r="F36" s="115">
        <f t="shared" si="0"/>
        <v>1.0618238568896372</v>
      </c>
      <c r="G36" s="112">
        <v>897</v>
      </c>
      <c r="H36" s="111">
        <v>215378646.62</v>
      </c>
      <c r="I36" s="111">
        <v>161533982.00999999</v>
      </c>
      <c r="J36" s="115">
        <f t="shared" si="1"/>
        <v>1.0317204575010432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7"/>
        <v>1.0069076997336013</v>
      </c>
      <c r="R36" s="112">
        <v>15</v>
      </c>
      <c r="S36" s="111">
        <v>1674193.48</v>
      </c>
      <c r="T36" s="113">
        <v>1255645.06</v>
      </c>
      <c r="U36" s="112">
        <v>4</v>
      </c>
      <c r="V36" s="111">
        <v>4017.63</v>
      </c>
      <c r="W36" s="113">
        <v>3013.22</v>
      </c>
      <c r="X36" s="27">
        <v>897</v>
      </c>
      <c r="Y36" s="25">
        <v>208520603.94999999</v>
      </c>
      <c r="Z36" s="25">
        <v>156390449.71000001</v>
      </c>
      <c r="AA36" s="115">
        <v>0.99142160416501157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1.006891190330155</v>
      </c>
      <c r="AO36" s="52">
        <v>912</v>
      </c>
      <c r="AP36" s="51">
        <v>210195368.61000001</v>
      </c>
      <c r="AQ36" s="51">
        <v>157646523.12</v>
      </c>
      <c r="AR36" s="115">
        <f t="shared" si="4"/>
        <v>1.006891190330155</v>
      </c>
    </row>
    <row r="37" spans="1:44" x14ac:dyDescent="0.2">
      <c r="A37" s="98" t="s">
        <v>40</v>
      </c>
      <c r="B37" s="106">
        <v>8451978.5665000007</v>
      </c>
      <c r="C37" s="110">
        <v>26</v>
      </c>
      <c r="D37" s="111">
        <v>13068307.4</v>
      </c>
      <c r="E37" s="111">
        <v>9801230.5</v>
      </c>
      <c r="F37" s="115">
        <f t="shared" si="0"/>
        <v>1.5461832158208655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1.0043228225453404</v>
      </c>
      <c r="K37" s="112">
        <v>12</v>
      </c>
      <c r="L37" s="111">
        <v>4504822.43</v>
      </c>
      <c r="M37" s="113">
        <v>3378616.8</v>
      </c>
      <c r="N37" s="112">
        <v>14</v>
      </c>
      <c r="O37" s="111">
        <v>8267659.3499999996</v>
      </c>
      <c r="P37" s="111">
        <v>6200744.4800000004</v>
      </c>
      <c r="Q37" s="115">
        <f t="shared" si="7"/>
        <v>0.9781921812685892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13</v>
      </c>
      <c r="Y37" s="25">
        <v>8144770.21</v>
      </c>
      <c r="Z37" s="25">
        <v>6108577.6200000001</v>
      </c>
      <c r="AA37" s="115">
        <v>0.86365481516080966</v>
      </c>
      <c r="AB37" s="27">
        <v>12</v>
      </c>
      <c r="AC37" s="28">
        <v>29</v>
      </c>
      <c r="AD37" s="25">
        <v>7236604.2699999996</v>
      </c>
      <c r="AE37" s="25">
        <v>5427453.0899999999</v>
      </c>
      <c r="AF37" s="115">
        <f t="shared" si="2"/>
        <v>0.8562023925004707</v>
      </c>
      <c r="AG37" s="28">
        <v>0</v>
      </c>
      <c r="AH37" s="26">
        <v>0</v>
      </c>
      <c r="AI37" s="52">
        <v>13</v>
      </c>
      <c r="AJ37" s="51">
        <v>8087619.04</v>
      </c>
      <c r="AK37" s="51">
        <v>6065714.1399999997</v>
      </c>
      <c r="AL37" s="25">
        <v>6734715.9299999997</v>
      </c>
      <c r="AM37" s="25">
        <v>5051036.84</v>
      </c>
      <c r="AN37" s="115">
        <f t="shared" si="3"/>
        <v>0.95689062346369824</v>
      </c>
      <c r="AO37" s="52">
        <v>11</v>
      </c>
      <c r="AP37" s="51">
        <v>6689449.6500000004</v>
      </c>
      <c r="AQ37" s="51">
        <v>5017087.12</v>
      </c>
      <c r="AR37" s="115">
        <f t="shared" si="4"/>
        <v>0.79146552459492681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58161311.229053326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1.1059771901749644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1.022259992486207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7"/>
        <v>0.9999982794567176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v>0.99979900443035097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0.9999982794567176</v>
      </c>
      <c r="AO39" s="43">
        <v>712</v>
      </c>
      <c r="AP39" s="41">
        <v>58161211.159999996</v>
      </c>
      <c r="AQ39" s="41">
        <v>43620904.719999999</v>
      </c>
      <c r="AR39" s="115">
        <f t="shared" si="4"/>
        <v>0.9999982794567176</v>
      </c>
    </row>
    <row r="40" spans="1:44" s="31" customFormat="1" ht="26.25" thickBot="1" x14ac:dyDescent="0.25">
      <c r="A40" s="96" t="s">
        <v>69</v>
      </c>
      <c r="B40" s="70">
        <f>B41+B44</f>
        <v>126733806.67519021</v>
      </c>
      <c r="C40" s="77">
        <v>74</v>
      </c>
      <c r="D40" s="78">
        <v>132538309.65000001</v>
      </c>
      <c r="E40" s="78">
        <v>105549013.02</v>
      </c>
      <c r="F40" s="116">
        <f t="shared" si="0"/>
        <v>1.0458007466759547</v>
      </c>
      <c r="G40" s="131">
        <v>74</v>
      </c>
      <c r="H40" s="132">
        <v>132538309.65000001</v>
      </c>
      <c r="I40" s="132">
        <v>105549013.02</v>
      </c>
      <c r="J40" s="116">
        <f t="shared" si="1"/>
        <v>1.0458007466759547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102367652.59</v>
      </c>
      <c r="Q40" s="130">
        <f t="shared" ref="Q40" si="8">O40/B40</f>
        <v>1.0166190563517739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100554969.05</v>
      </c>
      <c r="AA40" s="116">
        <v>0.88738782233664704</v>
      </c>
      <c r="AB40" s="77">
        <v>63</v>
      </c>
      <c r="AC40" s="77">
        <v>166</v>
      </c>
      <c r="AD40" s="78">
        <v>102803360.94</v>
      </c>
      <c r="AE40" s="78">
        <v>82124643.379999995</v>
      </c>
      <c r="AF40" s="116">
        <f t="shared" si="2"/>
        <v>0.81117551533410293</v>
      </c>
      <c r="AG40" s="77">
        <v>1</v>
      </c>
      <c r="AH40" s="78">
        <v>139922.82999999999</v>
      </c>
      <c r="AI40" s="77">
        <v>60</v>
      </c>
      <c r="AJ40" s="78">
        <v>98453538.180000007</v>
      </c>
      <c r="AK40" s="78">
        <v>79636323.189999998</v>
      </c>
      <c r="AL40" s="78">
        <v>7150000</v>
      </c>
      <c r="AM40" s="78">
        <v>5720000</v>
      </c>
      <c r="AN40" s="116">
        <f t="shared" si="3"/>
        <v>0.77685300207488805</v>
      </c>
      <c r="AO40" s="77">
        <v>60</v>
      </c>
      <c r="AP40" s="78">
        <v>97646327.950000003</v>
      </c>
      <c r="AQ40" s="78">
        <v>78990555</v>
      </c>
      <c r="AR40" s="116">
        <f t="shared" si="4"/>
        <v>0.7704836658166565</v>
      </c>
    </row>
    <row r="41" spans="1:44" s="30" customFormat="1" x14ac:dyDescent="0.2">
      <c r="A41" s="101" t="s">
        <v>42</v>
      </c>
      <c r="B41" s="105">
        <v>85460575.779620767</v>
      </c>
      <c r="C41" s="79">
        <v>70</v>
      </c>
      <c r="D41" s="84">
        <v>89722621.469999999</v>
      </c>
      <c r="E41" s="84">
        <v>71296462.480000004</v>
      </c>
      <c r="F41" s="115">
        <f t="shared" si="0"/>
        <v>1.049871483447173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1.049871483447173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69140580.409999996</v>
      </c>
      <c r="Q41" s="118">
        <f t="shared" si="7"/>
        <v>1.0215957699037563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67890918.760000005</v>
      </c>
      <c r="AA41" s="115">
        <v>0.84303976726644025</v>
      </c>
      <c r="AB41" s="81">
        <v>60</v>
      </c>
      <c r="AC41" s="81">
        <v>160</v>
      </c>
      <c r="AD41" s="85">
        <v>71838268.280000001</v>
      </c>
      <c r="AE41" s="85">
        <v>57352569.280000001</v>
      </c>
      <c r="AF41" s="115">
        <f t="shared" si="2"/>
        <v>0.84060126701288629</v>
      </c>
      <c r="AG41" s="83">
        <v>1</v>
      </c>
      <c r="AH41" s="82">
        <v>139922.82999999999</v>
      </c>
      <c r="AI41" s="81">
        <v>56</v>
      </c>
      <c r="AJ41" s="85">
        <v>57099528.350000001</v>
      </c>
      <c r="AK41" s="85">
        <v>46553115.350000001</v>
      </c>
      <c r="AL41" s="85">
        <v>0</v>
      </c>
      <c r="AM41" s="85">
        <v>0</v>
      </c>
      <c r="AN41" s="115">
        <f t="shared" si="3"/>
        <v>0.668138821077498</v>
      </c>
      <c r="AO41" s="81">
        <v>56</v>
      </c>
      <c r="AP41" s="85">
        <v>57099528.350000001</v>
      </c>
      <c r="AQ41" s="85">
        <v>46553115.350000001</v>
      </c>
      <c r="AR41" s="115">
        <f t="shared" si="4"/>
        <v>0.668138821077498</v>
      </c>
    </row>
    <row r="42" spans="1:44" s="67" customFormat="1" ht="37.5" customHeight="1" outlineLevel="1" x14ac:dyDescent="0.2">
      <c r="A42" s="102" t="s">
        <v>43</v>
      </c>
      <c r="B42" s="107">
        <v>38817467.360903405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1.0936606702156568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1.0936606702156568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7"/>
        <v>1.031464733073409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5">
        <v>0.8139808610121706</v>
      </c>
      <c r="AB42" s="112">
        <v>57</v>
      </c>
      <c r="AC42" s="114">
        <v>154</v>
      </c>
      <c r="AD42" s="111">
        <v>35328908.280000001</v>
      </c>
      <c r="AE42" s="111">
        <v>31796017.280000001</v>
      </c>
      <c r="AF42" s="115">
        <f t="shared" si="2"/>
        <v>0.9101291424175435</v>
      </c>
      <c r="AG42" s="114">
        <v>1</v>
      </c>
      <c r="AH42" s="113">
        <v>139922.82999999999</v>
      </c>
      <c r="AI42" s="52">
        <v>53</v>
      </c>
      <c r="AJ42" s="51">
        <v>32917228.350000001</v>
      </c>
      <c r="AK42" s="51">
        <v>29625505.350000001</v>
      </c>
      <c r="AL42" s="111">
        <v>0</v>
      </c>
      <c r="AM42" s="111">
        <v>0</v>
      </c>
      <c r="AN42" s="115">
        <f t="shared" si="3"/>
        <v>0.84800041290570982</v>
      </c>
      <c r="AO42" s="112">
        <v>53</v>
      </c>
      <c r="AP42" s="111">
        <v>32917228.350000001</v>
      </c>
      <c r="AQ42" s="111">
        <v>29625505.350000001</v>
      </c>
      <c r="AR42" s="115">
        <f t="shared" si="4"/>
        <v>0.84800041290570982</v>
      </c>
    </row>
    <row r="43" spans="1:44" s="67" customFormat="1" outlineLevel="1" x14ac:dyDescent="0.2">
      <c r="A43" s="102" t="s">
        <v>44</v>
      </c>
      <c r="B43" s="107">
        <v>46643108.418717355</v>
      </c>
      <c r="C43" s="60">
        <v>5</v>
      </c>
      <c r="D43" s="61">
        <v>47269484.100000001</v>
      </c>
      <c r="E43" s="61">
        <v>33088638.870000001</v>
      </c>
      <c r="F43" s="115">
        <f t="shared" si="0"/>
        <v>1.013429115308089</v>
      </c>
      <c r="G43" s="57">
        <v>5</v>
      </c>
      <c r="H43" s="56">
        <v>47269484.100000001</v>
      </c>
      <c r="I43" s="56">
        <v>33088638.870000001</v>
      </c>
      <c r="J43" s="115">
        <f t="shared" si="1"/>
        <v>1.013429115308089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33105616.690000001</v>
      </c>
      <c r="Q43" s="118">
        <f t="shared" si="7"/>
        <v>1.0133825918221213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32433616.690000001</v>
      </c>
      <c r="AA43" s="115">
        <v>0.86528491472492775</v>
      </c>
      <c r="AB43" s="62">
        <v>3</v>
      </c>
      <c r="AC43" s="64">
        <v>6</v>
      </c>
      <c r="AD43" s="61">
        <v>36509360</v>
      </c>
      <c r="AE43" s="61">
        <v>25556552</v>
      </c>
      <c r="AF43" s="115">
        <f t="shared" si="2"/>
        <v>0.78273857034256333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3"/>
        <v>0.51845386853111008</v>
      </c>
      <c r="AO43" s="62">
        <v>3</v>
      </c>
      <c r="AP43" s="61">
        <v>24182300</v>
      </c>
      <c r="AQ43" s="61">
        <v>16927610</v>
      </c>
      <c r="AR43" s="115">
        <f t="shared" si="4"/>
        <v>0.51845386853111008</v>
      </c>
    </row>
    <row r="44" spans="1:44" s="30" customFormat="1" ht="13.5" thickBot="1" x14ac:dyDescent="0.25">
      <c r="A44" s="103" t="s">
        <v>45</v>
      </c>
      <c r="B44" s="108">
        <v>41273230.895569444</v>
      </c>
      <c r="C44" s="60">
        <v>4</v>
      </c>
      <c r="D44" s="61">
        <v>42815688.18</v>
      </c>
      <c r="E44" s="61">
        <v>34252550.539999999</v>
      </c>
      <c r="F44" s="115">
        <f t="shared" si="0"/>
        <v>1.0373718570356976</v>
      </c>
      <c r="G44" s="57">
        <v>4</v>
      </c>
      <c r="H44" s="56">
        <v>42815688.18</v>
      </c>
      <c r="I44" s="56">
        <v>34252550.539999999</v>
      </c>
      <c r="J44" s="115">
        <f t="shared" si="1"/>
        <v>1.0373718570356976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7"/>
        <v>1.0063142462747818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5">
        <v>0.98864596909005842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0.75024639428758677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1.0019571749697751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0.98239945650468996</v>
      </c>
    </row>
    <row r="45" spans="1:44" s="31" customFormat="1" ht="26.25" thickBot="1" x14ac:dyDescent="0.25">
      <c r="A45" s="96" t="s">
        <v>70</v>
      </c>
      <c r="B45" s="70">
        <f>SUM(B46:B48)</f>
        <v>409635742.01267648</v>
      </c>
      <c r="C45" s="77">
        <v>4865</v>
      </c>
      <c r="D45" s="78">
        <v>656663253.21000004</v>
      </c>
      <c r="E45" s="78">
        <v>558163762.72000003</v>
      </c>
      <c r="F45" s="130">
        <f>D45/B45</f>
        <v>1.6030418878577228</v>
      </c>
      <c r="G45" s="131">
        <v>4784</v>
      </c>
      <c r="H45" s="78">
        <v>645370198.05999994</v>
      </c>
      <c r="I45" s="78">
        <v>548564665.90999997</v>
      </c>
      <c r="J45" s="130">
        <f t="shared" si="1"/>
        <v>1.5754733580841402</v>
      </c>
      <c r="K45" s="131">
        <v>1300</v>
      </c>
      <c r="L45" s="132">
        <v>182654115.90000001</v>
      </c>
      <c r="M45" s="132">
        <v>155255997.68000001</v>
      </c>
      <c r="N45" s="131">
        <v>3492</v>
      </c>
      <c r="O45" s="132">
        <v>461071211.44999999</v>
      </c>
      <c r="P45" s="132">
        <v>391910443.79000002</v>
      </c>
      <c r="Q45" s="130">
        <f>O45/B45</f>
        <v>1.1255639197512501</v>
      </c>
      <c r="R45" s="131">
        <v>332</v>
      </c>
      <c r="S45" s="132">
        <v>46697223.270000003</v>
      </c>
      <c r="T45" s="132">
        <v>39692639.700000003</v>
      </c>
      <c r="U45" s="131">
        <v>438</v>
      </c>
      <c r="V45" s="132">
        <v>6967950.6399999997</v>
      </c>
      <c r="W45" s="132">
        <v>5923000.6399999997</v>
      </c>
      <c r="X45" s="131">
        <v>3160</v>
      </c>
      <c r="Y45" s="132">
        <v>407406037.54000002</v>
      </c>
      <c r="Z45" s="132">
        <v>346294803.44999999</v>
      </c>
      <c r="AA45" s="116">
        <f t="shared" ref="AA45:AA48" si="9">Y45/B45</f>
        <v>0.99455686053731251</v>
      </c>
      <c r="AB45" s="77">
        <v>3036</v>
      </c>
      <c r="AC45" s="77">
        <v>3224</v>
      </c>
      <c r="AD45" s="78">
        <v>384822080.16000003</v>
      </c>
      <c r="AE45" s="78">
        <v>327098766.13</v>
      </c>
      <c r="AF45" s="116">
        <f t="shared" si="2"/>
        <v>0.93942505668387555</v>
      </c>
      <c r="AG45" s="77">
        <v>67</v>
      </c>
      <c r="AH45" s="78">
        <v>9554337.5899999999</v>
      </c>
      <c r="AI45" s="77">
        <v>3011</v>
      </c>
      <c r="AJ45" s="78">
        <v>404462190.66000003</v>
      </c>
      <c r="AK45" s="78">
        <v>343792859.11000001</v>
      </c>
      <c r="AL45" s="78">
        <v>214303731.44999999</v>
      </c>
      <c r="AM45" s="78">
        <v>182158170.74000001</v>
      </c>
      <c r="AN45" s="116">
        <f t="shared" si="3"/>
        <v>0.98737036146490276</v>
      </c>
      <c r="AO45" s="77">
        <v>2680</v>
      </c>
      <c r="AP45" s="78">
        <v>336561868.25</v>
      </c>
      <c r="AQ45" s="78">
        <v>286077585.33999997</v>
      </c>
      <c r="AR45" s="116">
        <f t="shared" si="4"/>
        <v>0.82161255411053669</v>
      </c>
    </row>
    <row r="46" spans="1:44" s="55" customFormat="1" x14ac:dyDescent="0.2">
      <c r="A46" s="97" t="s">
        <v>46</v>
      </c>
      <c r="B46" s="105">
        <v>109275.8719882353</v>
      </c>
      <c r="C46" s="117">
        <v>5</v>
      </c>
      <c r="D46" s="86">
        <v>99811</v>
      </c>
      <c r="E46" s="86">
        <v>84839.35</v>
      </c>
      <c r="F46" s="118">
        <f>D46/B46</f>
        <v>0.91338552769220371</v>
      </c>
      <c r="G46" s="87">
        <v>5</v>
      </c>
      <c r="H46" s="86">
        <v>99811</v>
      </c>
      <c r="I46" s="86">
        <v>84839.35</v>
      </c>
      <c r="J46" s="118">
        <f t="shared" si="1"/>
        <v>0.91338552769220371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0.91338552769220371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0.91338552769220371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0.91338552769220371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0.91338552769220371</v>
      </c>
      <c r="AO46" s="87">
        <v>5</v>
      </c>
      <c r="AP46" s="86">
        <v>99811</v>
      </c>
      <c r="AQ46" s="86">
        <v>84839.35</v>
      </c>
      <c r="AR46" s="118">
        <f t="shared" si="4"/>
        <v>0.91338552769220371</v>
      </c>
    </row>
    <row r="47" spans="1:44" s="55" customFormat="1" x14ac:dyDescent="0.2">
      <c r="A47" s="98" t="s">
        <v>47</v>
      </c>
      <c r="B47" s="106">
        <v>397678669.0310412</v>
      </c>
      <c r="C47" s="158">
        <v>4728</v>
      </c>
      <c r="D47" s="51">
        <v>642058428.50999999</v>
      </c>
      <c r="E47" s="51">
        <v>545749661.80999994</v>
      </c>
      <c r="F47" s="118">
        <f t="shared" ref="F47:F48" si="11">D47/B47</f>
        <v>1.6145156341284261</v>
      </c>
      <c r="G47" s="52">
        <v>4647</v>
      </c>
      <c r="H47" s="51">
        <v>630765373.36000001</v>
      </c>
      <c r="I47" s="51">
        <v>536150565</v>
      </c>
      <c r="J47" s="118">
        <f t="shared" si="1"/>
        <v>1.5861181966256406</v>
      </c>
      <c r="K47" s="52">
        <v>1292</v>
      </c>
      <c r="L47" s="51">
        <v>181103789.90000001</v>
      </c>
      <c r="M47" s="53">
        <v>153938220.58000001</v>
      </c>
      <c r="N47" s="52">
        <v>3363</v>
      </c>
      <c r="O47" s="51">
        <v>448049961.18000001</v>
      </c>
      <c r="P47" s="51">
        <v>380842381.06999999</v>
      </c>
      <c r="Q47" s="118">
        <f t="shared" si="10"/>
        <v>1.1266632989687133</v>
      </c>
      <c r="R47" s="52">
        <v>320</v>
      </c>
      <c r="S47" s="51">
        <v>45715817.270000003</v>
      </c>
      <c r="T47" s="53">
        <v>38858444.600000001</v>
      </c>
      <c r="U47" s="52">
        <v>413</v>
      </c>
      <c r="V47" s="51">
        <v>6801736.75</v>
      </c>
      <c r="W47" s="53">
        <v>5781718.8300000001</v>
      </c>
      <c r="X47" s="52">
        <v>3043</v>
      </c>
      <c r="Y47" s="51">
        <v>395532407.16000003</v>
      </c>
      <c r="Z47" s="53">
        <v>336202217.63999999</v>
      </c>
      <c r="AA47" s="118">
        <f t="shared" si="9"/>
        <v>0.99460302490885255</v>
      </c>
      <c r="AB47" s="52">
        <v>2921</v>
      </c>
      <c r="AC47" s="54">
        <v>3106</v>
      </c>
      <c r="AD47" s="51">
        <v>376936321.02999997</v>
      </c>
      <c r="AE47" s="51">
        <v>320395870.92000002</v>
      </c>
      <c r="AF47" s="118">
        <f t="shared" si="2"/>
        <v>0.94784143677713284</v>
      </c>
      <c r="AG47" s="54">
        <v>66</v>
      </c>
      <c r="AH47" s="53">
        <v>9544386.5899999999</v>
      </c>
      <c r="AI47" s="143">
        <v>2889</v>
      </c>
      <c r="AJ47" s="51">
        <v>392198695.82999998</v>
      </c>
      <c r="AK47" s="86">
        <v>333368888.56</v>
      </c>
      <c r="AL47" s="51">
        <v>204147436.34</v>
      </c>
      <c r="AM47" s="51">
        <v>173525319.90000001</v>
      </c>
      <c r="AN47" s="118">
        <f t="shared" si="3"/>
        <v>0.98622009771257435</v>
      </c>
      <c r="AO47" s="52">
        <v>2569</v>
      </c>
      <c r="AP47" s="51">
        <v>329466067.67000002</v>
      </c>
      <c r="AQ47" s="51">
        <v>280046154.88999999</v>
      </c>
      <c r="AR47" s="118">
        <f t="shared" si="4"/>
        <v>0.8284730696588688</v>
      </c>
    </row>
    <row r="48" spans="1:44" s="55" customFormat="1" ht="33.75" customHeight="1" thickBot="1" x14ac:dyDescent="0.25">
      <c r="A48" s="100" t="s">
        <v>48</v>
      </c>
      <c r="B48" s="108">
        <v>11847797.10964706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1.2242793800198775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1.2242793800198775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1.0906195599415462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9"/>
        <v>0.99375599286834315</v>
      </c>
      <c r="AB48" s="57">
        <v>110</v>
      </c>
      <c r="AC48" s="59">
        <v>113</v>
      </c>
      <c r="AD48" s="56">
        <v>7785948.1299999999</v>
      </c>
      <c r="AE48" s="51">
        <v>6618055.8600000003</v>
      </c>
      <c r="AF48" s="118">
        <f t="shared" si="2"/>
        <v>0.65716420174517487</v>
      </c>
      <c r="AG48" s="59">
        <v>1</v>
      </c>
      <c r="AH48" s="58">
        <v>9951</v>
      </c>
      <c r="AI48" s="57">
        <v>117</v>
      </c>
      <c r="AJ48" s="56">
        <v>12163683.83</v>
      </c>
      <c r="AK48" s="56">
        <v>10339131.199999999</v>
      </c>
      <c r="AL48" s="56">
        <v>10156295.109999999</v>
      </c>
      <c r="AM48" s="56">
        <v>8632850.8399999999</v>
      </c>
      <c r="AN48" s="118">
        <f t="shared" si="3"/>
        <v>1.0266620636249526</v>
      </c>
      <c r="AO48" s="57">
        <v>106</v>
      </c>
      <c r="AP48" s="56">
        <v>6995989.5800000001</v>
      </c>
      <c r="AQ48" s="56">
        <v>5946591.0999999996</v>
      </c>
      <c r="AR48" s="118">
        <f t="shared" si="4"/>
        <v>0.59048863812020558</v>
      </c>
    </row>
    <row r="49" spans="1:44" s="31" customFormat="1" ht="48" customHeight="1" thickBot="1" x14ac:dyDescent="0.25">
      <c r="A49" s="96" t="s">
        <v>71</v>
      </c>
      <c r="B49" s="70">
        <f>SUM(B50:B53)</f>
        <v>679415860.57562828</v>
      </c>
      <c r="C49" s="142">
        <v>3428</v>
      </c>
      <c r="D49" s="78">
        <v>973940512.36000001</v>
      </c>
      <c r="E49" s="78">
        <v>730501825.07000005</v>
      </c>
      <c r="F49" s="116">
        <f>D49/B49</f>
        <v>1.433496874116007</v>
      </c>
      <c r="G49" s="141">
        <v>3139</v>
      </c>
      <c r="H49" s="132">
        <v>721963639.59000003</v>
      </c>
      <c r="I49" s="132">
        <v>541519171.13999999</v>
      </c>
      <c r="J49" s="116">
        <f t="shared" si="1"/>
        <v>1.0626240591120784</v>
      </c>
      <c r="K49" s="131">
        <v>284</v>
      </c>
      <c r="L49" s="132">
        <v>242806050.15000001</v>
      </c>
      <c r="M49" s="132">
        <v>182104536.97999999</v>
      </c>
      <c r="N49" s="131">
        <v>2292</v>
      </c>
      <c r="O49" s="132">
        <v>586322117.33000004</v>
      </c>
      <c r="P49" s="132">
        <v>439788022.24000001</v>
      </c>
      <c r="Q49" s="130">
        <f t="shared" si="7"/>
        <v>0.86297973207932543</v>
      </c>
      <c r="R49" s="131">
        <v>7</v>
      </c>
      <c r="S49" s="132">
        <v>4075222.02</v>
      </c>
      <c r="T49" s="132">
        <v>3056416.5</v>
      </c>
      <c r="U49" s="131">
        <v>50</v>
      </c>
      <c r="V49" s="132">
        <v>12940069.970000001</v>
      </c>
      <c r="W49" s="132">
        <v>9705052.4900000002</v>
      </c>
      <c r="X49" s="131">
        <v>2285</v>
      </c>
      <c r="Y49" s="132">
        <v>569306825.34000003</v>
      </c>
      <c r="Z49" s="78">
        <v>427026553.25</v>
      </c>
      <c r="AA49" s="116">
        <v>0.54563614875334332</v>
      </c>
      <c r="AB49" s="77">
        <v>169</v>
      </c>
      <c r="AC49" s="77">
        <v>249</v>
      </c>
      <c r="AD49" s="78">
        <v>219528153.91</v>
      </c>
      <c r="AE49" s="78">
        <v>164646114.71000001</v>
      </c>
      <c r="AF49" s="116">
        <f t="shared" si="2"/>
        <v>0.32311308382469461</v>
      </c>
      <c r="AG49" s="77">
        <v>7</v>
      </c>
      <c r="AH49" s="78">
        <v>1905306.08</v>
      </c>
      <c r="AI49" s="77">
        <v>1769</v>
      </c>
      <c r="AJ49" s="78">
        <v>487928054.64999998</v>
      </c>
      <c r="AK49" s="78">
        <v>365992475.66000003</v>
      </c>
      <c r="AL49" s="78">
        <v>141456744.56999999</v>
      </c>
      <c r="AM49" s="78">
        <v>106092558.27</v>
      </c>
      <c r="AN49" s="116">
        <f t="shared" si="3"/>
        <v>0.71815817522512326</v>
      </c>
      <c r="AO49" s="77">
        <v>1748</v>
      </c>
      <c r="AP49" s="78">
        <v>436576356.56</v>
      </c>
      <c r="AQ49" s="78">
        <v>327478702.10000002</v>
      </c>
      <c r="AR49" s="116">
        <f t="shared" si="4"/>
        <v>0.64257604494265863</v>
      </c>
    </row>
    <row r="50" spans="1:44" x14ac:dyDescent="0.2">
      <c r="A50" s="97" t="s">
        <v>49</v>
      </c>
      <c r="B50" s="105">
        <v>66292967.596639998</v>
      </c>
      <c r="C50" s="71">
        <v>60</v>
      </c>
      <c r="D50" s="72">
        <v>123604243.53</v>
      </c>
      <c r="E50" s="86">
        <v>92703182.519999996</v>
      </c>
      <c r="F50" s="118">
        <f t="shared" si="0"/>
        <v>1.8645151667077395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1.8302147891196459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7"/>
        <v>1.0659267889461854</v>
      </c>
      <c r="R50" s="87">
        <v>1</v>
      </c>
      <c r="S50" s="86">
        <v>34698.800000000003</v>
      </c>
      <c r="T50" s="88">
        <v>26024.1</v>
      </c>
      <c r="U50" s="87">
        <v>10</v>
      </c>
      <c r="V50" s="86">
        <v>3522125.15</v>
      </c>
      <c r="W50" s="88">
        <v>2641593.86</v>
      </c>
      <c r="X50" s="74">
        <v>56</v>
      </c>
      <c r="Y50" s="72">
        <v>67106626.130000003</v>
      </c>
      <c r="Z50" s="72">
        <v>50329969.439999998</v>
      </c>
      <c r="AA50" s="115">
        <v>0.78519358686605201</v>
      </c>
      <c r="AB50" s="87">
        <v>57</v>
      </c>
      <c r="AC50" s="89">
        <v>67</v>
      </c>
      <c r="AD50" s="86">
        <v>66290294.600000001</v>
      </c>
      <c r="AE50" s="86">
        <v>49717720.719999999</v>
      </c>
      <c r="AF50" s="115">
        <f t="shared" si="2"/>
        <v>0.99995967903177507</v>
      </c>
      <c r="AG50" s="76">
        <v>2</v>
      </c>
      <c r="AH50" s="75">
        <v>240040.4</v>
      </c>
      <c r="AI50" s="74">
        <v>49</v>
      </c>
      <c r="AJ50" s="86">
        <v>57870894.630000003</v>
      </c>
      <c r="AK50" s="86">
        <v>43403170.770000003</v>
      </c>
      <c r="AL50" s="72">
        <v>26362105.399999999</v>
      </c>
      <c r="AM50" s="72">
        <v>19771579.039999999</v>
      </c>
      <c r="AN50" s="115">
        <f t="shared" si="3"/>
        <v>0.87295676642680786</v>
      </c>
      <c r="AO50" s="74">
        <v>47</v>
      </c>
      <c r="AP50" s="86">
        <v>52480410.5</v>
      </c>
      <c r="AQ50" s="86">
        <v>39360307.689999998</v>
      </c>
      <c r="AR50" s="115">
        <f t="shared" si="4"/>
        <v>0.79164370524664707</v>
      </c>
    </row>
    <row r="51" spans="1:44" x14ac:dyDescent="0.2">
      <c r="A51" s="98" t="s">
        <v>50</v>
      </c>
      <c r="B51" s="106">
        <v>14358921.578135001</v>
      </c>
      <c r="C51" s="24">
        <v>2</v>
      </c>
      <c r="D51" s="25">
        <v>185791.93</v>
      </c>
      <c r="E51" s="51">
        <v>185791.93</v>
      </c>
      <c r="F51" s="118">
        <f t="shared" si="0"/>
        <v>1.2939128401043295E-2</v>
      </c>
      <c r="G51" s="52">
        <v>2</v>
      </c>
      <c r="H51" s="51">
        <v>185791.93</v>
      </c>
      <c r="I51" s="51">
        <v>185791.93</v>
      </c>
      <c r="J51" s="118">
        <f t="shared" si="1"/>
        <v>1.2939128401043295E-2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1.2936565534479832E-2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5">
        <v>1.5849023984312545E-2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1.2936565534479832E-2</v>
      </c>
      <c r="AO51" s="27">
        <v>2</v>
      </c>
      <c r="AP51" s="51">
        <v>185755.13</v>
      </c>
      <c r="AQ51" s="51">
        <v>185755.13</v>
      </c>
      <c r="AR51" s="115">
        <f t="shared" si="4"/>
        <v>1.2936565534479832E-2</v>
      </c>
    </row>
    <row r="52" spans="1:44" x14ac:dyDescent="0.2">
      <c r="A52" s="98" t="s">
        <v>51</v>
      </c>
      <c r="B52" s="106">
        <v>379256451.33076668</v>
      </c>
      <c r="C52" s="153">
        <v>2974</v>
      </c>
      <c r="D52" s="25">
        <v>383520424.86000001</v>
      </c>
      <c r="E52" s="51">
        <v>287640312.47000003</v>
      </c>
      <c r="F52" s="118">
        <f t="shared" si="0"/>
        <v>1.0112429821938995</v>
      </c>
      <c r="G52" s="143">
        <v>2849</v>
      </c>
      <c r="H52" s="51">
        <v>361203219.88</v>
      </c>
      <c r="I52" s="51">
        <v>270902409.02999997</v>
      </c>
      <c r="J52" s="118">
        <f t="shared" si="1"/>
        <v>0.95239835370652237</v>
      </c>
      <c r="K52" s="52">
        <v>125</v>
      </c>
      <c r="L52" s="51">
        <v>22384337.699999999</v>
      </c>
      <c r="M52" s="53">
        <v>16788252.98</v>
      </c>
      <c r="N52" s="52">
        <v>1997</v>
      </c>
      <c r="O52" s="51">
        <v>293008761.07999998</v>
      </c>
      <c r="P52" s="51">
        <v>219756566.91</v>
      </c>
      <c r="Q52" s="118">
        <f t="shared" si="7"/>
        <v>0.77258741427302391</v>
      </c>
      <c r="R52" s="52">
        <v>2</v>
      </c>
      <c r="S52" s="51">
        <v>30415.58</v>
      </c>
      <c r="T52" s="53">
        <v>22811.68</v>
      </c>
      <c r="U52" s="52">
        <v>8</v>
      </c>
      <c r="V52" s="51">
        <v>3811498</v>
      </c>
      <c r="W52" s="53">
        <v>2858623.5</v>
      </c>
      <c r="X52" s="27">
        <v>1995</v>
      </c>
      <c r="Y52" s="25">
        <v>289166847.5</v>
      </c>
      <c r="Z52" s="25">
        <v>216875131.72999999</v>
      </c>
      <c r="AA52" s="115">
        <v>0.25843410448606458</v>
      </c>
      <c r="AB52" s="52">
        <v>28</v>
      </c>
      <c r="AC52" s="28">
        <v>52</v>
      </c>
      <c r="AD52" s="25">
        <v>68838583.469999999</v>
      </c>
      <c r="AE52" s="72">
        <v>51628937.460000001</v>
      </c>
      <c r="AF52" s="115">
        <f t="shared" si="2"/>
        <v>0.18150932760261146</v>
      </c>
      <c r="AG52" s="28">
        <v>2</v>
      </c>
      <c r="AH52" s="26">
        <v>1200000</v>
      </c>
      <c r="AI52" s="52">
        <v>1497</v>
      </c>
      <c r="AJ52" s="51">
        <v>246847778.03</v>
      </c>
      <c r="AK52" s="51">
        <v>185135830.25</v>
      </c>
      <c r="AL52" s="25">
        <v>87419717.75</v>
      </c>
      <c r="AM52" s="25">
        <v>65564788.240000002</v>
      </c>
      <c r="AN52" s="115">
        <f t="shared" si="3"/>
        <v>0.65087298360737156</v>
      </c>
      <c r="AO52" s="27">
        <v>1492</v>
      </c>
      <c r="AP52" s="51">
        <v>217706061.97</v>
      </c>
      <c r="AQ52" s="51">
        <v>163279543.21000001</v>
      </c>
      <c r="AR52" s="115">
        <f t="shared" si="4"/>
        <v>0.57403390556995093</v>
      </c>
    </row>
    <row r="53" spans="1:44" ht="26.25" thickBot="1" x14ac:dyDescent="0.25">
      <c r="A53" s="100" t="s">
        <v>52</v>
      </c>
      <c r="B53" s="108">
        <v>219507520.07008663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2.1258044001909799</v>
      </c>
      <c r="G53" s="57">
        <v>232</v>
      </c>
      <c r="H53" s="56">
        <v>239244258.06999999</v>
      </c>
      <c r="I53" s="56">
        <v>179433193.02000001</v>
      </c>
      <c r="J53" s="118">
        <f t="shared" si="1"/>
        <v>1.089913721377799</v>
      </c>
      <c r="K53" s="57">
        <v>156</v>
      </c>
      <c r="L53" s="56">
        <v>218317931.44999999</v>
      </c>
      <c r="M53" s="58">
        <v>163738448.25</v>
      </c>
      <c r="N53" s="57">
        <v>236</v>
      </c>
      <c r="O53" s="56">
        <v>222464151.03999999</v>
      </c>
      <c r="P53" s="56">
        <v>166848112.80000001</v>
      </c>
      <c r="Q53" s="118">
        <f t="shared" si="7"/>
        <v>1.0134693835043525</v>
      </c>
      <c r="R53" s="57">
        <v>4</v>
      </c>
      <c r="S53" s="56">
        <v>4010107.64</v>
      </c>
      <c r="T53" s="58">
        <v>3007580.72</v>
      </c>
      <c r="U53" s="57">
        <v>32</v>
      </c>
      <c r="V53" s="56">
        <v>5606446.8200000003</v>
      </c>
      <c r="W53" s="58">
        <v>4204835.13</v>
      </c>
      <c r="X53" s="43">
        <v>232</v>
      </c>
      <c r="Y53" s="41">
        <v>212847596.58000001</v>
      </c>
      <c r="Z53" s="41">
        <v>159635696.94999999</v>
      </c>
      <c r="AA53" s="115">
        <v>0.85813179503611414</v>
      </c>
      <c r="AB53" s="57">
        <v>84</v>
      </c>
      <c r="AC53" s="44">
        <v>130</v>
      </c>
      <c r="AD53" s="41">
        <v>84399275.840000004</v>
      </c>
      <c r="AE53" s="72">
        <v>63299456.530000001</v>
      </c>
      <c r="AF53" s="115">
        <f t="shared" si="2"/>
        <v>0.3844937786780705</v>
      </c>
      <c r="AG53" s="44">
        <v>3</v>
      </c>
      <c r="AH53" s="46">
        <v>465265.68</v>
      </c>
      <c r="AI53" s="57">
        <v>221</v>
      </c>
      <c r="AJ53" s="56">
        <v>183023626.86000001</v>
      </c>
      <c r="AK53" s="56">
        <v>137267719.50999999</v>
      </c>
      <c r="AL53" s="41">
        <v>27674921.420000002</v>
      </c>
      <c r="AM53" s="41">
        <v>20756190.989999998</v>
      </c>
      <c r="AN53" s="115">
        <f t="shared" si="3"/>
        <v>0.8337920577917437</v>
      </c>
      <c r="AO53" s="43">
        <v>207</v>
      </c>
      <c r="AP53" s="56">
        <v>166204128.96000001</v>
      </c>
      <c r="AQ53" s="56">
        <v>124653096.06999999</v>
      </c>
      <c r="AR53" s="115">
        <f t="shared" si="4"/>
        <v>0.75716826879977794</v>
      </c>
    </row>
    <row r="54" spans="1:44" s="31" customFormat="1" ht="26.25" thickBot="1" x14ac:dyDescent="0.25">
      <c r="A54" s="96" t="s">
        <v>72</v>
      </c>
      <c r="B54" s="70">
        <f>SUM(B55:B57)</f>
        <v>1158672.1740000001</v>
      </c>
      <c r="C54" s="77">
        <v>10</v>
      </c>
      <c r="D54" s="132">
        <v>3660935.08</v>
      </c>
      <c r="E54" s="132">
        <v>2745701.3</v>
      </c>
      <c r="F54" s="130">
        <f t="shared" si="0"/>
        <v>3.1595952350884708</v>
      </c>
      <c r="G54" s="131">
        <v>1</v>
      </c>
      <c r="H54" s="132">
        <v>1129660.8400000001</v>
      </c>
      <c r="I54" s="132">
        <v>847245.63</v>
      </c>
      <c r="J54" s="130">
        <f t="shared" si="1"/>
        <v>0.97496156837887438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0.97337354370607332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16">
        <v>0.9282771661729331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2"/>
        <v>0.97337354370607332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1158672.1740000001</v>
      </c>
      <c r="C55" s="71">
        <v>4</v>
      </c>
      <c r="D55" s="72">
        <v>3030195.58</v>
      </c>
      <c r="E55" s="72">
        <v>2272646.6800000002</v>
      </c>
      <c r="F55" s="115">
        <f t="shared" si="0"/>
        <v>2.6152311654633729</v>
      </c>
      <c r="G55" s="87">
        <v>1</v>
      </c>
      <c r="H55" s="86">
        <v>1129660.8400000001</v>
      </c>
      <c r="I55" s="86">
        <v>847245.63</v>
      </c>
      <c r="J55" s="115">
        <f t="shared" si="1"/>
        <v>0.97496156837887438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0.97337354370607332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0.9282771661729331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2"/>
        <v>0.97337354370607332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190313799.56269336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1.0454826817981488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1.0454826817981488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7"/>
        <v>1.0280223078912878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193445076.11000001</v>
      </c>
      <c r="Z58" s="78">
        <v>145083806.43000001</v>
      </c>
      <c r="AA58" s="116">
        <v>0.95296522219830238</v>
      </c>
      <c r="AB58" s="77">
        <v>217</v>
      </c>
      <c r="AC58" s="77">
        <v>302</v>
      </c>
      <c r="AD58" s="78">
        <v>188706808.90000001</v>
      </c>
      <c r="AE58" s="78">
        <v>141530105.61000001</v>
      </c>
      <c r="AF58" s="116">
        <f t="shared" si="2"/>
        <v>0.99155610015466078</v>
      </c>
      <c r="AG58" s="77">
        <v>0</v>
      </c>
      <c r="AH58" s="77">
        <v>0</v>
      </c>
      <c r="AI58" s="77">
        <v>212</v>
      </c>
      <c r="AJ58" s="78">
        <v>187289847.18000001</v>
      </c>
      <c r="AK58" s="78">
        <v>140467384.21000001</v>
      </c>
      <c r="AL58" s="77">
        <v>0</v>
      </c>
      <c r="AM58" s="77">
        <v>0</v>
      </c>
      <c r="AN58" s="116">
        <f t="shared" si="3"/>
        <v>0.98411070353467878</v>
      </c>
      <c r="AO58" s="77">
        <v>212</v>
      </c>
      <c r="AP58" s="78">
        <v>187289847.18000001</v>
      </c>
      <c r="AQ58" s="78">
        <v>140467384.21000001</v>
      </c>
      <c r="AR58" s="116">
        <f t="shared" si="4"/>
        <v>0.98411070353467878</v>
      </c>
    </row>
    <row r="59" spans="1:44" ht="13.5" thickBot="1" x14ac:dyDescent="0.25">
      <c r="A59" s="104" t="s">
        <v>56</v>
      </c>
      <c r="B59" s="109">
        <v>190313799.56269336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1.0454826817981488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1.0454826817981488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7"/>
        <v>1.0280223078912878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193445076.11000001</v>
      </c>
      <c r="Z59" s="92">
        <v>145083806.43000001</v>
      </c>
      <c r="AA59" s="115">
        <v>0.95296522219830238</v>
      </c>
      <c r="AB59" s="93">
        <v>217</v>
      </c>
      <c r="AC59" s="95">
        <v>302</v>
      </c>
      <c r="AD59" s="92">
        <v>188706808.90000001</v>
      </c>
      <c r="AE59" s="92">
        <v>141530105.61000001</v>
      </c>
      <c r="AF59" s="115">
        <f t="shared" si="2"/>
        <v>0.99155610015466078</v>
      </c>
      <c r="AG59" s="95">
        <v>0</v>
      </c>
      <c r="AH59" s="94">
        <v>0</v>
      </c>
      <c r="AI59" s="93">
        <v>212</v>
      </c>
      <c r="AJ59" s="119">
        <v>187289847.18000001</v>
      </c>
      <c r="AK59" s="119">
        <v>140467384.21000001</v>
      </c>
      <c r="AL59" s="92">
        <v>0</v>
      </c>
      <c r="AM59" s="92">
        <v>0</v>
      </c>
      <c r="AN59" s="115">
        <f t="shared" si="3"/>
        <v>0.98411070353467878</v>
      </c>
      <c r="AO59" s="93">
        <v>212</v>
      </c>
      <c r="AP59" s="92">
        <v>187289847.18000001</v>
      </c>
      <c r="AQ59" s="92">
        <v>140467384.21000001</v>
      </c>
      <c r="AR59" s="115">
        <f t="shared" si="4"/>
        <v>0.98411070353467878</v>
      </c>
    </row>
    <row r="60" spans="1:44" ht="18.75" thickBot="1" x14ac:dyDescent="0.25">
      <c r="A60" s="151" t="s">
        <v>57</v>
      </c>
      <c r="B60" s="152">
        <f>SUM(B6+B28+B40+B45+B49+B54+B58)</f>
        <v>3175204596.3101292</v>
      </c>
      <c r="C60" s="145">
        <v>19051</v>
      </c>
      <c r="D60" s="146">
        <v>5265048451.6099997</v>
      </c>
      <c r="E60" s="146">
        <v>3958365153.1900001</v>
      </c>
      <c r="F60" s="147">
        <f>D60/B60</f>
        <v>1.6581761243758766</v>
      </c>
      <c r="G60" s="148">
        <v>16786</v>
      </c>
      <c r="H60" s="149">
        <v>3637396329.9699998</v>
      </c>
      <c r="I60" s="149">
        <v>2736496759.8000002</v>
      </c>
      <c r="J60" s="147">
        <f t="shared" si="1"/>
        <v>1.1455628195414489</v>
      </c>
      <c r="K60" s="148">
        <v>3174</v>
      </c>
      <c r="L60" s="149">
        <v>1450507804.3099999</v>
      </c>
      <c r="M60" s="149">
        <v>1102122433.0699999</v>
      </c>
      <c r="N60" s="148">
        <v>14663</v>
      </c>
      <c r="O60" s="149">
        <v>3457762343.5300002</v>
      </c>
      <c r="P60" s="149">
        <v>2587842980.98</v>
      </c>
      <c r="Q60" s="150">
        <f>O60/B60</f>
        <v>1.088988831632528</v>
      </c>
      <c r="R60" s="148">
        <v>554</v>
      </c>
      <c r="S60" s="149">
        <v>326485468.61000001</v>
      </c>
      <c r="T60" s="149">
        <v>248580471.47999999</v>
      </c>
      <c r="U60" s="148">
        <v>896</v>
      </c>
      <c r="V60" s="149">
        <v>38273697.18</v>
      </c>
      <c r="W60" s="149">
        <v>29533901.399999999</v>
      </c>
      <c r="X60" s="148">
        <v>14109</v>
      </c>
      <c r="Y60" s="149">
        <v>3093003177.7399998</v>
      </c>
      <c r="Z60" s="146">
        <v>2309728608.0999999</v>
      </c>
      <c r="AA60" s="147">
        <f>Y60/B60</f>
        <v>0.97411145767877294</v>
      </c>
      <c r="AB60" s="145">
        <v>10025</v>
      </c>
      <c r="AC60" s="145">
        <v>10948</v>
      </c>
      <c r="AD60" s="146">
        <v>2174555922.3400002</v>
      </c>
      <c r="AE60" s="146">
        <v>1620934196.8399999</v>
      </c>
      <c r="AF60" s="147">
        <f>AD60/B60</f>
        <v>0.68485537116790141</v>
      </c>
      <c r="AG60" s="145">
        <v>139</v>
      </c>
      <c r="AH60" s="145">
        <v>25528650.629999999</v>
      </c>
      <c r="AI60" s="145">
        <v>13368</v>
      </c>
      <c r="AJ60" s="146">
        <v>2781828925.6700001</v>
      </c>
      <c r="AK60" s="146">
        <v>2076923839.3199999</v>
      </c>
      <c r="AL60" s="146">
        <v>1127044250.8699999</v>
      </c>
      <c r="AM60" s="146">
        <v>867071057.65999997</v>
      </c>
      <c r="AN60" s="147">
        <f>AJ60/B60</f>
        <v>0.87611013441550611</v>
      </c>
      <c r="AO60" s="145">
        <v>12739</v>
      </c>
      <c r="AP60" s="146">
        <v>2432024661.9200001</v>
      </c>
      <c r="AQ60" s="146">
        <v>1807737100.78</v>
      </c>
      <c r="AR60" s="147">
        <f>AP60/B60</f>
        <v>0.76594266232362773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D77" s="35">
        <f>AD60+AP36+AP53+AP52+AP44+AP15+AP39-AD15-AD44-AD53</f>
        <v>2761331851.1199999</v>
      </c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>
        <v>2368959645.0599999</v>
      </c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października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2023-11-20T14:54:40Z</dcterms:modified>
</cp:coreProperties>
</file>