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56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xr:revisionPtr revIDLastSave="0" documentId="13_ncr:1_{1393C47F-24BB-4C22-AE67-23150F2CCB7A}" xr6:coauthVersionLast="36" xr6:coauthVersionMax="36" xr10:uidLastSave="{00000000-0000-0000-0000-000000000000}"/>
  <bookViews>
    <workbookView xWindow="0" yWindow="0" windowWidth="28800" windowHeight="11840" xr2:uid="{00000000-000D-0000-FFFF-FFFF00000000}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91029"/>
</workbook>
</file>

<file path=xl/calcChain.xml><?xml version="1.0" encoding="utf-8"?>
<calcChain xmlns="http://schemas.openxmlformats.org/spreadsheetml/2006/main">
  <c r="K216" i="1" l="1"/>
  <c r="K243" i="1" l="1"/>
  <c r="H243" i="1"/>
  <c r="K235" i="1"/>
  <c r="H235" i="1"/>
  <c r="T149" i="1" l="1"/>
  <c r="T148" i="1"/>
  <c r="T147" i="1"/>
  <c r="T146" i="1"/>
  <c r="T145" i="1"/>
  <c r="T144" i="1"/>
  <c r="T143" i="1"/>
  <c r="T142" i="1"/>
  <c r="T141" i="1"/>
  <c r="T140" i="1"/>
  <c r="T139" i="1"/>
  <c r="T138" i="1"/>
  <c r="T137" i="1"/>
  <c r="T136" i="1"/>
  <c r="T135" i="1"/>
  <c r="S149" i="1"/>
  <c r="T150" i="1" l="1"/>
  <c r="S136" i="1"/>
  <c r="S137" i="1"/>
  <c r="S138" i="1"/>
  <c r="S139" i="1"/>
  <c r="S140" i="1"/>
  <c r="S141" i="1"/>
  <c r="S142" i="1"/>
  <c r="S143" i="1"/>
  <c r="S144" i="1"/>
  <c r="S145" i="1"/>
  <c r="S146" i="1"/>
  <c r="S147" i="1"/>
  <c r="S148" i="1"/>
  <c r="S135" i="1"/>
  <c r="R136" i="1"/>
  <c r="R137" i="1"/>
  <c r="R138" i="1"/>
  <c r="R139" i="1"/>
  <c r="R140" i="1"/>
  <c r="R141" i="1"/>
  <c r="R142" i="1"/>
  <c r="R143" i="1"/>
  <c r="R144" i="1"/>
  <c r="R145" i="1"/>
  <c r="R146" i="1"/>
  <c r="R147" i="1"/>
  <c r="R148" i="1"/>
  <c r="R149" i="1"/>
  <c r="R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35" i="1"/>
  <c r="O136" i="1"/>
  <c r="O137" i="1"/>
  <c r="O138" i="1"/>
  <c r="O139" i="1"/>
  <c r="O140" i="1"/>
  <c r="O141" i="1"/>
  <c r="O142" i="1"/>
  <c r="O143" i="1"/>
  <c r="O144" i="1"/>
  <c r="O145" i="1"/>
  <c r="O146" i="1"/>
  <c r="O147" i="1"/>
  <c r="O148" i="1"/>
  <c r="O149" i="1"/>
  <c r="O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U149" i="1" l="1"/>
  <c r="V149" i="1" s="1"/>
  <c r="U141" i="1"/>
  <c r="V141" i="1" s="1"/>
  <c r="U137" i="1"/>
  <c r="V137" i="1" s="1"/>
  <c r="U145" i="1"/>
  <c r="V145" i="1" s="1"/>
  <c r="U148" i="1"/>
  <c r="V148" i="1" s="1"/>
  <c r="U144" i="1"/>
  <c r="V144" i="1" s="1"/>
  <c r="U140" i="1"/>
  <c r="V140" i="1" s="1"/>
  <c r="U136" i="1"/>
  <c r="V136" i="1" s="1"/>
  <c r="U139" i="1"/>
  <c r="V139" i="1" s="1"/>
  <c r="U147" i="1"/>
  <c r="V147" i="1" s="1"/>
  <c r="U143" i="1"/>
  <c r="V143" i="1" s="1"/>
  <c r="U135" i="1"/>
  <c r="U146" i="1"/>
  <c r="V146" i="1" s="1"/>
  <c r="U142" i="1"/>
  <c r="V142" i="1" s="1"/>
  <c r="U138" i="1"/>
  <c r="V138" i="1" s="1"/>
  <c r="J453" i="1"/>
  <c r="V454" i="1" l="1"/>
  <c r="S454" i="1"/>
  <c r="P454" i="1"/>
  <c r="M454" i="1"/>
  <c r="J454" i="1"/>
  <c r="O293" i="1" l="1"/>
  <c r="S293" i="1" s="1"/>
  <c r="I291" i="1" l="1"/>
  <c r="M291" i="1" s="1"/>
  <c r="O290" i="1"/>
  <c r="S290" i="1" s="1"/>
  <c r="T373" i="1" l="1"/>
  <c r="T374" i="1"/>
  <c r="T375" i="1"/>
  <c r="T376" i="1"/>
  <c r="T377" i="1"/>
  <c r="T372" i="1"/>
  <c r="R373" i="1"/>
  <c r="R374" i="1"/>
  <c r="R375" i="1"/>
  <c r="R376" i="1"/>
  <c r="R377" i="1"/>
  <c r="R372" i="1"/>
  <c r="P373" i="1"/>
  <c r="P374" i="1"/>
  <c r="P375" i="1"/>
  <c r="P376" i="1"/>
  <c r="P377" i="1"/>
  <c r="P372" i="1"/>
  <c r="M373" i="1"/>
  <c r="M374" i="1"/>
  <c r="M375" i="1"/>
  <c r="M376" i="1"/>
  <c r="M377" i="1"/>
  <c r="M372" i="1"/>
  <c r="H373" i="1"/>
  <c r="H374" i="1"/>
  <c r="H375" i="1"/>
  <c r="H376" i="1"/>
  <c r="H377" i="1"/>
  <c r="F373" i="1"/>
  <c r="F374" i="1"/>
  <c r="F375" i="1"/>
  <c r="F376" i="1"/>
  <c r="F377" i="1"/>
  <c r="D373" i="1"/>
  <c r="D374" i="1"/>
  <c r="D375" i="1"/>
  <c r="D376" i="1"/>
  <c r="D377" i="1"/>
  <c r="A373" i="1"/>
  <c r="A374" i="1"/>
  <c r="A375" i="1"/>
  <c r="A376" i="1"/>
  <c r="A377" i="1"/>
  <c r="R378" i="1" l="1"/>
  <c r="T378" i="1"/>
  <c r="P378" i="1"/>
  <c r="G270" i="1"/>
  <c r="G263" i="1"/>
  <c r="M53" i="1"/>
  <c r="L133" i="1"/>
  <c r="M22" i="1"/>
  <c r="G402" i="1"/>
  <c r="G287" i="1"/>
  <c r="G414" i="1"/>
  <c r="M369" i="1"/>
  <c r="A369" i="1"/>
  <c r="G319" i="1"/>
  <c r="E9" i="1"/>
  <c r="P274" i="1"/>
  <c r="M274" i="1"/>
  <c r="J274" i="1"/>
  <c r="G274" i="1"/>
  <c r="P273" i="1"/>
  <c r="M273" i="1"/>
  <c r="J273" i="1"/>
  <c r="G273" i="1"/>
  <c r="P272" i="1"/>
  <c r="M272" i="1"/>
  <c r="J272" i="1"/>
  <c r="G272" i="1"/>
  <c r="P267" i="1"/>
  <c r="M267" i="1"/>
  <c r="J267" i="1"/>
  <c r="G267" i="1"/>
  <c r="J266" i="1"/>
  <c r="M266" i="1"/>
  <c r="P266" i="1"/>
  <c r="G266" i="1"/>
  <c r="P265" i="1"/>
  <c r="M265" i="1"/>
  <c r="J265" i="1"/>
  <c r="G265" i="1"/>
  <c r="Q177" i="1"/>
  <c r="N177" i="1"/>
  <c r="L177" i="1"/>
  <c r="L135" i="1"/>
  <c r="Q84" i="1"/>
  <c r="O84" i="1"/>
  <c r="Q83" i="1"/>
  <c r="O83" i="1"/>
  <c r="Q82" i="1"/>
  <c r="O82" i="1"/>
  <c r="Q81" i="1"/>
  <c r="O81" i="1"/>
  <c r="Q57" i="1"/>
  <c r="O57" i="1"/>
  <c r="M57" i="1"/>
  <c r="K57" i="1"/>
  <c r="Q56" i="1"/>
  <c r="O56" i="1"/>
  <c r="M56" i="1"/>
  <c r="K56" i="1"/>
  <c r="Q55" i="1"/>
  <c r="O55" i="1"/>
  <c r="M55" i="1"/>
  <c r="K55" i="1"/>
  <c r="Q26" i="1"/>
  <c r="O26" i="1"/>
  <c r="M26" i="1"/>
  <c r="K26" i="1"/>
  <c r="Q25" i="1"/>
  <c r="O25" i="1"/>
  <c r="M25" i="1"/>
  <c r="K25" i="1"/>
  <c r="Q24" i="1"/>
  <c r="O24" i="1"/>
  <c r="M24" i="1"/>
  <c r="K24" i="1"/>
  <c r="Q50" i="1"/>
  <c r="O50" i="1"/>
  <c r="Q49" i="1"/>
  <c r="O49" i="1"/>
  <c r="Q48" i="1"/>
  <c r="O48" i="1"/>
  <c r="Q47" i="1"/>
  <c r="O47" i="1"/>
  <c r="V453" i="1"/>
  <c r="S453" i="1"/>
  <c r="P453" i="1"/>
  <c r="M453" i="1"/>
  <c r="V452" i="1"/>
  <c r="S452" i="1"/>
  <c r="P452" i="1"/>
  <c r="M452" i="1"/>
  <c r="J452" i="1"/>
  <c r="V451" i="1"/>
  <c r="S451" i="1"/>
  <c r="P451" i="1"/>
  <c r="M451" i="1"/>
  <c r="J451" i="1"/>
  <c r="V450" i="1"/>
  <c r="S450" i="1"/>
  <c r="P450" i="1"/>
  <c r="M450" i="1"/>
  <c r="J450" i="1"/>
  <c r="V449" i="1"/>
  <c r="S449" i="1"/>
  <c r="P449" i="1"/>
  <c r="M449" i="1"/>
  <c r="J449" i="1"/>
  <c r="S417" i="1"/>
  <c r="S418" i="1"/>
  <c r="S419" i="1"/>
  <c r="S420" i="1"/>
  <c r="S421" i="1"/>
  <c r="S416" i="1"/>
  <c r="P417" i="1"/>
  <c r="P418" i="1"/>
  <c r="P419" i="1"/>
  <c r="P420" i="1"/>
  <c r="P421" i="1"/>
  <c r="P416" i="1"/>
  <c r="M417" i="1"/>
  <c r="M418" i="1"/>
  <c r="M419" i="1"/>
  <c r="M420" i="1"/>
  <c r="M421" i="1"/>
  <c r="M416" i="1"/>
  <c r="J417" i="1"/>
  <c r="J418" i="1"/>
  <c r="J419" i="1"/>
  <c r="J420" i="1"/>
  <c r="J421" i="1"/>
  <c r="J416" i="1"/>
  <c r="G417" i="1"/>
  <c r="G418" i="1"/>
  <c r="G419" i="1"/>
  <c r="G420" i="1"/>
  <c r="G421" i="1"/>
  <c r="G416" i="1"/>
  <c r="C417" i="1"/>
  <c r="C418" i="1"/>
  <c r="C419" i="1"/>
  <c r="C420" i="1"/>
  <c r="C421" i="1"/>
  <c r="C416" i="1"/>
  <c r="S405" i="1"/>
  <c r="S406" i="1"/>
  <c r="S407" i="1"/>
  <c r="S408" i="1"/>
  <c r="S409" i="1"/>
  <c r="S404" i="1"/>
  <c r="P405" i="1"/>
  <c r="P406" i="1"/>
  <c r="P407" i="1"/>
  <c r="P408" i="1"/>
  <c r="P409" i="1"/>
  <c r="P404" i="1"/>
  <c r="M405" i="1"/>
  <c r="M406" i="1"/>
  <c r="M407" i="1"/>
  <c r="M408" i="1"/>
  <c r="M409" i="1"/>
  <c r="M404" i="1"/>
  <c r="J405" i="1"/>
  <c r="J406" i="1"/>
  <c r="J407" i="1"/>
  <c r="J408" i="1"/>
  <c r="J409" i="1"/>
  <c r="J404" i="1"/>
  <c r="G405" i="1"/>
  <c r="G406" i="1"/>
  <c r="G407" i="1"/>
  <c r="G408" i="1"/>
  <c r="G409" i="1"/>
  <c r="G404" i="1"/>
  <c r="C405" i="1"/>
  <c r="C406" i="1"/>
  <c r="C407" i="1"/>
  <c r="C408" i="1"/>
  <c r="C409" i="1"/>
  <c r="C404" i="1"/>
  <c r="H372" i="1"/>
  <c r="F372" i="1"/>
  <c r="D372" i="1"/>
  <c r="A372" i="1"/>
  <c r="Q323" i="1"/>
  <c r="U323" i="1" s="1"/>
  <c r="Q324" i="1"/>
  <c r="U324" i="1" s="1"/>
  <c r="Q325" i="1"/>
  <c r="U325" i="1" s="1"/>
  <c r="Q326" i="1"/>
  <c r="U326" i="1" s="1"/>
  <c r="Q327" i="1"/>
  <c r="U327" i="1" s="1"/>
  <c r="Q322" i="1"/>
  <c r="U322" i="1" s="1"/>
  <c r="O323" i="1"/>
  <c r="S323" i="1" s="1"/>
  <c r="O324" i="1"/>
  <c r="S324" i="1" s="1"/>
  <c r="O325" i="1"/>
  <c r="S325" i="1" s="1"/>
  <c r="O326" i="1"/>
  <c r="S326" i="1" s="1"/>
  <c r="O327" i="1"/>
  <c r="S327" i="1" s="1"/>
  <c r="O322" i="1"/>
  <c r="S322" i="1" s="1"/>
  <c r="I323" i="1"/>
  <c r="M323" i="1" s="1"/>
  <c r="I324" i="1"/>
  <c r="M324" i="1" s="1"/>
  <c r="I325" i="1"/>
  <c r="M325" i="1" s="1"/>
  <c r="I326" i="1"/>
  <c r="M326" i="1" s="1"/>
  <c r="I327" i="1"/>
  <c r="M327" i="1" s="1"/>
  <c r="I322" i="1"/>
  <c r="M322" i="1" s="1"/>
  <c r="G322" i="1"/>
  <c r="K322" i="1" s="1"/>
  <c r="G323" i="1"/>
  <c r="K323" i="1" s="1"/>
  <c r="G324" i="1"/>
  <c r="K324" i="1" s="1"/>
  <c r="G325" i="1"/>
  <c r="K325" i="1" s="1"/>
  <c r="G326" i="1"/>
  <c r="K326" i="1" s="1"/>
  <c r="G327" i="1"/>
  <c r="K327" i="1" s="1"/>
  <c r="C323" i="1"/>
  <c r="C324" i="1"/>
  <c r="C325" i="1"/>
  <c r="C326" i="1"/>
  <c r="C327" i="1"/>
  <c r="C322" i="1"/>
  <c r="Q291" i="1"/>
  <c r="U291" i="1" s="1"/>
  <c r="Q292" i="1"/>
  <c r="U292" i="1" s="1"/>
  <c r="Q293" i="1"/>
  <c r="U293" i="1" s="1"/>
  <c r="Q294" i="1"/>
  <c r="U294" i="1" s="1"/>
  <c r="Q295" i="1"/>
  <c r="U295" i="1" s="1"/>
  <c r="Q290" i="1"/>
  <c r="U290" i="1" s="1"/>
  <c r="O291" i="1"/>
  <c r="S291" i="1" s="1"/>
  <c r="O292" i="1"/>
  <c r="S292" i="1" s="1"/>
  <c r="O294" i="1"/>
  <c r="S294" i="1" s="1"/>
  <c r="O295" i="1"/>
  <c r="S295" i="1" s="1"/>
  <c r="C291" i="1"/>
  <c r="C292" i="1"/>
  <c r="C293" i="1"/>
  <c r="C294" i="1"/>
  <c r="C295" i="1"/>
  <c r="I292" i="1"/>
  <c r="M292" i="1" s="1"/>
  <c r="I293" i="1"/>
  <c r="M293" i="1" s="1"/>
  <c r="I294" i="1"/>
  <c r="M294" i="1" s="1"/>
  <c r="I295" i="1"/>
  <c r="M295" i="1" s="1"/>
  <c r="I290" i="1"/>
  <c r="M290" i="1" s="1"/>
  <c r="G291" i="1"/>
  <c r="K291" i="1" s="1"/>
  <c r="G292" i="1"/>
  <c r="K292" i="1" s="1"/>
  <c r="G293" i="1"/>
  <c r="K293" i="1" s="1"/>
  <c r="G294" i="1"/>
  <c r="K294" i="1" s="1"/>
  <c r="G295" i="1"/>
  <c r="K295" i="1" s="1"/>
  <c r="G290" i="1"/>
  <c r="K290" i="1" s="1"/>
  <c r="C290" i="1"/>
  <c r="M58" i="1" l="1"/>
  <c r="M268" i="1"/>
  <c r="Q58" i="1"/>
  <c r="G275" i="1"/>
  <c r="J275" i="1"/>
  <c r="M275" i="1"/>
  <c r="P275" i="1"/>
  <c r="M296" i="1"/>
  <c r="K58" i="1"/>
  <c r="J455" i="1"/>
  <c r="V455" i="1"/>
  <c r="S455" i="1"/>
  <c r="V135" i="1"/>
  <c r="P455" i="1"/>
  <c r="M455" i="1"/>
  <c r="O58" i="1"/>
  <c r="G268" i="1"/>
  <c r="J268" i="1"/>
  <c r="Q85" i="1"/>
  <c r="S422" i="1"/>
  <c r="P268" i="1"/>
  <c r="G410" i="1"/>
  <c r="M410" i="1"/>
  <c r="S410" i="1"/>
  <c r="F378" i="1"/>
  <c r="O85" i="1"/>
  <c r="J422" i="1"/>
  <c r="P422" i="1"/>
  <c r="G422" i="1"/>
  <c r="M422" i="1"/>
  <c r="P410" i="1"/>
  <c r="J410" i="1"/>
  <c r="D378" i="1"/>
  <c r="H378" i="1"/>
  <c r="S150" i="1"/>
  <c r="R150" i="1"/>
  <c r="Q150" i="1"/>
  <c r="P150" i="1"/>
  <c r="O150" i="1"/>
  <c r="N150" i="1"/>
  <c r="L150" i="1"/>
  <c r="Q51" i="1"/>
  <c r="O51" i="1"/>
  <c r="Q27" i="1"/>
  <c r="O27" i="1"/>
  <c r="M27" i="1"/>
  <c r="K27" i="1"/>
  <c r="Q328" i="1"/>
  <c r="O328" i="1"/>
  <c r="M328" i="1"/>
  <c r="K328" i="1"/>
  <c r="I328" i="1"/>
  <c r="G328" i="1"/>
  <c r="Q296" i="1"/>
  <c r="O296" i="1"/>
  <c r="I296" i="1"/>
  <c r="G296" i="1"/>
  <c r="U150" i="1" l="1"/>
  <c r="V150" i="1"/>
  <c r="S296" i="1"/>
  <c r="U296" i="1"/>
  <c r="S328" i="1"/>
  <c r="U328" i="1"/>
  <c r="K296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name="SP_Meldunek_parametry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parametry '2021-06-01', '2021-06-30' "/>
  </connection>
  <connection id="2" xr16:uid="{00000000-0015-0000-FFFF-FFFF01000000}" keepAlive="1" name="SP_Meldunek_sekcja_I_tab_1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1 '2021-06-01', '2021-06-30' "/>
  </connection>
  <connection id="3" xr16:uid="{00000000-0015-0000-FFFF-FFFF02000000}" keepAlive="1" name="SP_Meldunek_sekcja_I_tab_2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_tab_2 '2021-06-01', '2021-06-30' "/>
  </connection>
  <connection id="4" xr16:uid="{00000000-0015-0000-FFFF-FFFF03000000}" keepAlive="1" name="SP_Meldunek_sekcja_II_tab_1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1 '2021-06-01', '2021-06-30' "/>
  </connection>
  <connection id="5" xr16:uid="{00000000-0015-0000-FFFF-FFFF04000000}" keepAlive="1" name="SP_Meldunek_sekcja_II_tab_2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_tab_2 '2021-06-01', '2021-06-30' "/>
  </connection>
  <connection id="6" xr16:uid="{00000000-0015-0000-FFFF-FFFF05000000}" keepAlive="1" name="SP_Meldunek_sekcja_III_tab_1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1 '2021-06-01', '2021-06-30' "/>
  </connection>
  <connection id="7" xr16:uid="{00000000-0015-0000-FFFF-FFFF06000000}" keepAlive="1" name="SP_Meldunek_sekcja_III_tab_2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II_tab_2 '2021-06-01', '2021-06-30' "/>
  </connection>
  <connection id="8" xr16:uid="{00000000-0015-0000-FFFF-FFFF07000000}" keepAlive="1" name="SP_Meldunek_sekcja_IV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V '2021-06-01', '2021-06-30' "/>
  </connection>
  <connection id="9" xr16:uid="{00000000-0015-0000-FFFF-FFFF08000000}" keepAlive="1" name="SP_Meldunek_sekcja_IX_tab_1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1 '2021-06-01', '2021-06-30' "/>
  </connection>
  <connection id="10" xr16:uid="{00000000-0015-0000-FFFF-FFFF09000000}" keepAlive="1" name="SP_Meldunek_sekcja_IX_tab_2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IX_tab_2 '2021-06-01', '2021-06-30' "/>
  </connection>
  <connection id="11" xr16:uid="{00000000-0015-0000-FFFF-FFFF0A000000}" keepAlive="1" name="SP_Meldunek_sekcja_V_tab_1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1 '2021-06-01', '2021-06-30' "/>
  </connection>
  <connection id="12" xr16:uid="{00000000-0015-0000-FFFF-FFFF0B000000}" keepAlive="1" name="SP_Meldunek_sekcja_V_tab_2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2 '2021-06-01', '2021-06-30' "/>
  </connection>
  <connection id="13" xr16:uid="{00000000-0015-0000-FFFF-FFFF0C000000}" keepAlive="1" name="SP_Meldunek_sekcja_V_tab_3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3 '2021-06-01', '2021-06-30' "/>
  </connection>
  <connection id="14" xr16:uid="{00000000-0015-0000-FFFF-FFFF0D000000}" keepAlive="1" name="SP_Meldunek_sekcja_V_tab_4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_tab_4 '2021-06-01', '2021-06-30' "/>
  </connection>
  <connection id="15" xr16:uid="{00000000-0015-0000-FFFF-FFFF0E000000}" keepAlive="1" name="SP_Meldunek_sekcja_VI_tab_1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1 '2021-06-01', '2021-06-30' "/>
  </connection>
  <connection id="16" xr16:uid="{00000000-0015-0000-FFFF-FFFF0F000000}" keepAlive="1" name="SP_Meldunek_sekcja_VI_tab_2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_tab_2 '2021-06-01', '2021-06-30' "/>
  </connection>
  <connection id="17" xr16:uid="{00000000-0015-0000-FFFF-FFFF10000000}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xr16:uid="{00000000-0015-0000-FFFF-FFFF11000000}" keepAlive="1" name="SP_Meldunek_sekcja_VIII" type="5" refreshedVersion="6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I '2021-06-01', '2021-06-30' "/>
  </connection>
</connections>
</file>

<file path=xl/sharedStrings.xml><?xml version="1.0" encoding="utf-8"?>
<sst xmlns="http://schemas.openxmlformats.org/spreadsheetml/2006/main" count="1012" uniqueCount="184">
  <si>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</si>
  <si>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</si>
  <si>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</si>
  <si>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</si>
  <si>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</si>
  <si>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</si>
  <si>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</si>
  <si>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</si>
  <si>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</si>
  <si>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</si>
  <si>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</si>
  <si>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</si>
  <si>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</si>
  <si>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</si>
  <si>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</si>
  <si>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</si>
  <si>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</si>
  <si>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</si>
  <si>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</si>
  <si>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</si>
  <si>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</si>
  <si>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</si>
  <si>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</si>
  <si>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</si>
  <si>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</si>
  <si>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</si>
  <si>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</si>
  <si>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</si>
  <si>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</si>
  <si>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</si>
  <si>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</si>
  <si>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</si>
  <si>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</si>
  <si>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</si>
  <si>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</si>
  <si>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</si>
  <si>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</si>
  <si>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</si>
  <si>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</si>
  <si>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</si>
  <si>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</si>
  <si>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</si>
  <si>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</si>
  <si>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</si>
  <si>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</si>
  <si>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</si>
  <si>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</si>
  <si>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</si>
  <si>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</si>
  <si>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</si>
  <si>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</si>
  <si>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</si>
  <si>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</si>
  <si>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</si>
  <si>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</si>
  <si>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</si>
  <si>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</si>
  <si>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</si>
  <si>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</si>
  <si>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</si>
  <si>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</si>
  <si>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</si>
  <si>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</si>
  <si>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</si>
  <si>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</si>
  <si>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</si>
  <si>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</si>
  <si>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</si>
  <si>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</si>
  <si>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</si>
  <si>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</si>
  <si>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</si>
  <si>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</si>
  <si>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</si>
  <si>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</si>
  <si>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</si>
  <si>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</si>
  <si>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</si>
  <si>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</si>
  <si>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</si>
  <si>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</si>
  <si>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</si>
  <si>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</si>
  <si>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</si>
  <si>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</si>
  <si>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</si>
  <si>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</si>
  <si>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</si>
  <si>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</si>
  <si>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</si>
  <si>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</si>
  <si>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</si>
  <si>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</si>
  <si>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</si>
  <si>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</si>
  <si>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</si>
  <si>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</si>
  <si>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</si>
  <si>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</si>
  <si>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</si>
  <si>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</si>
  <si>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</si>
  <si>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</si>
  <si>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</si>
  <si>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</si>
  <si>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</si>
  <si>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</si>
  <si>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</si>
  <si>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</si>
  <si>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</si>
  <si>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</si>
  <si>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</si>
  <si>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</si>
  <si>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</si>
  <si>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</si>
  <si>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</si>
  <si>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</si>
  <si>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</si>
  <si>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</si>
  <si>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</si>
  <si>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</si>
  <si>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</si>
  <si>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</si>
  <si>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</si>
  <si>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</si>
  <si>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</si>
  <si>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</si>
  <si>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</si>
  <si>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</si>
  <si>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</si>
  <si>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</si>
  <si>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</si>
  <si>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</si>
  <si>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</si>
  <si>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WZNOWIENIA</t>
  </si>
  <si>
    <t>BELGIA</t>
  </si>
  <si>
    <t>SZWECJA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</si>
  <si>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</si>
  <si>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</si>
  <si>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</si>
  <si>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</si>
  <si>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</si>
  <si>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</si>
  <si>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</si>
  <si>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</si>
  <si>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</si>
  <si>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</si>
  <si>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</si>
  <si>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01.06.2021</t>
  </si>
  <si>
    <t>30.06.2021</t>
  </si>
  <si>
    <t>01.01.2021</t>
  </si>
  <si>
    <t>BIAŁORUŚ</t>
  </si>
  <si>
    <t>AFGANISTAN</t>
  </si>
  <si>
    <t>IRAN</t>
  </si>
  <si>
    <t>TURCJA</t>
  </si>
  <si>
    <t>NIDERLANDY</t>
  </si>
  <si>
    <t>RUMUNIA</t>
  </si>
  <si>
    <t>BUŁGARIA</t>
  </si>
  <si>
    <t>GRECJA</t>
  </si>
  <si>
    <t>LITWA</t>
  </si>
  <si>
    <t>IRAK</t>
  </si>
  <si>
    <t>24.06.2021 - 30.06.2021</t>
  </si>
  <si>
    <t>17.06.2021 - 23.06.2021</t>
  </si>
  <si>
    <t>10.06.2021 - 16.06.2021</t>
  </si>
  <si>
    <t>03.06.2021 - 09.06.2021</t>
  </si>
  <si>
    <t>27.05.2021 - 02.06.2021</t>
  </si>
  <si>
    <t>WNIOSEK O WYDANIE DOKUMENTU POTWIERDZAJĄCEGO PRAWO STAŁEGO POBYTU</t>
  </si>
  <si>
    <t>WNIOSEK O WYDANIE KARTY POBYTU CZŁONKA RODZINY OBYWATELA UE</t>
  </si>
  <si>
    <t>WNIOSEK O WYDANIE KARTY STAŁEGO POBYTU CZŁONKA RODZINY OBYWATELA UE</t>
  </si>
  <si>
    <t xml:space="preserve">Trwający stan epidemii Covid-19 nie spowodował spadku liczby wnioskodawców ubiegających się o legalizację pobytu w Polsce. W I półroczu 2021 r. cudzoziemcy z krajów trzecich złożyli rekordowo dużą liczbę wniosków w sprawach legalizacji pobytu (blisko 168 tys.), o 15 tys. więcej niż w II połowie 2020 r. (+30%) oraz o 38 tys. więcej niż w pierwszej połowie 2019 r. Pomimo tego, że w ciągu ostatnich czterech miesięcy 2021 r. odnotowano trend spadkowy, liczba miesięcznie składanych wniosków jest wyższa niż kiedykolwiek wcześniej.
Tradycyjnie najwięcej osób zainteresowanych było zezwoleniem na pobyt czasowy (92%), dalsze 6% - zezwoleniem na pobyt stały, a kolejne 2% - zezwoleniem na pobyt rezydenta długoterminowego UE.
Lista głównych państw pochodzenia osób ubiegających się o legalizację pobytu w Polsce pozostała bez zmian, choć zmieniła się ich kolejność.  Najliczniejszym obywatelstwem pozostali obywatele Ukrainy (70%, 118 tys.), na kolejnych miejscach – obywatele Białorusi (8%, 13 tys.), Gruzji (5%, 7,9 tys.), Mołdawii (3,8 tys.), Indii (3,2 tys.), Rosji (3 tys., po 2%), Wietnamu (1,8 tys.), Turcji (1,3 tys.), Chin (1,2 tys.) i Uzbekistanu (1,2 tys., po 1%). W porównaniu do stanu na koniec 2020 r. Indie zamieniły się miejscami z Mołdawią, a Chiny z Turcją.
Cudzoziemcy jako główny cel pobytu czasowego deklarowali głównie pracę (76%), a w dalszej kolejności sprawy rodzinne (10%) oraz inne cele pobytu (9%), a na samym końcu - edukację (5%).
Tradycyjnie wnioskodawcy koncentrowali się w województwach z dużymi ośrodkami miejskimi. Najwięcej cudzoziemców złożyło swoje wnioski u Mazowieckim Urzędzie Wojewódzkim (26%, 43, 6 tys.), Dolnośląskim UW (13%, 21,2 tys.), Łódzkim UW (11%, 17,9 tys.), Wielkopolskim UW (10%, 16,4 tys.), Małopolskim UW (8%, 13,7 tys.) oraz Pomorskim UW (7%, 12,4 tys.).
W tym samym czasie urzędy wojewódzkie wydały 127 tys. decyzji, z czego 101 tys. (79%) stanowiły zgody na pobyt, dalsze 20,3 tys. (16%) - odmowy, a 5,8 tys. (5%) - umorzenia postępowania. Ponadto, 21, 8 tys. postępowań zakończono bez rozpoznania.
Tradycyjnie już najniższy odsetek postępowań zakończonych udzieleniem zezwolenia zanotowano w Mazowieckim UW (62%), podczas gdy w innych urzędach odsetek ten wahał się pomiędzy 84% a 95%.
Jeśli chodzi o stosunek liczby wniosków do liczby wydanych decyzji, to więcej wydanych decyzji niż przyjętych wniosków zarejestrowano w Mazowieckim UW, Małopolskim UW i Śląskim UW. Z kolei największe dysproporcje pomiędzy przyjętymi wnioskami a wydanymi decyzjami widoczne były w Dolnośląskim UW i Łódzkim UW.
W urzędach wojewódzkich wg stanu na 30 czerwca znajdowało się blisko 257 tys. spraw w toku, w większości liczba ta wzrosła porównaniu do stanu na 31 grudnia 2020 r. Jednostkami, w których liczba spraw w toku zmalała były: Lubelski, Lubuski, Małopolski, Mazowiecki oraz Śląski Urząd Wojewódzki. Największy przyrosty spraw w toku dotyczy w Dolnośląskiego, Łódzkiego oraz Pomorskiego UW.
Średni czas trwania postępowania wynosił 262 dni i poza nielicznymi wyjątkami wydłużył się wwiększośći  urzędów wojewódzkich w porównaniu do danych na koniec grudnia 2020 r. Krótszy czas postępowania zanotowano w Dolnośląskim, Małopolskim i Mazowieckim Urzędzie Wojewódzkim.
</t>
  </si>
  <si>
    <t>W 2021 r. wydano 3 zezwolenia MRG (wszystkie w maju), odmówiono wydania zezwolenia 1 osobie, nie cofnięto zezwoleń, a 3 zezwolenia zostały unieważnione.</t>
  </si>
  <si>
    <t xml:space="preserve">
Liczba wniosków złożonych w I półroczu w 2021 r. jest większa niż w drugim półroczu 2020 r. (+13%) oraz w pierwszym półroczu 2020 r. (+27%). Zmieniły się też państwa na liście TOP 5. W pierwszej połowie 2020 r. dominowali wciąż obywatele Rosji (63%), Ukrainy (11%) i Tadżykistanu 4%).
Przez pierwsze sześć miesięcy br. najwięcej wniosków złożyli obywatele Białorusi (40%), Rosji (28%), Afganistanu (8%) i Ukrainy (7%). Dalsze obywatelstwa na liście TOP 10 to Turcja (3%), Gruzja i Iran (po 2%), Syria, Tadżykistan i Kazachstan (po 1%). Łącznie w I półroczu 2021 r. cudzoziemcy złożyli 1 079 wniosków o udzielenie ochrony międzynarodowej obejmujących 1 687 osób. 68% stanowiły wnioski pierwsze, dalsze 32% - wnioski kolejne. Wśród wnioskodawców 69% stanowiły osoby pełnoletnie (68% - mężczyźni, 32% - kobiety), a 31% - osoby niepełnoletnie (58% - chłopcy,  42% - dziewczęta). 47% wniosków przyjęto w PSG Warszawa, dalsze 9% - w PSG Biała Podlaska, kolejne 8% - w PSG Bobrowniki.</t>
  </si>
  <si>
    <t>W ramach procedur dublińskich wnioskami IN objętych było 748 cudzoziemców. Z kolei Polska wystąpiła z takim wnioskiem do innych krajów europejskich (OUT) w przypadku 179 os.,  z czego 81% wniosków IN oraz 74% wniosków OUT zostało rozpatrzonych pozytywnie. 49% wniosków IN dotyczyło współpracy z Niemcami, a 17% - z Francją. Procedury OUT kierowane były głównie do Rumunii (50%) i Bułgarii (15%). W podziale na obywatelstwo cudzoziemców, wnioski IN dotyczyły najczęściej ob. Rosji (24%), a także Białorusi (17%) i Afganistanu (13%).</t>
  </si>
  <si>
    <t>W 2021 r. Szef Urzędu wydał 1 375  decyzji  w sprawach o udzielenie ochrony międzynarodowej, z czego 391 decyzji przyznawało jedną z form ochrony (28% ogółu): status uchodźcy nadano 77 cudzoziemcom, a ochronę uzupełniającą udzielono 314 osobom. Dalszych 616 cudzoziemców (w tym 289 ob. Rosji) otrzymało decyzje negatywne, a postępowania 371 osób (w tym 139 obywateli Afganistanu) zostały umorzone. Rozstrzygnięcia przyznające ochronę stanowiły 28% ogółu (23% - ochrona uzupełniająca, 6% - status uchodźcy), decyzje negatywne - 43%, a umorzenia - 28%. 
Najwięcej decyzji o udzieleniu ochrony otrzymali wnioskodawcy z:
*Białorusi: 282 osoby (72% ogółu, uznawalność 100%),
*Rosji: 48 osób (12% ogółu, uznawalność 12%),
*Turcji: 25 osób (6% ogółu, uznawalność 89%).
W I półroczu 2021 r. w obu instancjach na terytorium RP udzielono ochrony łącznie 395 cudzoziemcom, z czego 99% decyzji wydał Szef Urzędu, a 1% - Rada do Spraw Uchodźców. Średnia uznawalność wynosiła w 2021 r. 39%, co jest wartością rekordowo wysoką. 
Liczba spraw w toku w I instancji według stanu na dzień 30 czerwca wynosiła 1 431.</t>
  </si>
  <si>
    <t>Według stanu na 30 czerwca br. pod opieką Szefa Urzędu znajdowało się 3 798 cudzoziemców, z czego 19% zamieszkiwało w jednym z 10 ośrodków dla cudzoziemców, a pozostałe 81% pobierało świadczenie pieniężne na samodzielne funkcjonowanie.
Głównymi beneficjentami opieki Szefa Urzędu byli obywatele Rosji (39%), Białorusi (26%) i Ukrainy (13%). 
68% osób korzystających z pomocy socjalnej to wnioskodawcy oczekujący na zakończenie swojej procedury w obu instancjach, dalsze 17% - osoby, które otrzymały decyzję o udzieleniu ochrony, kolejne 11% - cudzoziemcy, którzy otrzymali decyzję odmowną.
42% cudzoziemców przebywających pod opieką Szefa Urzędu to kobiety, 58% mężczyźni. W podziale na wiek, dominują osoby pełnoletnie (63%), w zbliżonych proporcjach w wieku 18-34% (33%) i 35-64 (29%).</t>
  </si>
  <si>
    <t xml:space="preserve">
Największym wyzwaniem dla organów administracji państwowej ostatnich kilku lat jest sprostanie zwiększonemu napływowi cudzoziemców (głównie z Ukrainy). Najpopularniejszym typem zezwolenia jest pobyt czasowy. Większość wnioskodawców ubiega się o to zezwolenie w związku z planowanym podjęciem pracy na terytorium RP (80%).
Czterokrotny w porównaniu z 2014 r. wzrost liczby wniosków w sprawach o legalizację pobytu nie jest powiązany z proporcjonalnym wzrostem kadr i infrastruktury do obsługi cudzoziemców. W związku z tym średni czas trwania postępowania u wojewodów przekracza obecnie 8 miesięcy. 
Wg stanu na dzień 30 czerwca 2021 r. ważne zezwolenia na pobyt na terytorium RP posiadało 0,5 miliona cudzoziemców, w tym najliczniejsze: 310 tys. (62%) na pobyt czasowy, 86 tys. (17%) na pobyt stały, 81 tys. (16%) dokumentów poświadczających prawo pobytu obywateli UE i ich rodzin. Ważne dokumenty obejmujące wszystkie formy ochrony (międzynarodowej i krajowej) posiadało 4,9 tys. cudzoziemców. 
Najliczniejsze obywatelstwa cudzoziemców w Polsce to: Ukraina – 276 tys. (55%), Białoruś – 33 tys. (7%), Niemcy - 20 tys. (4%), Rosja -13 tys. (3%), Wietnam - 11 tys. (2%), Indie - 11 tys. (2%), Gruzja – 9 tys. (2%), Włochy – 8,5 tys. (2%), Chiny – 7 tys. (1%), Wielka Brytania – 6,7 tys.
Obowiązujące obecnie przepisy umożliwiają legalne pozostanie w kraju osobom, które chcą realizować dotychczasowy cel pobytu lub nie mogą opuścić Polski - w związku z rozprzestrzenianiem się wirusa SARS-CoV-2.
</t>
  </si>
  <si>
    <t>Warszawa, 9 lipca 2021 r.</t>
  </si>
  <si>
    <t>Pomimo wzrostu liczby wniosków o legalizację, liczba odwołań złożonych w I połowie 2021 r. (10,2 tys.) jest niemal taka sama jak w II półroczu 2020 r. (10,6 tys.). 
W większości były one związane z działalnością urzędów wojewódzkich (91%), z czego 9,3 tys. stanowiły odwołania, kolejne 9,1 tys. - ponaglenia na organ pierwszej instancji (nie uwzględnione w tabeli), a 0,2 tys. - zażalenia. Najwięcej odwołań dotyczyło decyzji wydanych przez Wojewodę Mazowieckiego (7  tys., 79% ogółu złożonych odwołań - bez zażaleń i ponagleń, a 86% wśród odwołań złożonych do wojewodów). Pozostałe odwołania od decyzji dotyczyły rozstrzygnięć wydanych przez Straż Graniczną. 
Większość odwołań dotyczyła zezwolenia na pobyt czasowy (89%) oraz zobowiązania do powrotu (7%).
Do II instancji przekazywali swoje sprawy głównie obywatele Ukrainy (64%) oraz Białorusi (5%), a także Indii (4%), Rosji, Gruzji i Wietnamu (po 3%).
W tym samym czasie Szef Urzędu wydał łącznie 18,7 tys. rozstrzygnięć, z czego 39% stanowiło uchylenie decyzji I instancji: decyzje przyznające prawo pobytu – stanowiły 28%, 8% - uchylenie i umorzenie, a 3% uchylenie i przekazanie do ponownego rozpatrzenia. 8% to decyzje utrzymujące decyzję organu I instancji. Dalsze 9% rozstrzygnięć dotyczyło ponagleń na organ I instancji (zawarte w kategorii „inne”).
Według stanu na 30 czerwca w toku znajdowało się 35,2 tys. postępowań, a średni czas trwania procedury wynosił 375 dni.</t>
  </si>
  <si>
    <t>01.01-30.06.2021</t>
  </si>
  <si>
    <t>przywracanie wpisów</t>
  </si>
  <si>
    <t>01.06-30.06.2021</t>
  </si>
  <si>
    <t>W I półroczu 2021 r. liczba spraw, które trafiają miesięcznie do Wydziału Konsultacji Wizowych wyniosła 77,2 tys. w równych proporcjach przekazanych przez inne państwo oraz konsula (8% obowiązkowe, 42% - fakultatywne). W tym samym okresie w Urzędzie wydano 72,3 tys. decyzji: 34,3 tys. w odpowiedzi na wnioski z innych państw (47%), a 38,1 tys. (53%) – na wnioski z konsulatów (9% - obligatoryjne, 44% - fakultatywne).
W ujęciu miesięcznym, w porównaniu do maja br., liczba przyjętych wniosków  wzrosła o 87% a liczba wydanych decyzji – o 63%. 71% wniosków wpłynęła z innych państw, a 29% - z konsulatów (24% - fakultatywne, 5% - obowiązkowe). Liczba decyzji wydanych w czerwcu wyniosła 20,3 tys. 13,7 tys. dotyczyło wniosków przekazanych przez inne państwa (68%), a 6,6 tys. – spraw, które wpłynęły z konsulatów (26% -fakultatywne, 6% - obowiązkowe).</t>
  </si>
  <si>
    <t>alerty SIS</t>
  </si>
  <si>
    <t>W dalszym ciągu widoczne jest bardzo wysokie obciążenie w zakresie prowadzenia Wykazu osób, których pobyt na terytorium RP jest  niepożądany. W sierpniu Szef UdSC zrealizował blisko 2,7 tys. spraw dotyczących wykazu, spośród których do najliczniejszych  zaliczały się wpisy do Wykazu i wpisy SIS oraz alerty SIS i alerty pobytowe (stanowiły 78% wszystkich zadań realizowanych w tym obszarze).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</si>
</sst>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3" formatCode="_-* #,##0.00\ _z_ł_-;\-* #,##0.00\ _z_ł_-;_-* &quot;-&quot;??\ _z_ł_-;_-@_-"/>
    <numFmt numFmtId="164" formatCode="_(&quot;zł&quot;* #,##0_);_(&quot;zł&quot;* \(#,##0\);_(&quot;zł&quot;* &quot;-&quot;_);_(@_)"/>
    <numFmt numFmtId="165" formatCode="yyyy/mm/dd;@"/>
    <numFmt numFmtId="166" formatCode="_-* #,##0\ _z_ł_-;\-* #,##0\ _z_ł_-;_-* &quot;-&quot;??\ _z_ł_-;_-@_-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  <xf numFmtId="43" fontId="1" fillId="0" borderId="0" applyFont="0" applyFill="0" applyBorder="0" applyAlignment="0" applyProtection="0"/>
  </cellStyleXfs>
  <cellXfs count="308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1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Fill="1" applyProtection="1">
      <protection locked="0"/>
    </xf>
    <xf numFmtId="3" fontId="28" fillId="0" borderId="0" xfId="10" applyNumberFormat="1" applyFont="1" applyFill="1" applyBorder="1" applyAlignment="1" applyProtection="1">
      <alignment horizontal="center" vertical="center"/>
    </xf>
    <xf numFmtId="0" fontId="21" fillId="0" borderId="0" xfId="0" applyFont="1" applyProtection="1">
      <protection locked="0"/>
    </xf>
    <xf numFmtId="166" fontId="28" fillId="0" borderId="0" xfId="46" applyNumberFormat="1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left" vertical="top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3" fontId="28" fillId="35" borderId="45" xfId="0" applyNumberFormat="1" applyFont="1" applyFill="1" applyBorder="1" applyAlignment="1" applyProtection="1">
      <alignment horizontal="center" vertical="center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7" fillId="0" borderId="40" xfId="0" applyFont="1" applyBorder="1" applyAlignment="1" applyProtection="1">
      <alignment horizontal="center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Border="1" applyAlignment="1" applyProtection="1">
      <alignment horizontal="right" vertical="center" wrapText="1"/>
    </xf>
    <xf numFmtId="3" fontId="29" fillId="0" borderId="32" xfId="0" applyNumberFormat="1" applyFont="1" applyBorder="1" applyAlignment="1" applyProtection="1">
      <alignment horizontal="right" vertical="center" wrapText="1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9" fillId="34" borderId="26" xfId="43" applyFont="1" applyFill="1" applyBorder="1" applyAlignment="1" applyProtection="1">
      <alignment horizontal="right" vertical="center"/>
    </xf>
    <xf numFmtId="0" fontId="29" fillId="35" borderId="10" xfId="0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9" fillId="35" borderId="43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3" fontId="29" fillId="33" borderId="26" xfId="24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3" fontId="28" fillId="33" borderId="45" xfId="10" applyNumberFormat="1" applyFont="1" applyFill="1" applyBorder="1" applyAlignment="1" applyProtection="1">
      <alignment horizontal="center" vertical="center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3" fontId="29" fillId="0" borderId="32" xfId="24" applyNumberFormat="1" applyFont="1" applyFill="1" applyBorder="1" applyAlignment="1" applyProtection="1">
      <alignment horizontal="right" vertical="center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9" fillId="35" borderId="26" xfId="43" applyFont="1" applyFill="1" applyBorder="1" applyAlignment="1" applyProtection="1">
      <alignment horizontal="right" vertical="center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3" fontId="28" fillId="33" borderId="46" xfId="10" applyNumberFormat="1" applyFont="1" applyFill="1" applyBorder="1" applyAlignment="1" applyProtection="1">
      <alignment horizontal="center" vertical="center"/>
    </xf>
    <xf numFmtId="3" fontId="29" fillId="0" borderId="42" xfId="24" applyNumberFormat="1" applyFont="1" applyFill="1" applyBorder="1" applyAlignment="1" applyProtection="1">
      <alignment horizontal="right" vertical="center"/>
    </xf>
    <xf numFmtId="3" fontId="29" fillId="33" borderId="32" xfId="24" applyNumberFormat="1" applyFont="1" applyFill="1" applyBorder="1" applyAlignment="1" applyProtection="1">
      <alignment horizontal="right" vertical="center"/>
    </xf>
    <xf numFmtId="3" fontId="29" fillId="0" borderId="43" xfId="24" applyNumberFormat="1" applyFont="1" applyFill="1" applyBorder="1" applyAlignment="1" applyProtection="1">
      <alignment horizontal="right" vertical="center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1" fillId="0" borderId="0" xfId="0" applyFont="1" applyProtection="1">
      <protection locked="0"/>
    </xf>
    <xf numFmtId="0" fontId="28" fillId="36" borderId="44" xfId="10" applyFont="1" applyFill="1" applyBorder="1" applyAlignment="1" applyProtection="1">
      <alignment horizontal="left" vertical="center"/>
    </xf>
    <xf numFmtId="0" fontId="28" fillId="36" borderId="45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32" xfId="0" applyFont="1" applyFill="1" applyBorder="1" applyAlignment="1" applyProtection="1">
      <alignment horizontal="right" vertical="center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9" fillId="35" borderId="42" xfId="43" applyFont="1" applyFill="1" applyBorder="1" applyAlignment="1" applyProtection="1">
      <alignment horizontal="right" vertical="center"/>
    </xf>
    <xf numFmtId="0" fontId="29" fillId="35" borderId="10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9" fillId="35" borderId="35" xfId="43" applyFont="1" applyFill="1" applyBorder="1" applyAlignment="1" applyProtection="1">
      <alignment horizontal="right" vertical="center"/>
    </xf>
    <xf numFmtId="0" fontId="29" fillId="35" borderId="32" xfId="43" applyFont="1" applyFill="1" applyBorder="1" applyAlignment="1" applyProtection="1">
      <alignment horizontal="right" vertical="center"/>
    </xf>
    <xf numFmtId="3" fontId="29" fillId="34" borderId="32" xfId="0" applyNumberFormat="1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3" fontId="29" fillId="0" borderId="42" xfId="0" applyNumberFormat="1" applyFont="1" applyFill="1" applyBorder="1" applyAlignment="1" applyProtection="1">
      <alignment horizontal="right" vertical="center"/>
    </xf>
    <xf numFmtId="0" fontId="34" fillId="35" borderId="21" xfId="0" applyFont="1" applyFill="1" applyBorder="1" applyAlignment="1" applyProtection="1">
      <alignment horizontal="center" vertical="center" wrapText="1"/>
    </xf>
    <xf numFmtId="3" fontId="29" fillId="0" borderId="43" xfId="0" applyNumberFormat="1" applyFont="1" applyFill="1" applyBorder="1" applyAlignment="1" applyProtection="1">
      <alignment horizontal="right" vertical="center"/>
    </xf>
    <xf numFmtId="3" fontId="29" fillId="0" borderId="32" xfId="0" applyNumberFormat="1" applyFont="1" applyFill="1" applyBorder="1" applyAlignment="1" applyProtection="1">
      <alignment horizontal="right" vertical="center"/>
    </xf>
    <xf numFmtId="0" fontId="34" fillId="35" borderId="31" xfId="0" applyFont="1" applyFill="1" applyBorder="1" applyAlignment="1" applyProtection="1">
      <alignment horizontal="center" vertical="center" wrapText="1"/>
    </xf>
    <xf numFmtId="3" fontId="28" fillId="34" borderId="45" xfId="0" applyNumberFormat="1" applyFont="1" applyFill="1" applyBorder="1" applyAlignment="1" applyProtection="1">
      <alignment horizontal="center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0" fontId="21" fillId="33" borderId="0" xfId="0" applyFont="1" applyFill="1" applyAlignment="1" applyProtection="1">
      <alignment horizontal="left" vertical="top"/>
      <protection locked="0"/>
    </xf>
    <xf numFmtId="3" fontId="28" fillId="34" borderId="46" xfId="0" applyNumberFormat="1" applyFont="1" applyFill="1" applyBorder="1" applyAlignment="1" applyProtection="1">
      <alignment horizontal="center" vertical="center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0" fontId="22" fillId="0" borderId="40" xfId="0" applyFont="1" applyFill="1" applyBorder="1" applyAlignment="1" applyProtection="1">
      <alignment horizontal="center"/>
      <protection locked="0"/>
    </xf>
  </cellXfs>
  <cellStyles count="47">
    <cellStyle name="20% - akcent 1 2" xfId="35" xr:uid="{00000000-0005-0000-0000-000000000000}"/>
    <cellStyle name="20% - akcent 2 2" xfId="36" xr:uid="{00000000-0005-0000-0000-000001000000}"/>
    <cellStyle name="20% — akcent 3" xfId="24" builtinId="38"/>
    <cellStyle name="20% - akcent 3 2" xfId="37" xr:uid="{00000000-0005-0000-0000-000003000000}"/>
    <cellStyle name="20% - akcent 4 2" xfId="38" xr:uid="{00000000-0005-0000-0000-000004000000}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 xr:uid="{00000000-0005-0000-0000-000009000000}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 xr:uid="{00000000-0005-0000-0000-00000F000000}"/>
    <cellStyle name="60% - akcent 4 2" xfId="41" xr:uid="{00000000-0005-0000-0000-000010000000}"/>
    <cellStyle name="60% — akcent 5" xfId="30" builtinId="48" customBuiltin="1"/>
    <cellStyle name="60% - akcent 6 2" xfId="42" xr:uid="{00000000-0005-0000-0000-000012000000}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Dziesiętny" xfId="46" builtinId="3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 xr:uid="{00000000-0005-0000-0000-000025000000}"/>
    <cellStyle name="Normalny 3" xfId="34" xr:uid="{00000000-0005-0000-0000-000026000000}"/>
    <cellStyle name="Normalny 4" xfId="45" xr:uid="{00000000-0005-0000-0000-000027000000}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 xr:uid="{00000000-0005-0000-0000-00002D000000}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 xr9:uid="{00000000-0011-0000-FFFF-FFFF00000000}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tygodniowy'!$C$322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F45-423E-89F0-030C6D99B99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tygodniowy'!$G$320:$J$321,'Meldunek tygodniowy'!$K$320:$N$321,'Meldunek tygodniowy'!$O$320:$R$321)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tygodniowy'!$G$322:$R$322</c:f>
              <c:numCache>
                <c:formatCode>General</c:formatCode>
                <c:ptCount val="12"/>
                <c:pt idx="0">
                  <c:v>453</c:v>
                </c:pt>
                <c:pt idx="2">
                  <c:v>631</c:v>
                </c:pt>
                <c:pt idx="4">
                  <c:v>14</c:v>
                </c:pt>
                <c:pt idx="6">
                  <c:v>34</c:v>
                </c:pt>
                <c:pt idx="8">
                  <c:v>2</c:v>
                </c:pt>
                <c:pt idx="10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45-423E-89F0-030C6D99B999}"/>
            </c:ext>
          </c:extLst>
        </c:ser>
        <c:ser>
          <c:idx val="1"/>
          <c:order val="1"/>
          <c:tx>
            <c:strRef>
              <c:f>'Meldunek tygodniowy'!$C$323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F45-423E-89F0-030C6D99B99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tygodniowy'!$G$320:$J$321,'Meldunek tygodniowy'!$K$320:$N$321,'Meldunek tygodniowy'!$O$320:$R$321)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tygodniowy'!$G$323:$R$323</c:f>
              <c:numCache>
                <c:formatCode>General</c:formatCode>
                <c:ptCount val="12"/>
                <c:pt idx="0">
                  <c:v>60</c:v>
                </c:pt>
                <c:pt idx="2">
                  <c:v>152</c:v>
                </c:pt>
                <c:pt idx="4">
                  <c:v>124</c:v>
                </c:pt>
                <c:pt idx="6">
                  <c:v>307</c:v>
                </c:pt>
                <c:pt idx="8">
                  <c:v>3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45-423E-89F0-030C6D99B999}"/>
            </c:ext>
          </c:extLst>
        </c:ser>
        <c:ser>
          <c:idx val="2"/>
          <c:order val="2"/>
          <c:tx>
            <c:strRef>
              <c:f>'Meldunek tygodniowy'!$C$324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45-423E-89F0-030C6D99B99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tygodniowy'!$G$320:$J$321,'Meldunek tygodniowy'!$K$320:$N$321,'Meldunek tygodniowy'!$O$320:$R$321)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tygodniowy'!$G$324:$R$324</c:f>
              <c:numCache>
                <c:formatCode>General</c:formatCode>
                <c:ptCount val="12"/>
                <c:pt idx="0">
                  <c:v>117</c:v>
                </c:pt>
                <c:pt idx="2">
                  <c:v>123</c:v>
                </c:pt>
                <c:pt idx="4">
                  <c:v>11</c:v>
                </c:pt>
                <c:pt idx="6">
                  <c:v>14</c:v>
                </c:pt>
                <c:pt idx="8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45-423E-89F0-030C6D99B999}"/>
            </c:ext>
          </c:extLst>
        </c:ser>
        <c:ser>
          <c:idx val="3"/>
          <c:order val="3"/>
          <c:tx>
            <c:strRef>
              <c:f>'Meldunek tygodniowy'!$C$325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F45-423E-89F0-030C6D99B99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tygodniowy'!$G$320:$J$321,'Meldunek tygodniowy'!$K$320:$N$321,'Meldunek tygodniowy'!$O$320:$R$321)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tygodniowy'!$G$325:$R$325</c:f>
              <c:numCache>
                <c:formatCode>General</c:formatCode>
                <c:ptCount val="12"/>
                <c:pt idx="0">
                  <c:v>32</c:v>
                </c:pt>
                <c:pt idx="2">
                  <c:v>44</c:v>
                </c:pt>
                <c:pt idx="4">
                  <c:v>34</c:v>
                </c:pt>
                <c:pt idx="6">
                  <c:v>62</c:v>
                </c:pt>
                <c:pt idx="8">
                  <c:v>6</c:v>
                </c:pt>
                <c:pt idx="10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F45-423E-89F0-030C6D99B999}"/>
            </c:ext>
          </c:extLst>
        </c:ser>
        <c:ser>
          <c:idx val="5"/>
          <c:order val="4"/>
          <c:tx>
            <c:strRef>
              <c:f>'Meldunek tygodniowy'!$C$326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F45-423E-89F0-030C6D99B99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tygodniowy'!$G$326:$R$326</c:f>
              <c:numCache>
                <c:formatCode>General</c:formatCode>
                <c:ptCount val="12"/>
                <c:pt idx="0">
                  <c:v>29</c:v>
                </c:pt>
                <c:pt idx="2">
                  <c:v>46</c:v>
                </c:pt>
                <c:pt idx="4">
                  <c:v>1</c:v>
                </c:pt>
                <c:pt idx="6">
                  <c:v>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F45-423E-89F0-030C6D99B999}"/>
            </c:ext>
          </c:extLst>
        </c:ser>
        <c:ser>
          <c:idx val="4"/>
          <c:order val="5"/>
          <c:tx>
            <c:strRef>
              <c:f>'Meldunek tygodniowy'!$C$327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0F45-423E-89F0-030C6D99B99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tygodniowy'!$G$320:$J$321,'Meldunek tygodniowy'!$K$320:$N$321,'Meldunek tygodniowy'!$O$320:$R$321)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tygodniowy'!$G$327:$R$327</c:f>
              <c:numCache>
                <c:formatCode>General</c:formatCode>
                <c:ptCount val="12"/>
                <c:pt idx="0">
                  <c:v>133</c:v>
                </c:pt>
                <c:pt idx="2">
                  <c:v>149</c:v>
                </c:pt>
                <c:pt idx="4">
                  <c:v>54</c:v>
                </c:pt>
                <c:pt idx="6">
                  <c:v>92</c:v>
                </c:pt>
                <c:pt idx="8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F45-423E-89F0-030C6D99B9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444227736"/>
        <c:axId val="444228128"/>
        <c:axId val="0"/>
      </c:bar3DChart>
      <c:catAx>
        <c:axId val="444227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444228128"/>
        <c:crosses val="autoZero"/>
        <c:auto val="1"/>
        <c:lblAlgn val="ctr"/>
        <c:lblOffset val="100"/>
        <c:noMultiLvlLbl val="0"/>
      </c:catAx>
      <c:valAx>
        <c:axId val="444228128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444227736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tygodniowy'!$B$450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tygodniowy'!$J$449,'Meldunek tygodniowy'!$M$449,'Meldunek tygodniowy'!$P$449,'Meldunek tygodniowy'!$S$449,'Meldunek tygodniowy'!$V$449)</c:f>
              <c:strCache>
                <c:ptCount val="5"/>
                <c:pt idx="0">
                  <c:v>27.05.2021 - 02.06.2021</c:v>
                </c:pt>
                <c:pt idx="1">
                  <c:v>03.06.2021 - 09.06.2021</c:v>
                </c:pt>
                <c:pt idx="2">
                  <c:v>10.06.2021 - 16.06.2021</c:v>
                </c:pt>
                <c:pt idx="3">
                  <c:v>17.06.2021 - 23.06.2021</c:v>
                </c:pt>
                <c:pt idx="4">
                  <c:v>24.06.2021 - 30.06.2021</c:v>
                </c:pt>
              </c:strCache>
            </c:strRef>
          </c:cat>
          <c:val>
            <c:numRef>
              <c:f>('Meldunek tygodniowy'!$J$450,'Meldunek tygodniowy'!$M$450,'Meldunek tygodniowy'!$P$450,'Meldunek tygodniowy'!$S$450,'Meldunek tygodniowy'!$V$450)</c:f>
              <c:numCache>
                <c:formatCode>#,##0</c:formatCode>
                <c:ptCount val="5"/>
                <c:pt idx="0">
                  <c:v>753</c:v>
                </c:pt>
                <c:pt idx="1">
                  <c:v>742</c:v>
                </c:pt>
                <c:pt idx="2">
                  <c:v>729</c:v>
                </c:pt>
                <c:pt idx="3">
                  <c:v>722</c:v>
                </c:pt>
                <c:pt idx="4">
                  <c:v>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55-4725-A0B3-7E8E620FB7F4}"/>
            </c:ext>
          </c:extLst>
        </c:ser>
        <c:ser>
          <c:idx val="1"/>
          <c:order val="1"/>
          <c:tx>
            <c:strRef>
              <c:f>'Meldunek tygodniowy'!$B$451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tygodniowy'!$J$449,'Meldunek tygodniowy'!$M$449,'Meldunek tygodniowy'!$P$449,'Meldunek tygodniowy'!$S$449,'Meldunek tygodniowy'!$V$449)</c:f>
              <c:strCache>
                <c:ptCount val="5"/>
                <c:pt idx="0">
                  <c:v>27.05.2021 - 02.06.2021</c:v>
                </c:pt>
                <c:pt idx="1">
                  <c:v>03.06.2021 - 09.06.2021</c:v>
                </c:pt>
                <c:pt idx="2">
                  <c:v>10.06.2021 - 16.06.2021</c:v>
                </c:pt>
                <c:pt idx="3">
                  <c:v>17.06.2021 - 23.06.2021</c:v>
                </c:pt>
                <c:pt idx="4">
                  <c:v>24.06.2021 - 30.06.2021</c:v>
                </c:pt>
              </c:strCache>
            </c:strRef>
          </c:cat>
          <c:val>
            <c:numRef>
              <c:f>('Meldunek tygodniowy'!$J$451,'Meldunek tygodniowy'!$M$451,'Meldunek tygodniowy'!$P$451,'Meldunek tygodniowy'!$S$451,'Meldunek tygodniowy'!$V$451)</c:f>
              <c:numCache>
                <c:formatCode>#,##0</c:formatCode>
                <c:ptCount val="5"/>
                <c:pt idx="0">
                  <c:v>2931</c:v>
                </c:pt>
                <c:pt idx="1">
                  <c:v>2957</c:v>
                </c:pt>
                <c:pt idx="2">
                  <c:v>3026</c:v>
                </c:pt>
                <c:pt idx="3">
                  <c:v>3076</c:v>
                </c:pt>
                <c:pt idx="4">
                  <c:v>3083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355-4725-A0B3-7E8E620FB7F4}"/>
            </c:ext>
          </c:extLst>
        </c:ser>
        <c:ser>
          <c:idx val="5"/>
          <c:order val="2"/>
          <c:tx>
            <c:strRef>
              <c:f>'Meldunek tygodniowy'!$B$454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('Meldunek tygodniowy'!$J$449,'Meldunek tygodniowy'!$M$449,'Meldunek tygodniowy'!$P$449,'Meldunek tygodniowy'!$S$449,'Meldunek tygodniowy'!$V$449)</c:f>
              <c:strCache>
                <c:ptCount val="5"/>
                <c:pt idx="0">
                  <c:v>27.05.2021 - 02.06.2021</c:v>
                </c:pt>
                <c:pt idx="1">
                  <c:v>03.06.2021 - 09.06.2021</c:v>
                </c:pt>
                <c:pt idx="2">
                  <c:v>10.06.2021 - 16.06.2021</c:v>
                </c:pt>
                <c:pt idx="3">
                  <c:v>17.06.2021 - 23.06.2021</c:v>
                </c:pt>
                <c:pt idx="4">
                  <c:v>24.06.2021 - 30.06.2021</c:v>
                </c:pt>
              </c:strCache>
            </c:strRef>
          </c:cat>
          <c:val>
            <c:numRef>
              <c:f>('Meldunek tygodniowy'!$J$454,'Meldunek tygodniowy'!$M$454,'Meldunek tygodniowy'!$P$454,'Meldunek tygodniowy'!$S$454,'Meldunek tygodniowy'!$V$454)</c:f>
              <c:numCache>
                <c:formatCode>#,##0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355-4725-A0B3-7E8E620FB7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444231656"/>
        <c:axId val="444225384"/>
        <c:axId val="0"/>
      </c:bar3DChart>
      <c:catAx>
        <c:axId val="444231656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444225384"/>
        <c:crosses val="autoZero"/>
        <c:auto val="1"/>
        <c:lblAlgn val="ctr"/>
        <c:lblOffset val="100"/>
        <c:noMultiLvlLbl val="0"/>
      </c:catAx>
      <c:valAx>
        <c:axId val="444225384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44423165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tygodniowy'!$C$135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tygodniowy'!$L$135:$U$135</c:f>
              <c:numCache>
                <c:formatCode>#,##0</c:formatCode>
                <c:ptCount val="10"/>
                <c:pt idx="0">
                  <c:v>9053</c:v>
                </c:pt>
                <c:pt idx="2">
                  <c:v>1131</c:v>
                </c:pt>
                <c:pt idx="3">
                  <c:v>5121</c:v>
                </c:pt>
                <c:pt idx="4">
                  <c:v>519</c:v>
                </c:pt>
                <c:pt idx="5">
                  <c:v>1225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5-4779-BE61-FB68DAAE330D}"/>
            </c:ext>
          </c:extLst>
        </c:ser>
        <c:ser>
          <c:idx val="0"/>
          <c:order val="1"/>
          <c:tx>
            <c:strRef>
              <c:f>'Meldunek tygodniowy'!$C$136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tygodniowy'!$L$136:$U$136</c:f>
              <c:numCache>
                <c:formatCode>#,##0</c:formatCode>
                <c:ptCount val="10"/>
                <c:pt idx="0">
                  <c:v>342</c:v>
                </c:pt>
                <c:pt idx="2">
                  <c:v>46</c:v>
                </c:pt>
                <c:pt idx="3">
                  <c:v>67</c:v>
                </c:pt>
                <c:pt idx="4">
                  <c:v>26</c:v>
                </c:pt>
                <c:pt idx="5">
                  <c:v>21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D5-4779-BE61-FB68DAAE330D}"/>
            </c:ext>
          </c:extLst>
        </c:ser>
        <c:ser>
          <c:idx val="1"/>
          <c:order val="2"/>
          <c:tx>
            <c:strRef>
              <c:f>'Meldunek tygodniowy'!$C$137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tygodniowy'!$L$137:$U$137</c:f>
              <c:numCache>
                <c:formatCode>#,##0</c:formatCode>
                <c:ptCount val="10"/>
                <c:pt idx="0">
                  <c:v>111</c:v>
                </c:pt>
                <c:pt idx="2">
                  <c:v>40</c:v>
                </c:pt>
                <c:pt idx="3">
                  <c:v>19</c:v>
                </c:pt>
                <c:pt idx="4">
                  <c:v>23</c:v>
                </c:pt>
                <c:pt idx="5">
                  <c:v>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D5-4779-BE61-FB68DAAE330D}"/>
            </c:ext>
          </c:extLst>
        </c:ser>
        <c:ser>
          <c:idx val="2"/>
          <c:order val="3"/>
          <c:tx>
            <c:strRef>
              <c:f>'Meldunek tygodniowy'!$C$138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tygodniowy'!$L$138:$U$138</c:f>
              <c:numCache>
                <c:formatCode>#,##0</c:formatCode>
                <c:ptCount val="10"/>
                <c:pt idx="0">
                  <c:v>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D5-4779-BE61-FB68DAAE330D}"/>
            </c:ext>
          </c:extLst>
        </c:ser>
        <c:ser>
          <c:idx val="3"/>
          <c:order val="4"/>
          <c:tx>
            <c:strRef>
              <c:f>'Meldunek tygodniowy'!$C$139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tygodniowy'!$L$139:$U$139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D5-4779-BE61-FB68DAAE330D}"/>
            </c:ext>
          </c:extLst>
        </c:ser>
        <c:ser>
          <c:idx val="4"/>
          <c:order val="5"/>
          <c:tx>
            <c:strRef>
              <c:f>'Meldunek tygodniowy'!$C$140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tygodniowy'!$L$140:$U$140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D5-4779-BE61-FB68DAAE330D}"/>
            </c:ext>
          </c:extLst>
        </c:ser>
        <c:ser>
          <c:idx val="5"/>
          <c:order val="6"/>
          <c:tx>
            <c:strRef>
              <c:f>'Meldunek tygodniowy'!$C$141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tygodniowy'!$L$141:$U$141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FD5-4779-BE61-FB68DAAE330D}"/>
            </c:ext>
          </c:extLst>
        </c:ser>
        <c:ser>
          <c:idx val="6"/>
          <c:order val="7"/>
          <c:tx>
            <c:strRef>
              <c:f>'Meldunek tygodniowy'!$C$142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tygodniowy'!$L$142:$U$142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FD5-4779-BE61-FB68DAAE330D}"/>
            </c:ext>
          </c:extLst>
        </c:ser>
        <c:ser>
          <c:idx val="7"/>
          <c:order val="8"/>
          <c:tx>
            <c:strRef>
              <c:f>'Meldunek tygodniowy'!$C$143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tygodniowy'!$L$143:$U$143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CFD5-4779-BE61-FB68DAAE330D}"/>
            </c:ext>
          </c:extLst>
        </c:ser>
        <c:ser>
          <c:idx val="9"/>
          <c:order val="9"/>
          <c:tx>
            <c:strRef>
              <c:f>'Meldunek tygodniowy'!$C$144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tygodniowy'!$L$144:$U$144</c:f>
              <c:numCache>
                <c:formatCode>#,##0</c:formatCode>
                <c:ptCount val="10"/>
                <c:pt idx="0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FD5-4779-BE61-FB68DAAE330D}"/>
            </c:ext>
          </c:extLst>
        </c:ser>
        <c:ser>
          <c:idx val="10"/>
          <c:order val="10"/>
          <c:tx>
            <c:strRef>
              <c:f>'Meldunek tygodniowy'!$C$145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tygodniowy'!$L$145:$U$145</c:f>
              <c:numCache>
                <c:formatCode>#,##0</c:formatCode>
                <c:ptCount val="10"/>
                <c:pt idx="0">
                  <c:v>674</c:v>
                </c:pt>
                <c:pt idx="2">
                  <c:v>317</c:v>
                </c:pt>
                <c:pt idx="3">
                  <c:v>34</c:v>
                </c:pt>
                <c:pt idx="4">
                  <c:v>37</c:v>
                </c:pt>
                <c:pt idx="5">
                  <c:v>154</c:v>
                </c:pt>
                <c:pt idx="6">
                  <c:v>35</c:v>
                </c:pt>
                <c:pt idx="7">
                  <c:v>0</c:v>
                </c:pt>
                <c:pt idx="8">
                  <c:v>156</c:v>
                </c:pt>
                <c:pt idx="9">
                  <c:v>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FD5-4779-BE61-FB68DAAE330D}"/>
            </c:ext>
          </c:extLst>
        </c:ser>
        <c:ser>
          <c:idx val="11"/>
          <c:order val="11"/>
          <c:tx>
            <c:strRef>
              <c:f>'Meldunek tygodniowy'!$C$146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tygodniowy'!$L$146:$U$146</c:f>
              <c:numCache>
                <c:formatCode>#,##0</c:formatCode>
                <c:ptCount val="10"/>
                <c:pt idx="0">
                  <c:v>1</c:v>
                </c:pt>
                <c:pt idx="2">
                  <c:v>11</c:v>
                </c:pt>
                <c:pt idx="3">
                  <c:v>0</c:v>
                </c:pt>
                <c:pt idx="4">
                  <c:v>0</c:v>
                </c:pt>
                <c:pt idx="5">
                  <c:v>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FD5-4779-BE61-FB68DAAE330D}"/>
            </c:ext>
          </c:extLst>
        </c:ser>
        <c:ser>
          <c:idx val="12"/>
          <c:order val="12"/>
          <c:tx>
            <c:strRef>
              <c:f>'Meldunek tygodniowy'!$C$147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tygodniowy'!$L$147:$U$147</c:f>
              <c:numCache>
                <c:formatCode>#,##0</c:formatCode>
                <c:ptCount val="10"/>
                <c:pt idx="0">
                  <c:v>2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CFD5-4779-BE61-FB68DAAE330D}"/>
            </c:ext>
          </c:extLst>
        </c:ser>
        <c:ser>
          <c:idx val="13"/>
          <c:order val="13"/>
          <c:tx>
            <c:strRef>
              <c:f>'Meldunek tygodniowy'!$C$148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tygodniowy'!$L$148:$U$148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FD5-4779-BE61-FB68DAAE330D}"/>
            </c:ext>
          </c:extLst>
        </c:ser>
        <c:ser>
          <c:idx val="14"/>
          <c:order val="14"/>
          <c:tx>
            <c:strRef>
              <c:f>'Meldunek tygodniowy'!$C$149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tygodniowy'!$L$134:$U$134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tygodniowy'!$L$149:$U$149</c:f>
              <c:numCache>
                <c:formatCode>#,##0</c:formatCode>
                <c:ptCount val="10"/>
                <c:pt idx="0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CFD5-4779-BE61-FB68DAAE33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577906496"/>
        <c:axId val="577905320"/>
        <c:axId val="0"/>
      </c:bar3DChart>
      <c:catAx>
        <c:axId val="577906496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77905320"/>
        <c:crosses val="autoZero"/>
        <c:auto val="1"/>
        <c:lblAlgn val="ctr"/>
        <c:lblOffset val="100"/>
        <c:noMultiLvlLbl val="0"/>
      </c:catAx>
      <c:valAx>
        <c:axId val="577905320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5779064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tygodniowy'!$C$290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tygodniowy'!$G$288:$J$289,'Meldunek tygodniowy'!$K$288:$N$289,'Meldunek tygodniowy'!$O$288:$R$289)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tygodniowy'!$G$290:$R$290</c:f>
              <c:numCache>
                <c:formatCode>General</c:formatCode>
                <c:ptCount val="12"/>
                <c:pt idx="0">
                  <c:v>20</c:v>
                </c:pt>
                <c:pt idx="2">
                  <c:v>77</c:v>
                </c:pt>
                <c:pt idx="4">
                  <c:v>22</c:v>
                </c:pt>
                <c:pt idx="6">
                  <c:v>55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D3-4DE9-82A9-A0D1EC0D0B0D}"/>
            </c:ext>
          </c:extLst>
        </c:ser>
        <c:ser>
          <c:idx val="1"/>
          <c:order val="1"/>
          <c:tx>
            <c:strRef>
              <c:f>'Meldunek tygodniowy'!$C$291</c:f>
              <c:strCache>
                <c:ptCount val="1"/>
                <c:pt idx="0">
                  <c:v>BIAŁORUŚ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tygodniowy'!$G$288:$J$289,'Meldunek tygodniowy'!$K$288:$N$289,'Meldunek tygodniowy'!$O$288:$R$289)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tygodniowy'!$G$291:$R$291</c:f>
              <c:numCache>
                <c:formatCode>General</c:formatCode>
                <c:ptCount val="12"/>
                <c:pt idx="0">
                  <c:v>78</c:v>
                </c:pt>
                <c:pt idx="2">
                  <c:v>112</c:v>
                </c:pt>
                <c:pt idx="4">
                  <c:v>6</c:v>
                </c:pt>
                <c:pt idx="6">
                  <c:v>11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D3-4DE9-82A9-A0D1EC0D0B0D}"/>
            </c:ext>
          </c:extLst>
        </c:ser>
        <c:ser>
          <c:idx val="2"/>
          <c:order val="2"/>
          <c:tx>
            <c:strRef>
              <c:f>'Meldunek tygodniowy'!$C$292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tygodniowy'!$G$288:$J$289,'Meldunek tygodniowy'!$K$288:$N$289,'Meldunek tygodniowy'!$O$288:$R$289)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tygodniowy'!$G$292:$R$292</c:f>
              <c:numCache>
                <c:formatCode>General</c:formatCode>
                <c:ptCount val="12"/>
                <c:pt idx="0">
                  <c:v>15</c:v>
                </c:pt>
                <c:pt idx="2">
                  <c:v>19</c:v>
                </c:pt>
                <c:pt idx="4">
                  <c:v>11</c:v>
                </c:pt>
                <c:pt idx="6">
                  <c:v>13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D3-4DE9-82A9-A0D1EC0D0B0D}"/>
            </c:ext>
          </c:extLst>
        </c:ser>
        <c:ser>
          <c:idx val="3"/>
          <c:order val="3"/>
          <c:tx>
            <c:strRef>
              <c:f>'Meldunek tygodniowy'!$C$293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tygodniowy'!$G$288:$J$289,'Meldunek tygodniowy'!$K$288:$N$289,'Meldunek tygodniowy'!$O$288:$R$289)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tygodniowy'!$G$293:$R$293</c:f>
              <c:numCache>
                <c:formatCode>General</c:formatCode>
                <c:ptCount val="12"/>
                <c:pt idx="0">
                  <c:v>3</c:v>
                </c:pt>
                <c:pt idx="2">
                  <c:v>7</c:v>
                </c:pt>
                <c:pt idx="4">
                  <c:v>7</c:v>
                </c:pt>
                <c:pt idx="6">
                  <c:v>14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D3-4DE9-82A9-A0D1EC0D0B0D}"/>
            </c:ext>
          </c:extLst>
        </c:ser>
        <c:ser>
          <c:idx val="5"/>
          <c:order val="4"/>
          <c:tx>
            <c:strRef>
              <c:f>'Meldunek tygodniowy'!$C$294</c:f>
              <c:strCache>
                <c:ptCount val="1"/>
                <c:pt idx="0">
                  <c:v>IRAN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tygodniowy'!$G$294:$R$294</c:f>
              <c:numCache>
                <c:formatCode>General</c:formatCode>
                <c:ptCount val="12"/>
                <c:pt idx="0">
                  <c:v>11</c:v>
                </c:pt>
                <c:pt idx="2">
                  <c:v>11</c:v>
                </c:pt>
                <c:pt idx="4">
                  <c:v>0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D3-4DE9-82A9-A0D1EC0D0B0D}"/>
            </c:ext>
          </c:extLst>
        </c:ser>
        <c:ser>
          <c:idx val="4"/>
          <c:order val="5"/>
          <c:tx>
            <c:strRef>
              <c:f>'Meldunek tygodniowy'!$C$295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tygodniowy'!$G$288:$J$289,'Meldunek tygodniowy'!$K$288:$N$289,'Meldunek tygodniowy'!$O$288:$R$289)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tygodniowy'!$G$295:$R$295</c:f>
              <c:numCache>
                <c:formatCode>General</c:formatCode>
                <c:ptCount val="12"/>
                <c:pt idx="0">
                  <c:v>20</c:v>
                </c:pt>
                <c:pt idx="2">
                  <c:v>23</c:v>
                </c:pt>
                <c:pt idx="4">
                  <c:v>8</c:v>
                </c:pt>
                <c:pt idx="6">
                  <c:v>10</c:v>
                </c:pt>
                <c:pt idx="8">
                  <c:v>1</c:v>
                </c:pt>
                <c:pt idx="1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D3-4DE9-82A9-A0D1EC0D0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577902968"/>
        <c:axId val="577907672"/>
        <c:axId val="0"/>
      </c:bar3DChart>
      <c:catAx>
        <c:axId val="5779029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577907672"/>
        <c:crosses val="autoZero"/>
        <c:auto val="1"/>
        <c:lblAlgn val="ctr"/>
        <c:lblOffset val="100"/>
        <c:noMultiLvlLbl val="0"/>
      </c:catAx>
      <c:valAx>
        <c:axId val="577907672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57790296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01.06.2021 - 30.06.2021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21392</c:v>
                </c:pt>
                <c:pt idx="1">
                  <c:v>12255</c:v>
                </c:pt>
                <c:pt idx="2">
                  <c:v>2971</c:v>
                </c:pt>
                <c:pt idx="3">
                  <c:v>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1F-47B6-BFE3-547C4CF51C63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01.06.2021 - 30.06.2021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1193</c:v>
                </c:pt>
                <c:pt idx="1">
                  <c:v>1310</c:v>
                </c:pt>
                <c:pt idx="2">
                  <c:v>149</c:v>
                </c:pt>
                <c:pt idx="3">
                  <c:v>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1F-47B6-BFE3-547C4CF51C63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01.06.2021 - 30.06.2021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554</c:v>
                </c:pt>
                <c:pt idx="1">
                  <c:v>349</c:v>
                </c:pt>
                <c:pt idx="2">
                  <c:v>43</c:v>
                </c:pt>
                <c:pt idx="3">
                  <c:v>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1F-47B6-BFE3-547C4CF51C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7908064"/>
        <c:axId val="577900616"/>
        <c:axId val="0"/>
      </c:bar3DChart>
      <c:catAx>
        <c:axId val="5779080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77900616"/>
        <c:crosses val="autoZero"/>
        <c:auto val="1"/>
        <c:lblAlgn val="ctr"/>
        <c:lblOffset val="100"/>
        <c:noMultiLvlLbl val="0"/>
      </c:catAx>
      <c:valAx>
        <c:axId val="5779006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77908064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tygodniowy'!$G$55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01.01.2021 - 30.06.2021 r.</c:v>
                  </c:pt>
                </c:lvl>
              </c:multiLvlStrCache>
            </c:multiLvlStrRef>
          </c:cat>
          <c:val>
            <c:numRef>
              <c:f>('Meldunek tygodniowy'!$K$55,'Meldunek tygodniowy'!$M$55,'Meldunek tygodniowy'!$O$55,'Meldunek tygodniowy'!$Q$55)</c:f>
              <c:numCache>
                <c:formatCode>#,##0</c:formatCode>
                <c:ptCount val="4"/>
                <c:pt idx="0">
                  <c:v>154129</c:v>
                </c:pt>
                <c:pt idx="1">
                  <c:v>90768</c:v>
                </c:pt>
                <c:pt idx="2">
                  <c:v>18817</c:v>
                </c:pt>
                <c:pt idx="3">
                  <c:v>5083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FC-4F9C-B3B8-BE5EE2930F9B}"/>
            </c:ext>
          </c:extLst>
        </c:ser>
        <c:ser>
          <c:idx val="2"/>
          <c:order val="1"/>
          <c:tx>
            <c:strRef>
              <c:f>'Meldunek tygodniowy'!$G$56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01.01.2021 - 30.06.2021 r.</c:v>
                  </c:pt>
                </c:lvl>
              </c:multiLvlStrCache>
            </c:multiLvlStrRef>
          </c:cat>
          <c:val>
            <c:numRef>
              <c:f>('Meldunek tygodniowy'!$K$56,'Meldunek tygodniowy'!$M$56,'Meldunek tygodniowy'!$O$56,'Meldunek tygodniowy'!$Q$56)</c:f>
              <c:numCache>
                <c:formatCode>#,##0</c:formatCode>
                <c:ptCount val="4"/>
                <c:pt idx="0">
                  <c:v>10028</c:v>
                </c:pt>
                <c:pt idx="1">
                  <c:v>7912</c:v>
                </c:pt>
                <c:pt idx="2">
                  <c:v>1196</c:v>
                </c:pt>
                <c:pt idx="3">
                  <c:v>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FC-4F9C-B3B8-BE5EE2930F9B}"/>
            </c:ext>
          </c:extLst>
        </c:ser>
        <c:ser>
          <c:idx val="4"/>
          <c:order val="2"/>
          <c:tx>
            <c:strRef>
              <c:f>'Meldunek tygodniowy'!$G$57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tygodniowy'!$K$53:$K$54,'Meldunek tygodniowy'!$M$53:$M$54,'Meldunek tygodniowy'!$O$53:$O$54,'Meldunek tygodniowy'!$Q$53:$Q$54)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01.01.2021 - 30.06.2021 r.</c:v>
                  </c:pt>
                </c:lvl>
              </c:multiLvlStrCache>
            </c:multiLvlStrRef>
          </c:cat>
          <c:val>
            <c:numRef>
              <c:f>('Meldunek tygodniowy'!$K$57,'Meldunek tygodniowy'!$M$57,'Meldunek tygodniowy'!$O$57,'Meldunek tygodniowy'!$Q$57)</c:f>
              <c:numCache>
                <c:formatCode>#,##0</c:formatCode>
                <c:ptCount val="4"/>
                <c:pt idx="0">
                  <c:v>3606</c:v>
                </c:pt>
                <c:pt idx="1">
                  <c:v>1975</c:v>
                </c:pt>
                <c:pt idx="2">
                  <c:v>301</c:v>
                </c:pt>
                <c:pt idx="3">
                  <c:v>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FC-4F9C-B3B8-BE5EE2930F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77901400"/>
        <c:axId val="577904536"/>
        <c:axId val="0"/>
      </c:bar3DChart>
      <c:catAx>
        <c:axId val="5779014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577904536"/>
        <c:crosses val="autoZero"/>
        <c:auto val="1"/>
        <c:lblAlgn val="ctr"/>
        <c:lblOffset val="100"/>
        <c:noMultiLvlLbl val="0"/>
      </c:catAx>
      <c:valAx>
        <c:axId val="5779045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57790140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331</xdr:row>
      <xdr:rowOff>0</xdr:rowOff>
    </xdr:from>
    <xdr:to>
      <xdr:col>24</xdr:col>
      <xdr:colOff>19051</xdr:colOff>
      <xdr:row>351</xdr:row>
      <xdr:rowOff>133351</xdr:rowOff>
    </xdr:to>
    <xdr:graphicFrame macro="">
      <xdr:nvGraphicFramePr>
        <xdr:cNvPr id="2" name="Wykres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463</xdr:row>
      <xdr:rowOff>65086</xdr:rowOff>
    </xdr:from>
    <xdr:to>
      <xdr:col>23</xdr:col>
      <xdr:colOff>9525</xdr:colOff>
      <xdr:row>478</xdr:row>
      <xdr:rowOff>133350</xdr:rowOff>
    </xdr:to>
    <xdr:graphicFrame macro="">
      <xdr:nvGraphicFramePr>
        <xdr:cNvPr id="35" name="Wykres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151</xdr:row>
      <xdr:rowOff>69397</xdr:rowOff>
    </xdr:from>
    <xdr:to>
      <xdr:col>23</xdr:col>
      <xdr:colOff>1</xdr:colOff>
      <xdr:row>173</xdr:row>
      <xdr:rowOff>123825</xdr:rowOff>
    </xdr:to>
    <xdr:graphicFrame macro="">
      <xdr:nvGraphicFramePr>
        <xdr:cNvPr id="38" name="Wykres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296</xdr:row>
      <xdr:rowOff>142193</xdr:rowOff>
    </xdr:from>
    <xdr:to>
      <xdr:col>23</xdr:col>
      <xdr:colOff>238126</xdr:colOff>
      <xdr:row>315</xdr:row>
      <xdr:rowOff>161925</xdr:rowOff>
    </xdr:to>
    <xdr:graphicFrame macro="">
      <xdr:nvGraphicFramePr>
        <xdr:cNvPr id="4" name="Wykres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34925</xdr:colOff>
      <xdr:row>384</xdr:row>
      <xdr:rowOff>0</xdr:rowOff>
    </xdr:from>
    <xdr:to>
      <xdr:col>20</xdr:col>
      <xdr:colOff>234084</xdr:colOff>
      <xdr:row>384</xdr:row>
      <xdr:rowOff>95250</xdr:rowOff>
    </xdr:to>
    <xdr:sp macro="" textlink="">
      <xdr:nvSpPr>
        <xdr:cNvPr id="10" name="pole tekstow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324</xdr:row>
      <xdr:rowOff>0</xdr:rowOff>
    </xdr:from>
    <xdr:ext cx="184731" cy="264560"/>
    <xdr:sp macro="" textlink="">
      <xdr:nvSpPr>
        <xdr:cNvPr id="18" name="pole tekstow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63</xdr:row>
      <xdr:rowOff>0</xdr:rowOff>
    </xdr:from>
    <xdr:to>
      <xdr:col>22</xdr:col>
      <xdr:colOff>266700</xdr:colOff>
      <xdr:row>76</xdr:row>
      <xdr:rowOff>9525</xdr:rowOff>
    </xdr:to>
    <xdr:graphicFrame macro="">
      <xdr:nvGraphicFramePr>
        <xdr:cNvPr id="34" name="Wykres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10583</xdr:colOff>
      <xdr:row>353</xdr:row>
      <xdr:rowOff>31751</xdr:rowOff>
    </xdr:from>
    <xdr:to>
      <xdr:col>25</xdr:col>
      <xdr:colOff>21167</xdr:colOff>
      <xdr:row>363</xdr:row>
      <xdr:rowOff>21167</xdr:rowOff>
    </xdr:to>
    <xdr:sp macro="" textlink="">
      <xdr:nvSpPr>
        <xdr:cNvPr id="6" name="Prostoką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379</xdr:row>
      <xdr:rowOff>0</xdr:rowOff>
    </xdr:from>
    <xdr:to>
      <xdr:col>25</xdr:col>
      <xdr:colOff>10584</xdr:colOff>
      <xdr:row>384</xdr:row>
      <xdr:rowOff>0</xdr:rowOff>
    </xdr:to>
    <xdr:sp macro="" textlink="">
      <xdr:nvSpPr>
        <xdr:cNvPr id="22" name="Prostokąt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423</xdr:row>
      <xdr:rowOff>190499</xdr:rowOff>
    </xdr:from>
    <xdr:to>
      <xdr:col>25</xdr:col>
      <xdr:colOff>10584</xdr:colOff>
      <xdr:row>439</xdr:row>
      <xdr:rowOff>0</xdr:rowOff>
    </xdr:to>
    <xdr:sp macro="" textlink="">
      <xdr:nvSpPr>
        <xdr:cNvPr id="23" name="Prostokąt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482</xdr:row>
      <xdr:rowOff>0</xdr:rowOff>
    </xdr:from>
    <xdr:to>
      <xdr:col>25</xdr:col>
      <xdr:colOff>10584</xdr:colOff>
      <xdr:row>492</xdr:row>
      <xdr:rowOff>179916</xdr:rowOff>
    </xdr:to>
    <xdr:sp macro="" textlink="">
      <xdr:nvSpPr>
        <xdr:cNvPr id="24" name="Prostokąt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/>
      </xdr:nvSpPr>
      <xdr:spPr>
        <a:xfrm>
          <a:off x="0" y="40481250"/>
          <a:ext cx="7878234" cy="20849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86</xdr:row>
      <xdr:rowOff>166007</xdr:rowOff>
    </xdr:from>
    <xdr:to>
      <xdr:col>25</xdr:col>
      <xdr:colOff>10584</xdr:colOff>
      <xdr:row>111</xdr:row>
      <xdr:rowOff>173868</xdr:rowOff>
    </xdr:to>
    <xdr:sp macro="" textlink="">
      <xdr:nvSpPr>
        <xdr:cNvPr id="25" name="Prostokąt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/>
      </xdr:nvSpPr>
      <xdr:spPr>
        <a:xfrm>
          <a:off x="0" y="19379293"/>
          <a:ext cx="8764513" cy="4180718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177</xdr:row>
      <xdr:rowOff>172358</xdr:rowOff>
    </xdr:from>
    <xdr:to>
      <xdr:col>25</xdr:col>
      <xdr:colOff>10584</xdr:colOff>
      <xdr:row>197</xdr:row>
      <xdr:rowOff>170845</xdr:rowOff>
    </xdr:to>
    <xdr:sp macro="" textlink="">
      <xdr:nvSpPr>
        <xdr:cNvPr id="26" name="Prostokąt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/>
      </xdr:nvSpPr>
      <xdr:spPr>
        <a:xfrm>
          <a:off x="0" y="35804929"/>
          <a:ext cx="8764513" cy="253848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216</xdr:row>
      <xdr:rowOff>149412</xdr:rowOff>
    </xdr:from>
    <xdr:to>
      <xdr:col>25</xdr:col>
      <xdr:colOff>10584</xdr:colOff>
      <xdr:row>224</xdr:row>
      <xdr:rowOff>149411</xdr:rowOff>
    </xdr:to>
    <xdr:sp macro="" textlink="">
      <xdr:nvSpPr>
        <xdr:cNvPr id="27" name="Prostokąt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/>
      </xdr:nvSpPr>
      <xdr:spPr>
        <a:xfrm>
          <a:off x="0" y="46429706"/>
          <a:ext cx="8706349" cy="149411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246</xdr:row>
      <xdr:rowOff>156881</xdr:rowOff>
    </xdr:from>
    <xdr:to>
      <xdr:col>25</xdr:col>
      <xdr:colOff>10584</xdr:colOff>
      <xdr:row>257</xdr:row>
      <xdr:rowOff>14940</xdr:rowOff>
    </xdr:to>
    <xdr:sp macro="" textlink="">
      <xdr:nvSpPr>
        <xdr:cNvPr id="30" name="Prostokąt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0" y="53205528"/>
          <a:ext cx="8706349" cy="1912471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277</xdr:row>
      <xdr:rowOff>0</xdr:rowOff>
    </xdr:from>
    <xdr:to>
      <xdr:col>25</xdr:col>
      <xdr:colOff>10584</xdr:colOff>
      <xdr:row>280</xdr:row>
      <xdr:rowOff>0</xdr:rowOff>
    </xdr:to>
    <xdr:sp macro="" textlink="">
      <xdr:nvSpPr>
        <xdr:cNvPr id="31" name="Prostokąt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497</xdr:row>
      <xdr:rowOff>190499</xdr:rowOff>
    </xdr:from>
    <xdr:to>
      <xdr:col>25</xdr:col>
      <xdr:colOff>10584</xdr:colOff>
      <xdr:row>516</xdr:row>
      <xdr:rowOff>21166</xdr:rowOff>
    </xdr:to>
    <xdr:sp macro="" textlink="">
      <xdr:nvSpPr>
        <xdr:cNvPr id="32" name="Prostokąt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" connectionId="17" xr16:uid="{00000000-0016-0000-0100-000000000000}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1" connectionId="6" xr16:uid="{00000000-0016-0000-0A00-000009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I_tab_2" connectionId="7" xr16:uid="{00000000-0016-0000-0B00-00000A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V" connectionId="8" xr16:uid="{00000000-0016-0000-0C00-00000B000000}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1" connectionId="11" xr16:uid="{00000000-0016-0000-0D00-00000C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2" connectionId="12" xr16:uid="{00000000-0016-0000-0E00-00000D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3" connectionId="13" xr16:uid="{00000000-0016-0000-0F00-00000E000000}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_tab_4" connectionId="14" xr16:uid="{00000000-0016-0000-1000-00000F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1" connectionId="15" xr16:uid="{00000000-0016-0000-1100-000010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_tab_2" connectionId="16" xr16:uid="{00000000-0016-0000-1200-00001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VIII" connectionId="18" xr16:uid="{00000000-0016-0000-0200-000001000000}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1" connectionId="2" xr16:uid="{00000000-0016-0000-0300-000002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_tab_2" connectionId="3" xr16:uid="{00000000-0016-0000-0400-000003000000}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1" connectionId="4" xr16:uid="{00000000-0016-0000-0500-000004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I_tab_2" connectionId="5" xr16:uid="{00000000-0016-0000-0600-000005000000}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parametry" connectionId="1" xr16:uid="{00000000-0016-0000-0700-000006000000}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1" connectionId="9" xr16:uid="{00000000-0016-0000-0800-000007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AHDPROD_SP_Meldunek_sekcja_IX_tab_2" connectionId="10" xr16:uid="{00000000-0016-0000-0900-000008000000}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00000000}" name="Tabela_AHDPROD_SP_Meldunek_sekcja_VII" displayName="Tabela_AHDPROD_SP_Meldunek_sekcja_VII" ref="A1:C12" tableType="queryTable" totalsRowShown="0">
  <autoFilter ref="A1:C12" xr:uid="{00000000-0009-0000-0100-000012000000}"/>
  <tableColumns count="3">
    <tableColumn id="1" xr3:uid="{00000000-0010-0000-0000-000001000000}" uniqueName="1" name="Lp" queryTableFieldId="1"/>
    <tableColumn id="2" xr3:uid="{00000000-0010-0000-0000-000002000000}" uniqueName="2" name="Czynnosc" queryTableFieldId="2"/>
    <tableColumn id="3" xr3:uid="{00000000-0010-0000-0000-000003000000}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9000000}" name="Tabela_AHDPROD_SP_Meldunek_sekcja_III_tab_1" displayName="Tabela_AHDPROD_SP_Meldunek_sekcja_III_tab_1" ref="A1:G7" tableType="queryTable" totalsRowShown="0">
  <autoFilter ref="A1:G7" xr:uid="{00000000-0009-0000-0100-000005000000}"/>
  <tableColumns count="7">
    <tableColumn id="1" xr3:uid="{00000000-0010-0000-0900-000001000000}" uniqueName="1" name="Lp" queryTableFieldId="1"/>
    <tableColumn id="2" xr3:uid="{00000000-0010-0000-0900-000002000000}" uniqueName="2" name="Nazwa_kraju" queryTableFieldId="2"/>
    <tableColumn id="3" xr3:uid="{00000000-0010-0000-0900-000003000000}" uniqueName="3" name="Status uchodźcy" queryTableFieldId="3"/>
    <tableColumn id="4" xr3:uid="{00000000-0010-0000-0900-000004000000}" uniqueName="4" name="Ochrona uzupełniająca" queryTableFieldId="4"/>
    <tableColumn id="5" xr3:uid="{00000000-0010-0000-0900-000005000000}" uniqueName="5" name="Pobyt tolerowany" queryTableFieldId="5"/>
    <tableColumn id="6" xr3:uid="{00000000-0010-0000-0900-000006000000}" uniqueName="6" name="Negatywna" queryTableFieldId="6"/>
    <tableColumn id="7" xr3:uid="{00000000-0010-0000-0900-000007000000}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A000000}" name="Tabela_AHDPROD_SP_Meldunek_sekcja_III_tab_2" displayName="Tabela_AHDPROD_SP_Meldunek_sekcja_III_tab_2" ref="A1:G7" tableType="queryTable" totalsRowShown="0">
  <autoFilter ref="A1:G7" xr:uid="{00000000-0009-0000-0100-000006000000}"/>
  <tableColumns count="7">
    <tableColumn id="1" xr3:uid="{00000000-0010-0000-0A00-000001000000}" uniqueName="1" name="Lp" queryTableFieldId="1"/>
    <tableColumn id="2" xr3:uid="{00000000-0010-0000-0A00-000002000000}" uniqueName="2" name="Nazwa_kraju" queryTableFieldId="2"/>
    <tableColumn id="3" xr3:uid="{00000000-0010-0000-0A00-000003000000}" uniqueName="3" name="Status uchodźcy" queryTableFieldId="3"/>
    <tableColumn id="4" xr3:uid="{00000000-0010-0000-0A00-000004000000}" uniqueName="4" name="Ochrona uzupełniająca" queryTableFieldId="4"/>
    <tableColumn id="5" xr3:uid="{00000000-0010-0000-0A00-000005000000}" uniqueName="5" name="Pobyt tolerowany" queryTableFieldId="5"/>
    <tableColumn id="6" xr3:uid="{00000000-0010-0000-0A00-000006000000}" uniqueName="6" name="Negatywna" queryTableFieldId="6"/>
    <tableColumn id="7" xr3:uid="{00000000-0010-0000-0A00-000007000000}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B000000}" name="Tabela_AHDPROD_SP_Meldunek_sekcja_IV" displayName="Tabela_AHDPROD_SP_Meldunek_sekcja_IV" ref="A1:C26" tableType="queryTable" totalsRowShown="0">
  <autoFilter ref="A1:C26" xr:uid="{00000000-0009-0000-0100-000007000000}"/>
  <tableColumns count="3">
    <tableColumn id="1" xr3:uid="{00000000-0010-0000-0B00-000001000000}" uniqueName="1" name="Ilosc" queryTableFieldId="1"/>
    <tableColumn id="2" xr3:uid="{00000000-0010-0000-0B00-000002000000}" uniqueName="2" name="Cudzoziemcy" queryTableFieldId="2"/>
    <tableColumn id="3" xr3:uid="{00000000-0010-0000-0B00-000003000000}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C000000}" name="Tabela_AHDPROD_SP_Meldunek_sekcja_V_tab_1" displayName="Tabela_AHDPROD_SP_Meldunek_sekcja_V_tab_1" ref="A1:C13" tableType="queryTable" totalsRowShown="0">
  <autoFilter ref="A1:C13" xr:uid="{00000000-0009-0000-0100-000008000000}"/>
  <tableColumns count="3">
    <tableColumn id="1" xr3:uid="{00000000-0010-0000-0C00-000001000000}" uniqueName="1" name="Opis_rozstrzygniecia" queryTableFieldId="1"/>
    <tableColumn id="2" xr3:uid="{00000000-0010-0000-0C00-000002000000}" uniqueName="2" name="Liczba" queryTableFieldId="2"/>
    <tableColumn id="3" xr3:uid="{00000000-0010-0000-0C00-000003000000}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D000000}" name="Tabela_AHDPROD_SP_Meldunek_sekcja_V_tab_2" displayName="Tabela_AHDPROD_SP_Meldunek_sekcja_V_tab_2" ref="A1:D9" tableType="queryTable" totalsRowShown="0">
  <autoFilter ref="A1:D9" xr:uid="{00000000-0009-0000-0100-000009000000}"/>
  <tableColumns count="4">
    <tableColumn id="1" xr3:uid="{00000000-0010-0000-0D00-000001000000}" uniqueName="1" name="Liczba" queryTableFieldId="1"/>
    <tableColumn id="2" xr3:uid="{00000000-0010-0000-0D00-000002000000}" uniqueName="2" name="Opis" queryTableFieldId="2"/>
    <tableColumn id="3" xr3:uid="{00000000-0010-0000-0D00-000003000000}" uniqueName="3" name="Typ" queryTableFieldId="3"/>
    <tableColumn id="4" xr3:uid="{00000000-0010-0000-0D00-000004000000}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E000000}" name="Tabela_AHDPROD_SP_Meldunek_sekcja_V_tab_3" displayName="Tabela_AHDPROD_SP_Meldunek_sekcja_V_tab_3" ref="A1:C13" tableType="queryTable" totalsRowShown="0">
  <autoFilter ref="A1:C13" xr:uid="{00000000-0009-0000-0100-00000A000000}"/>
  <tableColumns count="3">
    <tableColumn id="1" xr3:uid="{00000000-0010-0000-0E00-000001000000}" uniqueName="1" name="Opis_rozstrzygniecia" queryTableFieldId="1"/>
    <tableColumn id="2" xr3:uid="{00000000-0010-0000-0E00-000002000000}" uniqueName="2" name="Liczba" queryTableFieldId="2"/>
    <tableColumn id="3" xr3:uid="{00000000-0010-0000-0E00-000003000000}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F000000}" name="Tabela_AHDPROD_SP_Meldunek_sekcja_V_tab_4" displayName="Tabela_AHDPROD_SP_Meldunek_sekcja_V_tab_4" ref="A1:D9" tableType="queryTable" totalsRowShown="0">
  <autoFilter ref="A1:D9" xr:uid="{00000000-0009-0000-0100-00000B000000}"/>
  <sortState ref="A2:D9">
    <sortCondition ref="D2:D9"/>
    <sortCondition ref="C2:C9"/>
  </sortState>
  <tableColumns count="4">
    <tableColumn id="1" xr3:uid="{00000000-0010-0000-0F00-000001000000}" uniqueName="1" name="Liczba" queryTableFieldId="1"/>
    <tableColumn id="2" xr3:uid="{00000000-0010-0000-0F00-000002000000}" uniqueName="2" name="Opis" queryTableFieldId="2"/>
    <tableColumn id="3" xr3:uid="{00000000-0010-0000-0F00-000003000000}" uniqueName="3" name="Typ" queryTableFieldId="3"/>
    <tableColumn id="4" xr3:uid="{00000000-0010-0000-0F00-000004000000}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10000000}" name="Tabela_AHDPROD_SP_Meldunek_sekcja_VI_tab_1" displayName="Tabela_AHDPROD_SP_Meldunek_sekcja_VI_tab_1" ref="A1:E145" tableType="queryTable" totalsRowShown="0">
  <autoFilter ref="A1:E145" xr:uid="{00000000-0009-0000-0100-00000C000000}"/>
  <tableColumns count="5">
    <tableColumn id="1" xr3:uid="{00000000-0010-0000-1000-000001000000}" uniqueName="1" name="Lp" queryTableFieldId="1"/>
    <tableColumn id="2" xr3:uid="{00000000-0010-0000-1000-000002000000}" uniqueName="2" name="Sprawa" queryTableFieldId="2"/>
    <tableColumn id="3" xr3:uid="{00000000-0010-0000-1000-000003000000}" uniqueName="3" name="Liczba" queryTableFieldId="3"/>
    <tableColumn id="4" xr3:uid="{00000000-0010-0000-1000-000004000000}" uniqueName="4" name="Opis" queryTableFieldId="4"/>
    <tableColumn id="5" xr3:uid="{00000000-0010-0000-1000-000005000000}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11000000}" name="Tabela_AHDPROD_SP_Meldunek_sekcja_VI_tab_2" displayName="Tabela_AHDPROD_SP_Meldunek_sekcja_VI_tab_2" ref="A1:D4" tableType="queryTable" totalsRowShown="0">
  <autoFilter ref="A1:D4" xr:uid="{00000000-0009-0000-0100-00000D000000}"/>
  <tableColumns count="4">
    <tableColumn id="1" xr3:uid="{00000000-0010-0000-1100-000001000000}" uniqueName="1" name="Lp" queryTableFieldId="1"/>
    <tableColumn id="2" xr3:uid="{00000000-0010-0000-1100-000002000000}" uniqueName="2" name="Liczba" queryTableFieldId="2"/>
    <tableColumn id="3" xr3:uid="{00000000-0010-0000-1100-000003000000}" uniqueName="3" name="Sprawa" queryTableFieldId="3"/>
    <tableColumn id="4" xr3:uid="{00000000-0010-0000-1100-000004000000}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1000000}" name="Tabela_AHDPROD_SP_Meldunek_sekcja_VIII" displayName="Tabela_AHDPROD_SP_Meldunek_sekcja_VIII" ref="A1:D4" tableType="queryTable" totalsRowShown="0">
  <autoFilter ref="A1:D4" xr:uid="{00000000-0009-0000-0100-000011000000}"/>
  <tableColumns count="4">
    <tableColumn id="1" xr3:uid="{00000000-0010-0000-0100-000001000000}" uniqueName="1" name="Lp" queryTableFieldId="1"/>
    <tableColumn id="2" xr3:uid="{00000000-0010-0000-0100-000002000000}" uniqueName="2" name="Wnioskujacy" queryTableFieldId="2"/>
    <tableColumn id="3" xr3:uid="{00000000-0010-0000-0100-000003000000}" uniqueName="3" name="Wnioski" queryTableFieldId="3"/>
    <tableColumn id="4" xr3:uid="{00000000-0010-0000-0100-000004000000}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2000000}" name="Tabela_AHDPROD_SP_Meldunek_sekcja_I_tab_1" displayName="Tabela_AHDPROD_SP_Meldunek_sekcja_I_tab_1" ref="A1:G37" tableType="queryTable" totalsRowShown="0">
  <autoFilter ref="A1:G37" xr:uid="{00000000-0009-0000-0100-000001000000}"/>
  <tableColumns count="7">
    <tableColumn id="1" xr3:uid="{00000000-0010-0000-0200-000001000000}" uniqueName="1" name="Lp" queryTableFieldId="1"/>
    <tableColumn id="2" xr3:uid="{00000000-0010-0000-0200-000002000000}" uniqueName="2" name="Obywatelstwo_pl" queryTableFieldId="2"/>
    <tableColumn id="3" xr3:uid="{00000000-0010-0000-0200-000003000000}" uniqueName="3" name="Grupa" queryTableFieldId="3"/>
    <tableColumn id="4" xr3:uid="{00000000-0010-0000-0200-000004000000}" uniqueName="4" name="Typ" queryTableFieldId="4"/>
    <tableColumn id="5" xr3:uid="{00000000-0010-0000-0200-000005000000}" uniqueName="5" name="Lp_typ" queryTableFieldId="5"/>
    <tableColumn id="6" xr3:uid="{00000000-0010-0000-0200-000006000000}" uniqueName="6" name="Liczba" queryTableFieldId="6"/>
    <tableColumn id="7" xr3:uid="{00000000-0010-0000-0200-000007000000}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3000000}" name="Tabela_AHDPROD_SP_Meldunek_sekcja_I_tab_2" displayName="Tabela_AHDPROD_SP_Meldunek_sekcja_I_tab_2" ref="A1:G37" tableType="queryTable" totalsRowShown="0">
  <autoFilter ref="A1:G37" xr:uid="{00000000-0009-0000-0100-000002000000}"/>
  <tableColumns count="7">
    <tableColumn id="1" xr3:uid="{00000000-0010-0000-0300-000001000000}" uniqueName="1" name="Lp" queryTableFieldId="1"/>
    <tableColumn id="2" xr3:uid="{00000000-0010-0000-0300-000002000000}" uniqueName="2" name="Obywatelstwo_pl" queryTableFieldId="2"/>
    <tableColumn id="3" xr3:uid="{00000000-0010-0000-0300-000003000000}" uniqueName="3" name="Grupa" queryTableFieldId="3"/>
    <tableColumn id="4" xr3:uid="{00000000-0010-0000-0300-000004000000}" uniqueName="4" name="Typ" queryTableFieldId="4"/>
    <tableColumn id="5" xr3:uid="{00000000-0010-0000-0300-000005000000}" uniqueName="5" name="Lp_typ" queryTableFieldId="5"/>
    <tableColumn id="6" xr3:uid="{00000000-0010-0000-0300-000006000000}" uniqueName="6" name="Liczba" queryTableFieldId="6"/>
    <tableColumn id="7" xr3:uid="{00000000-0010-0000-0300-000007000000}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4000000}" name="Tabela_AHDPROD_SP_Meldunek_sekcja_II_tab_1" displayName="Tabela_AHDPROD_SP_Meldunek_sekcja_II_tab_1" ref="A1:E7" tableType="queryTable" totalsRowShown="0">
  <autoFilter ref="A1:E7" xr:uid="{00000000-0009-0000-0100-000003000000}"/>
  <tableColumns count="5">
    <tableColumn id="1" xr3:uid="{00000000-0010-0000-0400-000001000000}" uniqueName="1" name="Lp" queryTableFieldId="1"/>
    <tableColumn id="2" xr3:uid="{00000000-0010-0000-0400-000002000000}" uniqueName="2" name="Obywatelstwo" queryTableFieldId="2"/>
    <tableColumn id="3" xr3:uid="{00000000-0010-0000-0400-000003000000}" uniqueName="3" name="Wniosek IN" queryTableFieldId="3"/>
    <tableColumn id="4" xr3:uid="{00000000-0010-0000-0400-000004000000}" uniqueName="4" name="Decyzje pozytywne" queryTableFieldId="4"/>
    <tableColumn id="5" xr3:uid="{00000000-0010-0000-0400-000005000000}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5000000}" name="Tabela_AHDPROD_SP_Meldunek_sekcja_II_tab_2" displayName="Tabela_AHDPROD_SP_Meldunek_sekcja_II_tab_2" ref="A1:E7" tableType="queryTable" totalsRowShown="0">
  <autoFilter ref="A1:E7" xr:uid="{00000000-0009-0000-0100-000004000000}"/>
  <tableColumns count="5">
    <tableColumn id="1" xr3:uid="{00000000-0010-0000-0500-000001000000}" uniqueName="1" name="Lp" queryTableFieldId="1"/>
    <tableColumn id="2" xr3:uid="{00000000-0010-0000-0500-000002000000}" uniqueName="2" name="Obywatelstwo" queryTableFieldId="2"/>
    <tableColumn id="3" xr3:uid="{00000000-0010-0000-0500-000003000000}" uniqueName="3" name="Wniosek OUT" queryTableFieldId="3"/>
    <tableColumn id="4" xr3:uid="{00000000-0010-0000-0500-000004000000}" uniqueName="4" name="Decyzje pozytywne" queryTableFieldId="4"/>
    <tableColumn id="5" xr3:uid="{00000000-0010-0000-0500-000005000000}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6000000}" name="Tabela_AHDPROD_SP_Meldunek_parametry" displayName="Tabela_AHDPROD_SP_Meldunek_parametry" ref="A1:C2" tableType="queryTable" totalsRowShown="0">
  <autoFilter ref="A1:C2" xr:uid="{00000000-0009-0000-0100-000010000000}"/>
  <tableColumns count="3">
    <tableColumn id="1" xr3:uid="{00000000-0010-0000-0600-000001000000}" uniqueName="1" name="Kolumna1" queryTableFieldId="1"/>
    <tableColumn id="2" xr3:uid="{00000000-0010-0000-0600-000002000000}" uniqueName="2" name="Kolumna2" queryTableFieldId="2"/>
    <tableColumn id="3" xr3:uid="{00000000-0010-0000-0600-000003000000}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7000000}" name="Tabela_AHDPROD_SP_Meldunek_sekcja_IX_tab_1" displayName="Tabela_AHDPROD_SP_Meldunek_sekcja_IX_tab_1" ref="A1:D13" tableType="queryTable" totalsRowShown="0">
  <autoFilter ref="A1:D13" xr:uid="{00000000-0009-0000-0100-00000E000000}"/>
  <sortState ref="A2:D13">
    <sortCondition ref="B2:B13"/>
    <sortCondition ref="D2:D13"/>
    <sortCondition ref="C2:C13"/>
  </sortState>
  <tableColumns count="4">
    <tableColumn id="1" xr3:uid="{00000000-0010-0000-0700-000001000000}" uniqueName="1" name="Liczba" queryTableFieldId="1"/>
    <tableColumn id="2" xr3:uid="{00000000-0010-0000-0700-000002000000}" uniqueName="2" name="Placowka" queryTableFieldId="2"/>
    <tableColumn id="3" xr3:uid="{00000000-0010-0000-0700-000003000000}" uniqueName="3" name="Opis" queryTableFieldId="3"/>
    <tableColumn id="4" xr3:uid="{00000000-0010-0000-0700-000004000000}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8000000}" name="Tabela_AHDPROD_SP_Meldunek_sekcja_IX_tab_2" displayName="Tabela_AHDPROD_SP_Meldunek_sekcja_IX_tab_2" ref="A1:D13" tableType="queryTable" totalsRowShown="0">
  <autoFilter ref="A1:D13" xr:uid="{00000000-0009-0000-0100-00000F000000}"/>
  <tableColumns count="4">
    <tableColumn id="1" xr3:uid="{00000000-0010-0000-0800-000001000000}" uniqueName="1" name="Liczba" queryTableFieldId="1"/>
    <tableColumn id="2" xr3:uid="{00000000-0010-0000-0800-000002000000}" uniqueName="2" name="Placowka" queryTableFieldId="2"/>
    <tableColumn id="3" xr3:uid="{00000000-0010-0000-0800-000003000000}" uniqueName="3" name="Opis" queryTableFieldId="3"/>
    <tableColumn id="4" xr3:uid="{00000000-0010-0000-0800-000004000000}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Z528"/>
  <sheetViews>
    <sheetView showGridLines="0" tabSelected="1" view="pageBreakPreview" zoomScale="70" zoomScaleNormal="85" zoomScaleSheetLayoutView="70" zoomScalePageLayoutView="70" workbookViewId="0">
      <selection activeCell="M1" sqref="M1"/>
    </sheetView>
  </sheetViews>
  <sheetFormatPr defaultColWidth="4.1796875" defaultRowHeight="14.5" x14ac:dyDescent="0.35"/>
  <cols>
    <col min="1" max="24" width="5" style="3" customWidth="1"/>
    <col min="25" max="25" width="3.81640625" style="6" customWidth="1"/>
    <col min="26" max="16384" width="4.1796875" style="3"/>
  </cols>
  <sheetData>
    <row r="1" spans="1:26" x14ac:dyDescent="0.35">
      <c r="U1"/>
      <c r="V1"/>
      <c r="W1"/>
      <c r="X1"/>
      <c r="Y1"/>
      <c r="Z1"/>
    </row>
    <row r="2" spans="1:26" x14ac:dyDescent="0.35">
      <c r="Q2" s="5"/>
      <c r="U2"/>
      <c r="V2"/>
      <c r="W2"/>
      <c r="X2"/>
      <c r="Y2"/>
      <c r="Z2"/>
    </row>
    <row r="3" spans="1:26" x14ac:dyDescent="0.35">
      <c r="U3"/>
      <c r="V3"/>
      <c r="W3"/>
      <c r="X3"/>
      <c r="Y3"/>
      <c r="Z3"/>
    </row>
    <row r="4" spans="1:26" x14ac:dyDescent="0.35">
      <c r="U4"/>
      <c r="V4"/>
      <c r="W4"/>
      <c r="X4"/>
      <c r="Y4"/>
      <c r="Z4"/>
    </row>
    <row r="5" spans="1:26" x14ac:dyDescent="0.35">
      <c r="E5" s="295" t="s">
        <v>66</v>
      </c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U5"/>
      <c r="V5"/>
      <c r="W5"/>
      <c r="X5"/>
      <c r="Y5"/>
      <c r="Z5"/>
    </row>
    <row r="6" spans="1:26" x14ac:dyDescent="0.35"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U6"/>
      <c r="V6"/>
      <c r="W6"/>
      <c r="X6"/>
      <c r="Y6"/>
      <c r="Z6"/>
    </row>
    <row r="7" spans="1:26" x14ac:dyDescent="0.35"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U7"/>
      <c r="V7"/>
      <c r="W7"/>
      <c r="X7"/>
      <c r="Y7"/>
      <c r="Z7"/>
    </row>
    <row r="8" spans="1:26" x14ac:dyDescent="0.35"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  <c r="U8"/>
      <c r="V8"/>
      <c r="W8"/>
      <c r="X8"/>
      <c r="Y8"/>
      <c r="Z8"/>
    </row>
    <row r="9" spans="1:26" ht="19.5" x14ac:dyDescent="0.45">
      <c r="E9" s="296" t="str">
        <f>CONCATENATE("w okresie ",Arkusz18!A2," - ",Arkusz18!B2," r.")</f>
        <v>w okresie 01.06.2021 - 30.06.2021 r.</v>
      </c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  <c r="U9"/>
      <c r="V9"/>
      <c r="W9"/>
      <c r="X9"/>
      <c r="Y9"/>
      <c r="Z9"/>
    </row>
    <row r="10" spans="1:26" x14ac:dyDescent="0.35">
      <c r="U10"/>
      <c r="V10"/>
      <c r="W10"/>
      <c r="X10"/>
      <c r="Y10"/>
      <c r="Z10"/>
    </row>
    <row r="11" spans="1:26" x14ac:dyDescent="0.35">
      <c r="U11"/>
      <c r="V11"/>
      <c r="W11"/>
      <c r="X11"/>
      <c r="Y11"/>
      <c r="Z11"/>
    </row>
    <row r="12" spans="1:26" x14ac:dyDescent="0.35">
      <c r="U12"/>
      <c r="V12"/>
      <c r="W12"/>
      <c r="X12"/>
      <c r="Y12"/>
      <c r="Z12"/>
    </row>
    <row r="13" spans="1:26" x14ac:dyDescent="0.35">
      <c r="U13"/>
      <c r="V13"/>
      <c r="W13"/>
      <c r="X13"/>
      <c r="Y13"/>
      <c r="Z13"/>
    </row>
    <row r="14" spans="1:26" x14ac:dyDescent="0.35">
      <c r="U14"/>
      <c r="V14"/>
      <c r="W14"/>
      <c r="X14"/>
      <c r="Y14"/>
      <c r="Z14"/>
    </row>
    <row r="15" spans="1:26" ht="18" x14ac:dyDescent="0.35">
      <c r="A15" s="8" t="s">
        <v>70</v>
      </c>
      <c r="U15"/>
      <c r="V15"/>
      <c r="W15"/>
      <c r="X15"/>
      <c r="Y15"/>
      <c r="Z15"/>
    </row>
    <row r="16" spans="1:26" ht="18" x14ac:dyDescent="0.35">
      <c r="A16" s="8"/>
      <c r="U16"/>
      <c r="V16"/>
      <c r="W16"/>
      <c r="X16"/>
      <c r="Y16"/>
      <c r="Z16"/>
    </row>
    <row r="17" spans="1:26" x14ac:dyDescent="0.35">
      <c r="U17"/>
      <c r="V17"/>
      <c r="W17"/>
      <c r="X17"/>
      <c r="Y17"/>
      <c r="Z17"/>
    </row>
    <row r="18" spans="1:26" x14ac:dyDescent="0.35">
      <c r="A18" s="131" t="s">
        <v>139</v>
      </c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</row>
    <row r="19" spans="1:26" x14ac:dyDescent="0.35">
      <c r="A19" s="131"/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131"/>
      <c r="T19" s="131"/>
      <c r="U19" s="131"/>
    </row>
    <row r="20" spans="1:26" x14ac:dyDescent="0.35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131"/>
      <c r="T20" s="131"/>
      <c r="U20" s="131"/>
    </row>
    <row r="21" spans="1:26" ht="15" thickBot="1" x14ac:dyDescent="0.4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35">
      <c r="G22" s="83" t="s">
        <v>2</v>
      </c>
      <c r="H22" s="84"/>
      <c r="I22" s="84"/>
      <c r="J22" s="84"/>
      <c r="K22" s="84" t="s">
        <v>3</v>
      </c>
      <c r="L22" s="84"/>
      <c r="M22" s="87" t="str">
        <f>CONCATENATE("decyzje ",Arkusz18!A2," - ",Arkusz18!B2," r.")</f>
        <v>decyzje 01.06.2021 - 30.06.2021 r.</v>
      </c>
      <c r="N22" s="87"/>
      <c r="O22" s="87"/>
      <c r="P22" s="87"/>
      <c r="Q22" s="87"/>
      <c r="R22" s="88"/>
    </row>
    <row r="23" spans="1:26" ht="60" customHeight="1" x14ac:dyDescent="0.35">
      <c r="G23" s="85"/>
      <c r="H23" s="86"/>
      <c r="I23" s="86"/>
      <c r="J23" s="86"/>
      <c r="K23" s="86"/>
      <c r="L23" s="86"/>
      <c r="M23" s="103" t="s">
        <v>25</v>
      </c>
      <c r="N23" s="103"/>
      <c r="O23" s="103" t="s">
        <v>26</v>
      </c>
      <c r="P23" s="103"/>
      <c r="Q23" s="103" t="s">
        <v>27</v>
      </c>
      <c r="R23" s="104"/>
    </row>
    <row r="24" spans="1:26" x14ac:dyDescent="0.35">
      <c r="G24" s="222" t="s">
        <v>34</v>
      </c>
      <c r="H24" s="223"/>
      <c r="I24" s="223"/>
      <c r="J24" s="223"/>
      <c r="K24" s="174">
        <f>Arkusz9!B5</f>
        <v>21392</v>
      </c>
      <c r="L24" s="174"/>
      <c r="M24" s="110">
        <f>Arkusz9!B3</f>
        <v>12255</v>
      </c>
      <c r="N24" s="110"/>
      <c r="O24" s="110">
        <f>Arkusz9!B2</f>
        <v>2971</v>
      </c>
      <c r="P24" s="110"/>
      <c r="Q24" s="110">
        <f>Arkusz9!B4</f>
        <v>725</v>
      </c>
      <c r="R24" s="111"/>
    </row>
    <row r="25" spans="1:26" x14ac:dyDescent="0.35">
      <c r="G25" s="262" t="s">
        <v>35</v>
      </c>
      <c r="H25" s="263"/>
      <c r="I25" s="263"/>
      <c r="J25" s="263"/>
      <c r="K25" s="261">
        <f>Arkusz9!B13</f>
        <v>1193</v>
      </c>
      <c r="L25" s="261"/>
      <c r="M25" s="266">
        <f>Arkusz9!B11</f>
        <v>1310</v>
      </c>
      <c r="N25" s="266"/>
      <c r="O25" s="266">
        <f>Arkusz9!B10</f>
        <v>149</v>
      </c>
      <c r="P25" s="266"/>
      <c r="Q25" s="266">
        <f>Arkusz9!B12</f>
        <v>61</v>
      </c>
      <c r="R25" s="267"/>
    </row>
    <row r="26" spans="1:26" ht="15" thickBot="1" x14ac:dyDescent="0.4">
      <c r="G26" s="96" t="s">
        <v>24</v>
      </c>
      <c r="H26" s="97"/>
      <c r="I26" s="97"/>
      <c r="J26" s="97"/>
      <c r="K26" s="221">
        <f>Arkusz9!B9</f>
        <v>554</v>
      </c>
      <c r="L26" s="221"/>
      <c r="M26" s="219">
        <f>Arkusz9!B7</f>
        <v>349</v>
      </c>
      <c r="N26" s="219"/>
      <c r="O26" s="219">
        <f>Arkusz9!B6</f>
        <v>43</v>
      </c>
      <c r="P26" s="219"/>
      <c r="Q26" s="219">
        <f>Arkusz9!B8</f>
        <v>46</v>
      </c>
      <c r="R26" s="220"/>
    </row>
    <row r="27" spans="1:26" ht="15" thickBot="1" x14ac:dyDescent="0.4">
      <c r="G27" s="293" t="s">
        <v>72</v>
      </c>
      <c r="H27" s="294"/>
      <c r="I27" s="294"/>
      <c r="J27" s="294"/>
      <c r="K27" s="264">
        <f>SUM(K24:K26)</f>
        <v>23139</v>
      </c>
      <c r="L27" s="264"/>
      <c r="M27" s="264">
        <f>SUM(M24:M26)</f>
        <v>13914</v>
      </c>
      <c r="N27" s="264"/>
      <c r="O27" s="264">
        <f>SUM(O24:O26)</f>
        <v>3163</v>
      </c>
      <c r="P27" s="264"/>
      <c r="Q27" s="264">
        <f>SUM(Q24:Q26)</f>
        <v>832</v>
      </c>
      <c r="R27" s="265"/>
    </row>
    <row r="31" spans="1:26" x14ac:dyDescent="0.35">
      <c r="V31" s="11"/>
      <c r="W31" s="11"/>
      <c r="Z31" s="11"/>
    </row>
    <row r="37" spans="7:26" x14ac:dyDescent="0.35">
      <c r="V37" s="24"/>
      <c r="W37" s="24"/>
      <c r="X37" s="24"/>
      <c r="Y37" s="25"/>
      <c r="Z37" s="24"/>
    </row>
    <row r="38" spans="7:26" x14ac:dyDescent="0.35">
      <c r="V38" s="24"/>
      <c r="W38" s="24"/>
      <c r="X38" s="24"/>
      <c r="Y38" s="25"/>
      <c r="Z38" s="24"/>
    </row>
    <row r="39" spans="7:26" x14ac:dyDescent="0.35">
      <c r="V39" s="24"/>
      <c r="W39" s="24"/>
      <c r="X39" s="24"/>
      <c r="Y39" s="25"/>
      <c r="Z39" s="24"/>
    </row>
    <row r="40" spans="7:26" x14ac:dyDescent="0.35">
      <c r="V40" s="24"/>
      <c r="W40" s="24"/>
      <c r="X40" s="24"/>
      <c r="Y40" s="25"/>
      <c r="Z40" s="24"/>
    </row>
    <row r="41" spans="7:26" x14ac:dyDescent="0.35">
      <c r="V41" s="24"/>
      <c r="W41" s="24"/>
      <c r="X41" s="24"/>
      <c r="Y41" s="25"/>
      <c r="Z41" s="24"/>
    </row>
    <row r="42" spans="7:26" x14ac:dyDescent="0.35">
      <c r="V42" s="24"/>
      <c r="W42" s="24"/>
      <c r="X42" s="24"/>
      <c r="Y42" s="25"/>
      <c r="Z42" s="24"/>
    </row>
    <row r="43" spans="7:26" x14ac:dyDescent="0.35">
      <c r="V43" s="24"/>
      <c r="W43" s="24"/>
      <c r="X43" s="24"/>
      <c r="Y43" s="25"/>
      <c r="Z43" s="24"/>
    </row>
    <row r="44" spans="7:26" ht="15" thickBot="1" x14ac:dyDescent="0.4">
      <c r="V44" s="24"/>
      <c r="W44" s="24"/>
      <c r="X44" s="24"/>
      <c r="Y44" s="25"/>
      <c r="Z44" s="24"/>
    </row>
    <row r="45" spans="7:26" ht="63.75" customHeight="1" x14ac:dyDescent="0.35">
      <c r="G45" s="71" t="s">
        <v>2</v>
      </c>
      <c r="H45" s="72"/>
      <c r="I45" s="72"/>
      <c r="J45" s="72"/>
      <c r="K45" s="72"/>
      <c r="L45" s="72"/>
      <c r="M45" s="72"/>
      <c r="N45" s="72"/>
      <c r="O45" s="75" t="s">
        <v>3</v>
      </c>
      <c r="P45" s="75"/>
      <c r="Q45" s="66" t="s">
        <v>77</v>
      </c>
      <c r="R45" s="67"/>
      <c r="U45" s="24"/>
      <c r="V45" s="24"/>
      <c r="W45" s="24"/>
      <c r="X45" s="24"/>
      <c r="Y45" s="25"/>
    </row>
    <row r="46" spans="7:26" x14ac:dyDescent="0.35">
      <c r="G46" s="73"/>
      <c r="H46" s="74"/>
      <c r="I46" s="74"/>
      <c r="J46" s="74"/>
      <c r="K46" s="74"/>
      <c r="L46" s="74"/>
      <c r="M46" s="74"/>
      <c r="N46" s="74"/>
      <c r="O46" s="76"/>
      <c r="P46" s="76"/>
      <c r="Q46" s="68"/>
      <c r="R46" s="69"/>
      <c r="U46" s="24"/>
      <c r="V46" s="24"/>
      <c r="W46" s="24"/>
      <c r="X46" s="24"/>
      <c r="Y46" s="25"/>
    </row>
    <row r="47" spans="7:26" x14ac:dyDescent="0.35">
      <c r="G47" s="77" t="s">
        <v>73</v>
      </c>
      <c r="H47" s="78"/>
      <c r="I47" s="78"/>
      <c r="J47" s="78"/>
      <c r="K47" s="78"/>
      <c r="L47" s="78"/>
      <c r="M47" s="78"/>
      <c r="N47" s="78"/>
      <c r="O47" s="79">
        <f>Arkusz10!A2</f>
        <v>257</v>
      </c>
      <c r="P47" s="79"/>
      <c r="Q47" s="56">
        <f>Arkusz10!A3</f>
        <v>366</v>
      </c>
      <c r="R47" s="57"/>
      <c r="U47" s="24"/>
      <c r="V47" s="24"/>
      <c r="W47" s="24"/>
      <c r="X47" s="24"/>
      <c r="Y47" s="25"/>
    </row>
    <row r="48" spans="7:26" x14ac:dyDescent="0.35">
      <c r="G48" s="80" t="s">
        <v>74</v>
      </c>
      <c r="H48" s="81"/>
      <c r="I48" s="81"/>
      <c r="J48" s="81"/>
      <c r="K48" s="81"/>
      <c r="L48" s="81"/>
      <c r="M48" s="81"/>
      <c r="N48" s="81"/>
      <c r="O48" s="82">
        <f>Arkusz10!A4</f>
        <v>51</v>
      </c>
      <c r="P48" s="82"/>
      <c r="Q48" s="62">
        <f>Arkusz10!A5</f>
        <v>75</v>
      </c>
      <c r="R48" s="63"/>
      <c r="U48" s="24"/>
      <c r="V48" s="24"/>
      <c r="W48" s="24"/>
      <c r="X48" s="24"/>
      <c r="Y48" s="25"/>
    </row>
    <row r="49" spans="7:26" x14ac:dyDescent="0.35">
      <c r="G49" s="77" t="s">
        <v>75</v>
      </c>
      <c r="H49" s="78"/>
      <c r="I49" s="78"/>
      <c r="J49" s="78"/>
      <c r="K49" s="78"/>
      <c r="L49" s="78"/>
      <c r="M49" s="78"/>
      <c r="N49" s="78"/>
      <c r="O49" s="79">
        <f>Arkusz10!A6</f>
        <v>22</v>
      </c>
      <c r="P49" s="79"/>
      <c r="Q49" s="56">
        <f>Arkusz10!A7</f>
        <v>30</v>
      </c>
      <c r="R49" s="57"/>
      <c r="U49" s="24"/>
      <c r="V49" s="24"/>
      <c r="W49" s="24"/>
      <c r="X49" s="24"/>
      <c r="Y49" s="25"/>
    </row>
    <row r="50" spans="7:26" ht="15" thickBot="1" x14ac:dyDescent="0.4">
      <c r="G50" s="99" t="s">
        <v>76</v>
      </c>
      <c r="H50" s="100"/>
      <c r="I50" s="100"/>
      <c r="J50" s="100"/>
      <c r="K50" s="100"/>
      <c r="L50" s="100"/>
      <c r="M50" s="100"/>
      <c r="N50" s="100"/>
      <c r="O50" s="98">
        <f>Arkusz10!A8</f>
        <v>3</v>
      </c>
      <c r="P50" s="98"/>
      <c r="Q50" s="58">
        <f>Arkusz10!A9</f>
        <v>2</v>
      </c>
      <c r="R50" s="59"/>
      <c r="U50" s="24"/>
      <c r="V50" s="24"/>
      <c r="W50" s="24"/>
      <c r="X50" s="24"/>
      <c r="Y50" s="25"/>
    </row>
    <row r="51" spans="7:26" ht="15" thickBot="1" x14ac:dyDescent="0.4">
      <c r="G51" s="101" t="s">
        <v>72</v>
      </c>
      <c r="H51" s="102"/>
      <c r="I51" s="102"/>
      <c r="J51" s="102"/>
      <c r="K51" s="102"/>
      <c r="L51" s="102"/>
      <c r="M51" s="102"/>
      <c r="N51" s="102"/>
      <c r="O51" s="64">
        <f>SUM(O47:O50)</f>
        <v>333</v>
      </c>
      <c r="P51" s="64"/>
      <c r="Q51" s="60">
        <f>SUM(Q47:Q50)</f>
        <v>473</v>
      </c>
      <c r="R51" s="61"/>
      <c r="U51" s="24"/>
      <c r="V51" s="24"/>
      <c r="W51" s="24"/>
      <c r="X51" s="24"/>
      <c r="Y51" s="25"/>
    </row>
    <row r="52" spans="7:26" ht="15" thickBot="1" x14ac:dyDescent="0.4">
      <c r="V52" s="24"/>
      <c r="W52" s="24"/>
      <c r="X52" s="24"/>
      <c r="Y52" s="25"/>
      <c r="Z52" s="24"/>
    </row>
    <row r="53" spans="7:26" ht="33" customHeight="1" x14ac:dyDescent="0.35">
      <c r="G53" s="83" t="s">
        <v>2</v>
      </c>
      <c r="H53" s="84"/>
      <c r="I53" s="84"/>
      <c r="J53" s="84"/>
      <c r="K53" s="84" t="s">
        <v>3</v>
      </c>
      <c r="L53" s="84"/>
      <c r="M53" s="87" t="str">
        <f>CONCATENATE("decyzje ",Arkusz18!C2," - ",Arkusz18!B2," r.")</f>
        <v>decyzje 01.01.2021 - 30.06.2021 r.</v>
      </c>
      <c r="N53" s="87"/>
      <c r="O53" s="87"/>
      <c r="P53" s="87"/>
      <c r="Q53" s="87"/>
      <c r="R53" s="88"/>
      <c r="V53" s="24"/>
      <c r="W53" s="24"/>
      <c r="X53" s="24"/>
      <c r="Y53" s="25"/>
      <c r="Z53" s="24"/>
    </row>
    <row r="54" spans="7:26" ht="63.75" customHeight="1" x14ac:dyDescent="0.35">
      <c r="G54" s="85"/>
      <c r="H54" s="86"/>
      <c r="I54" s="86"/>
      <c r="J54" s="86"/>
      <c r="K54" s="86"/>
      <c r="L54" s="86"/>
      <c r="M54" s="103" t="s">
        <v>25</v>
      </c>
      <c r="N54" s="103"/>
      <c r="O54" s="103" t="s">
        <v>26</v>
      </c>
      <c r="P54" s="103"/>
      <c r="Q54" s="103" t="s">
        <v>27</v>
      </c>
      <c r="R54" s="104"/>
      <c r="V54" s="24"/>
      <c r="W54" s="24"/>
      <c r="X54" s="24"/>
      <c r="Y54" s="25"/>
      <c r="Z54" s="24"/>
    </row>
    <row r="55" spans="7:26" x14ac:dyDescent="0.35">
      <c r="G55" s="222" t="s">
        <v>34</v>
      </c>
      <c r="H55" s="223"/>
      <c r="I55" s="223"/>
      <c r="J55" s="223"/>
      <c r="K55" s="174">
        <f>Arkusz11!B5</f>
        <v>154129</v>
      </c>
      <c r="L55" s="174"/>
      <c r="M55" s="110">
        <f>Arkusz11!B3</f>
        <v>90768</v>
      </c>
      <c r="N55" s="110"/>
      <c r="O55" s="110">
        <f>Arkusz11!B2</f>
        <v>18817</v>
      </c>
      <c r="P55" s="110"/>
      <c r="Q55" s="110">
        <f>Arkusz11!B4</f>
        <v>5083</v>
      </c>
      <c r="R55" s="111"/>
      <c r="V55" s="24"/>
      <c r="W55" s="24"/>
      <c r="X55" s="24"/>
      <c r="Y55" s="25"/>
      <c r="Z55" s="24"/>
    </row>
    <row r="56" spans="7:26" x14ac:dyDescent="0.35">
      <c r="G56" s="262" t="s">
        <v>35</v>
      </c>
      <c r="H56" s="263"/>
      <c r="I56" s="263"/>
      <c r="J56" s="263"/>
      <c r="K56" s="261">
        <f>Arkusz11!B13</f>
        <v>10028</v>
      </c>
      <c r="L56" s="261"/>
      <c r="M56" s="266">
        <f>Arkusz11!B11</f>
        <v>7912</v>
      </c>
      <c r="N56" s="266"/>
      <c r="O56" s="266">
        <f>Arkusz11!B10</f>
        <v>1196</v>
      </c>
      <c r="P56" s="266"/>
      <c r="Q56" s="266">
        <f>Arkusz11!B12</f>
        <v>440</v>
      </c>
      <c r="R56" s="267"/>
      <c r="V56" s="24"/>
      <c r="W56" s="24"/>
      <c r="X56" s="24"/>
      <c r="Y56" s="25"/>
      <c r="Z56" s="24"/>
    </row>
    <row r="57" spans="7:26" ht="15" thickBot="1" x14ac:dyDescent="0.4">
      <c r="G57" s="96" t="s">
        <v>24</v>
      </c>
      <c r="H57" s="97"/>
      <c r="I57" s="97"/>
      <c r="J57" s="97"/>
      <c r="K57" s="221">
        <f>Arkusz11!B9</f>
        <v>3606</v>
      </c>
      <c r="L57" s="221"/>
      <c r="M57" s="219">
        <f>Arkusz11!B7</f>
        <v>1975</v>
      </c>
      <c r="N57" s="219"/>
      <c r="O57" s="219">
        <f>Arkusz11!B6</f>
        <v>301</v>
      </c>
      <c r="P57" s="219"/>
      <c r="Q57" s="219">
        <f>Arkusz11!B8</f>
        <v>275</v>
      </c>
      <c r="R57" s="220"/>
      <c r="V57" s="24"/>
      <c r="W57" s="24"/>
      <c r="X57" s="24"/>
      <c r="Y57" s="25"/>
      <c r="Z57" s="24"/>
    </row>
    <row r="58" spans="7:26" ht="15" thickBot="1" x14ac:dyDescent="0.4">
      <c r="G58" s="293" t="s">
        <v>72</v>
      </c>
      <c r="H58" s="294"/>
      <c r="I58" s="294"/>
      <c r="J58" s="294"/>
      <c r="K58" s="264">
        <f>SUM(K55:L57)</f>
        <v>167763</v>
      </c>
      <c r="L58" s="264"/>
      <c r="M58" s="264">
        <f t="shared" ref="M58" si="0">SUM(M55:N57)</f>
        <v>100655</v>
      </c>
      <c r="N58" s="264"/>
      <c r="O58" s="264">
        <f t="shared" ref="O58" si="1">SUM(O55:P57)</f>
        <v>20314</v>
      </c>
      <c r="P58" s="264"/>
      <c r="Q58" s="264">
        <f t="shared" ref="Q58" si="2">SUM(Q55:R57)</f>
        <v>5798</v>
      </c>
      <c r="R58" s="265"/>
      <c r="V58" s="24"/>
      <c r="W58" s="24"/>
      <c r="X58" s="24"/>
      <c r="Y58" s="25"/>
      <c r="Z58" s="24"/>
    </row>
    <row r="59" spans="7:26" x14ac:dyDescent="0.35">
      <c r="V59" s="24"/>
      <c r="W59" s="24"/>
      <c r="X59" s="24"/>
      <c r="Y59" s="25"/>
      <c r="Z59" s="24"/>
    </row>
    <row r="60" spans="7:26" x14ac:dyDescent="0.35">
      <c r="V60" s="24"/>
      <c r="W60" s="24"/>
      <c r="X60" s="24"/>
      <c r="Y60" s="25"/>
      <c r="Z60" s="24"/>
    </row>
    <row r="61" spans="7:26" x14ac:dyDescent="0.35">
      <c r="V61" s="24"/>
      <c r="W61" s="24"/>
      <c r="X61" s="24"/>
      <c r="Y61" s="25"/>
      <c r="Z61" s="24"/>
    </row>
    <row r="63" spans="7:26" x14ac:dyDescent="0.35">
      <c r="N63" s="26"/>
      <c r="O63" s="26"/>
      <c r="P63" s="26"/>
      <c r="Q63" s="26"/>
      <c r="R63" s="26"/>
      <c r="S63" s="26"/>
      <c r="T63" s="26"/>
      <c r="U63" s="26"/>
      <c r="V63" s="27"/>
      <c r="W63" s="26"/>
      <c r="X63" s="28"/>
      <c r="Y63" s="29"/>
      <c r="Z63" s="28"/>
    </row>
    <row r="78" spans="7:18" ht="15" thickBot="1" x14ac:dyDescent="0.4"/>
    <row r="79" spans="7:18" ht="57.75" customHeight="1" x14ac:dyDescent="0.35">
      <c r="G79" s="71" t="s">
        <v>2</v>
      </c>
      <c r="H79" s="72"/>
      <c r="I79" s="72"/>
      <c r="J79" s="72"/>
      <c r="K79" s="72"/>
      <c r="L79" s="72"/>
      <c r="M79" s="72"/>
      <c r="N79" s="72"/>
      <c r="O79" s="75" t="s">
        <v>3</v>
      </c>
      <c r="P79" s="75"/>
      <c r="Q79" s="66" t="s">
        <v>77</v>
      </c>
      <c r="R79" s="67"/>
    </row>
    <row r="80" spans="7:18" x14ac:dyDescent="0.35">
      <c r="G80" s="73"/>
      <c r="H80" s="74"/>
      <c r="I80" s="74"/>
      <c r="J80" s="74"/>
      <c r="K80" s="74"/>
      <c r="L80" s="74"/>
      <c r="M80" s="74"/>
      <c r="N80" s="74"/>
      <c r="O80" s="76"/>
      <c r="P80" s="76"/>
      <c r="Q80" s="68"/>
      <c r="R80" s="69"/>
    </row>
    <row r="81" spans="1:25" x14ac:dyDescent="0.35">
      <c r="G81" s="77" t="s">
        <v>73</v>
      </c>
      <c r="H81" s="78"/>
      <c r="I81" s="78"/>
      <c r="J81" s="78"/>
      <c r="K81" s="78"/>
      <c r="L81" s="78"/>
      <c r="M81" s="78"/>
      <c r="N81" s="78"/>
      <c r="O81" s="79">
        <f>Arkusz12!A2</f>
        <v>2395</v>
      </c>
      <c r="P81" s="79"/>
      <c r="Q81" s="56">
        <f>Arkusz12!A3</f>
        <v>2167</v>
      </c>
      <c r="R81" s="57"/>
    </row>
    <row r="82" spans="1:25" x14ac:dyDescent="0.35">
      <c r="G82" s="80" t="s">
        <v>74</v>
      </c>
      <c r="H82" s="81"/>
      <c r="I82" s="81"/>
      <c r="J82" s="81"/>
      <c r="K82" s="81"/>
      <c r="L82" s="81"/>
      <c r="M82" s="81"/>
      <c r="N82" s="81"/>
      <c r="O82" s="82">
        <f>Arkusz12!A4</f>
        <v>347</v>
      </c>
      <c r="P82" s="82"/>
      <c r="Q82" s="62">
        <f>Arkusz12!A5</f>
        <v>527</v>
      </c>
      <c r="R82" s="63"/>
    </row>
    <row r="83" spans="1:25" x14ac:dyDescent="0.35">
      <c r="G83" s="77" t="s">
        <v>75</v>
      </c>
      <c r="H83" s="78"/>
      <c r="I83" s="78"/>
      <c r="J83" s="78"/>
      <c r="K83" s="78"/>
      <c r="L83" s="78"/>
      <c r="M83" s="78"/>
      <c r="N83" s="78"/>
      <c r="O83" s="79">
        <f>Arkusz12!A6</f>
        <v>135</v>
      </c>
      <c r="P83" s="79"/>
      <c r="Q83" s="56">
        <f>Arkusz12!A7</f>
        <v>142</v>
      </c>
      <c r="R83" s="57"/>
    </row>
    <row r="84" spans="1:25" ht="15" thickBot="1" x14ac:dyDescent="0.4">
      <c r="G84" s="99" t="s">
        <v>76</v>
      </c>
      <c r="H84" s="100"/>
      <c r="I84" s="100"/>
      <c r="J84" s="100"/>
      <c r="K84" s="100"/>
      <c r="L84" s="100"/>
      <c r="M84" s="100"/>
      <c r="N84" s="100"/>
      <c r="O84" s="98">
        <f>Arkusz12!A8</f>
        <v>15</v>
      </c>
      <c r="P84" s="98"/>
      <c r="Q84" s="58">
        <f>Arkusz12!A9</f>
        <v>14</v>
      </c>
      <c r="R84" s="59"/>
    </row>
    <row r="85" spans="1:25" ht="15" thickBot="1" x14ac:dyDescent="0.4">
      <c r="G85" s="101" t="s">
        <v>72</v>
      </c>
      <c r="H85" s="102"/>
      <c r="I85" s="102"/>
      <c r="J85" s="102"/>
      <c r="K85" s="102"/>
      <c r="L85" s="102"/>
      <c r="M85" s="102"/>
      <c r="N85" s="102"/>
      <c r="O85" s="64">
        <f>SUM(O81:P84)</f>
        <v>2892</v>
      </c>
      <c r="P85" s="64"/>
      <c r="Q85" s="64">
        <f>SUM(Q81:R84)</f>
        <v>2850</v>
      </c>
      <c r="R85" s="65"/>
    </row>
    <row r="88" spans="1:25" x14ac:dyDescent="0.35">
      <c r="A88" s="130" t="s">
        <v>169</v>
      </c>
      <c r="B88" s="274"/>
      <c r="C88" s="274"/>
      <c r="D88" s="274"/>
      <c r="E88" s="274"/>
      <c r="F88" s="274"/>
      <c r="G88" s="274"/>
      <c r="H88" s="274"/>
      <c r="I88" s="274"/>
      <c r="J88" s="274"/>
      <c r="K88" s="274"/>
      <c r="L88" s="274"/>
      <c r="M88" s="274"/>
      <c r="N88" s="274"/>
      <c r="O88" s="274"/>
      <c r="P88" s="274"/>
      <c r="Q88" s="274"/>
      <c r="R88" s="274"/>
      <c r="S88" s="274"/>
      <c r="T88" s="274"/>
      <c r="U88" s="274"/>
      <c r="V88" s="274"/>
      <c r="W88" s="274"/>
      <c r="X88" s="274"/>
      <c r="Y88" s="274"/>
    </row>
    <row r="89" spans="1:25" s="49" customFormat="1" x14ac:dyDescent="0.35">
      <c r="A89" s="274"/>
      <c r="B89" s="274"/>
      <c r="C89" s="274"/>
      <c r="D89" s="274"/>
      <c r="E89" s="274"/>
      <c r="F89" s="274"/>
      <c r="G89" s="274"/>
      <c r="H89" s="274"/>
      <c r="I89" s="274"/>
      <c r="J89" s="274"/>
      <c r="K89" s="274"/>
      <c r="L89" s="274"/>
      <c r="M89" s="274"/>
      <c r="N89" s="274"/>
      <c r="O89" s="274"/>
      <c r="P89" s="274"/>
      <c r="Q89" s="274"/>
      <c r="R89" s="274"/>
      <c r="S89" s="274"/>
      <c r="T89" s="274"/>
      <c r="U89" s="274"/>
      <c r="V89" s="274"/>
      <c r="W89" s="274"/>
      <c r="X89" s="274"/>
      <c r="Y89" s="274"/>
    </row>
    <row r="90" spans="1:25" s="49" customFormat="1" x14ac:dyDescent="0.35">
      <c r="A90" s="274"/>
      <c r="B90" s="274"/>
      <c r="C90" s="274"/>
      <c r="D90" s="274"/>
      <c r="E90" s="274"/>
      <c r="F90" s="274"/>
      <c r="G90" s="274"/>
      <c r="H90" s="274"/>
      <c r="I90" s="274"/>
      <c r="J90" s="274"/>
      <c r="K90" s="274"/>
      <c r="L90" s="274"/>
      <c r="M90" s="274"/>
      <c r="N90" s="274"/>
      <c r="O90" s="274"/>
      <c r="P90" s="274"/>
      <c r="Q90" s="274"/>
      <c r="R90" s="274"/>
      <c r="S90" s="274"/>
      <c r="T90" s="274"/>
      <c r="U90" s="274"/>
      <c r="V90" s="274"/>
      <c r="W90" s="274"/>
      <c r="X90" s="274"/>
      <c r="Y90" s="274"/>
    </row>
    <row r="91" spans="1:25" s="49" customFormat="1" x14ac:dyDescent="0.35">
      <c r="A91" s="274"/>
      <c r="B91" s="274"/>
      <c r="C91" s="274"/>
      <c r="D91" s="274"/>
      <c r="E91" s="274"/>
      <c r="F91" s="274"/>
      <c r="G91" s="274"/>
      <c r="H91" s="274"/>
      <c r="I91" s="274"/>
      <c r="J91" s="274"/>
      <c r="K91" s="274"/>
      <c r="L91" s="274"/>
      <c r="M91" s="274"/>
      <c r="N91" s="274"/>
      <c r="O91" s="274"/>
      <c r="P91" s="274"/>
      <c r="Q91" s="274"/>
      <c r="R91" s="274"/>
      <c r="S91" s="274"/>
      <c r="T91" s="274"/>
      <c r="U91" s="274"/>
      <c r="V91" s="274"/>
      <c r="W91" s="274"/>
      <c r="X91" s="274"/>
      <c r="Y91" s="274"/>
    </row>
    <row r="92" spans="1:25" s="49" customFormat="1" x14ac:dyDescent="0.35">
      <c r="A92" s="274"/>
      <c r="B92" s="274"/>
      <c r="C92" s="274"/>
      <c r="D92" s="274"/>
      <c r="E92" s="274"/>
      <c r="F92" s="274"/>
      <c r="G92" s="274"/>
      <c r="H92" s="274"/>
      <c r="I92" s="274"/>
      <c r="J92" s="274"/>
      <c r="K92" s="274"/>
      <c r="L92" s="274"/>
      <c r="M92" s="274"/>
      <c r="N92" s="274"/>
      <c r="O92" s="274"/>
      <c r="P92" s="274"/>
      <c r="Q92" s="274"/>
      <c r="R92" s="274"/>
      <c r="S92" s="274"/>
      <c r="T92" s="274"/>
      <c r="U92" s="274"/>
      <c r="V92" s="274"/>
      <c r="W92" s="274"/>
      <c r="X92" s="274"/>
      <c r="Y92" s="274"/>
    </row>
    <row r="93" spans="1:25" s="49" customFormat="1" x14ac:dyDescent="0.35">
      <c r="A93" s="274"/>
      <c r="B93" s="274"/>
      <c r="C93" s="274"/>
      <c r="D93" s="274"/>
      <c r="E93" s="274"/>
      <c r="F93" s="274"/>
      <c r="G93" s="274"/>
      <c r="H93" s="274"/>
      <c r="I93" s="274"/>
      <c r="J93" s="274"/>
      <c r="K93" s="274"/>
      <c r="L93" s="274"/>
      <c r="M93" s="274"/>
      <c r="N93" s="274"/>
      <c r="O93" s="274"/>
      <c r="P93" s="274"/>
      <c r="Q93" s="274"/>
      <c r="R93" s="274"/>
      <c r="S93" s="274"/>
      <c r="T93" s="274"/>
      <c r="U93" s="274"/>
      <c r="V93" s="274"/>
      <c r="W93" s="274"/>
      <c r="X93" s="274"/>
      <c r="Y93" s="274"/>
    </row>
    <row r="94" spans="1:25" s="49" customFormat="1" x14ac:dyDescent="0.35">
      <c r="A94" s="274"/>
      <c r="B94" s="274"/>
      <c r="C94" s="274"/>
      <c r="D94" s="274"/>
      <c r="E94" s="274"/>
      <c r="F94" s="274"/>
      <c r="G94" s="274"/>
      <c r="H94" s="274"/>
      <c r="I94" s="274"/>
      <c r="J94" s="274"/>
      <c r="K94" s="274"/>
      <c r="L94" s="274"/>
      <c r="M94" s="274"/>
      <c r="N94" s="274"/>
      <c r="O94" s="274"/>
      <c r="P94" s="274"/>
      <c r="Q94" s="274"/>
      <c r="R94" s="274"/>
      <c r="S94" s="274"/>
      <c r="T94" s="274"/>
      <c r="U94" s="274"/>
      <c r="V94" s="274"/>
      <c r="W94" s="274"/>
      <c r="X94" s="274"/>
      <c r="Y94" s="274"/>
    </row>
    <row r="95" spans="1:25" s="49" customFormat="1" x14ac:dyDescent="0.35">
      <c r="A95" s="274"/>
      <c r="B95" s="274"/>
      <c r="C95" s="274"/>
      <c r="D95" s="274"/>
      <c r="E95" s="274"/>
      <c r="F95" s="274"/>
      <c r="G95" s="274"/>
      <c r="H95" s="274"/>
      <c r="I95" s="274"/>
      <c r="J95" s="274"/>
      <c r="K95" s="274"/>
      <c r="L95" s="274"/>
      <c r="M95" s="274"/>
      <c r="N95" s="274"/>
      <c r="O95" s="274"/>
      <c r="P95" s="274"/>
      <c r="Q95" s="274"/>
      <c r="R95" s="274"/>
      <c r="S95" s="274"/>
      <c r="T95" s="274"/>
      <c r="U95" s="274"/>
      <c r="V95" s="274"/>
      <c r="W95" s="274"/>
      <c r="X95" s="274"/>
      <c r="Y95" s="274"/>
    </row>
    <row r="96" spans="1:25" s="49" customFormat="1" x14ac:dyDescent="0.35">
      <c r="A96" s="274"/>
      <c r="B96" s="274"/>
      <c r="C96" s="274"/>
      <c r="D96" s="274"/>
      <c r="E96" s="274"/>
      <c r="F96" s="274"/>
      <c r="G96" s="274"/>
      <c r="H96" s="274"/>
      <c r="I96" s="274"/>
      <c r="J96" s="274"/>
      <c r="K96" s="274"/>
      <c r="L96" s="274"/>
      <c r="M96" s="274"/>
      <c r="N96" s="274"/>
      <c r="O96" s="274"/>
      <c r="P96" s="274"/>
      <c r="Q96" s="274"/>
      <c r="R96" s="274"/>
      <c r="S96" s="274"/>
      <c r="T96" s="274"/>
      <c r="U96" s="274"/>
      <c r="V96" s="274"/>
      <c r="W96" s="274"/>
      <c r="X96" s="274"/>
      <c r="Y96" s="274"/>
    </row>
    <row r="97" spans="1:25" s="49" customFormat="1" x14ac:dyDescent="0.35">
      <c r="A97" s="274"/>
      <c r="B97" s="274"/>
      <c r="C97" s="274"/>
      <c r="D97" s="274"/>
      <c r="E97" s="274"/>
      <c r="F97" s="274"/>
      <c r="G97" s="274"/>
      <c r="H97" s="274"/>
      <c r="I97" s="274"/>
      <c r="J97" s="274"/>
      <c r="K97" s="274"/>
      <c r="L97" s="274"/>
      <c r="M97" s="274"/>
      <c r="N97" s="274"/>
      <c r="O97" s="274"/>
      <c r="P97" s="274"/>
      <c r="Q97" s="274"/>
      <c r="R97" s="274"/>
      <c r="S97" s="274"/>
      <c r="T97" s="274"/>
      <c r="U97" s="274"/>
      <c r="V97" s="274"/>
      <c r="W97" s="274"/>
      <c r="X97" s="274"/>
      <c r="Y97" s="274"/>
    </row>
    <row r="98" spans="1:25" s="49" customFormat="1" x14ac:dyDescent="0.35">
      <c r="A98" s="274"/>
      <c r="B98" s="274"/>
      <c r="C98" s="274"/>
      <c r="D98" s="274"/>
      <c r="E98" s="274"/>
      <c r="F98" s="274"/>
      <c r="G98" s="274"/>
      <c r="H98" s="274"/>
      <c r="I98" s="274"/>
      <c r="J98" s="274"/>
      <c r="K98" s="274"/>
      <c r="L98" s="274"/>
      <c r="M98" s="274"/>
      <c r="N98" s="274"/>
      <c r="O98" s="274"/>
      <c r="P98" s="274"/>
      <c r="Q98" s="274"/>
      <c r="R98" s="274"/>
      <c r="S98" s="274"/>
      <c r="T98" s="274"/>
      <c r="U98" s="274"/>
      <c r="V98" s="274"/>
      <c r="W98" s="274"/>
      <c r="X98" s="274"/>
      <c r="Y98" s="274"/>
    </row>
    <row r="99" spans="1:25" s="49" customFormat="1" x14ac:dyDescent="0.35">
      <c r="A99" s="274"/>
      <c r="B99" s="274"/>
      <c r="C99" s="274"/>
      <c r="D99" s="274"/>
      <c r="E99" s="274"/>
      <c r="F99" s="274"/>
      <c r="G99" s="274"/>
      <c r="H99" s="274"/>
      <c r="I99" s="274"/>
      <c r="J99" s="274"/>
      <c r="K99" s="274"/>
      <c r="L99" s="274"/>
      <c r="M99" s="274"/>
      <c r="N99" s="274"/>
      <c r="O99" s="274"/>
      <c r="P99" s="274"/>
      <c r="Q99" s="274"/>
      <c r="R99" s="274"/>
      <c r="S99" s="274"/>
      <c r="T99" s="274"/>
      <c r="U99" s="274"/>
      <c r="V99" s="274"/>
      <c r="W99" s="274"/>
      <c r="X99" s="274"/>
      <c r="Y99" s="274"/>
    </row>
    <row r="100" spans="1:25" s="49" customFormat="1" x14ac:dyDescent="0.35">
      <c r="A100" s="274"/>
      <c r="B100" s="274"/>
      <c r="C100" s="274"/>
      <c r="D100" s="274"/>
      <c r="E100" s="274"/>
      <c r="F100" s="274"/>
      <c r="G100" s="274"/>
      <c r="H100" s="274"/>
      <c r="I100" s="274"/>
      <c r="J100" s="274"/>
      <c r="K100" s="274"/>
      <c r="L100" s="274"/>
      <c r="M100" s="274"/>
      <c r="N100" s="274"/>
      <c r="O100" s="274"/>
      <c r="P100" s="274"/>
      <c r="Q100" s="274"/>
      <c r="R100" s="274"/>
      <c r="S100" s="274"/>
      <c r="T100" s="274"/>
      <c r="U100" s="274"/>
      <c r="V100" s="274"/>
      <c r="W100" s="274"/>
      <c r="X100" s="274"/>
      <c r="Y100" s="274"/>
    </row>
    <row r="101" spans="1:25" s="49" customFormat="1" x14ac:dyDescent="0.35">
      <c r="A101" s="274"/>
      <c r="B101" s="274"/>
      <c r="C101" s="274"/>
      <c r="D101" s="274"/>
      <c r="E101" s="274"/>
      <c r="F101" s="274"/>
      <c r="G101" s="274"/>
      <c r="H101" s="274"/>
      <c r="I101" s="274"/>
      <c r="J101" s="274"/>
      <c r="K101" s="274"/>
      <c r="L101" s="274"/>
      <c r="M101" s="274"/>
      <c r="N101" s="274"/>
      <c r="O101" s="274"/>
      <c r="P101" s="274"/>
      <c r="Q101" s="274"/>
      <c r="R101" s="274"/>
      <c r="S101" s="274"/>
      <c r="T101" s="274"/>
      <c r="U101" s="274"/>
      <c r="V101" s="274"/>
      <c r="W101" s="274"/>
      <c r="X101" s="274"/>
      <c r="Y101" s="274"/>
    </row>
    <row r="102" spans="1:25" s="49" customFormat="1" x14ac:dyDescent="0.35">
      <c r="A102" s="274"/>
      <c r="B102" s="274"/>
      <c r="C102" s="274"/>
      <c r="D102" s="274"/>
      <c r="E102" s="274"/>
      <c r="F102" s="274"/>
      <c r="G102" s="274"/>
      <c r="H102" s="274"/>
      <c r="I102" s="274"/>
      <c r="J102" s="274"/>
      <c r="K102" s="274"/>
      <c r="L102" s="274"/>
      <c r="M102" s="274"/>
      <c r="N102" s="274"/>
      <c r="O102" s="274"/>
      <c r="P102" s="274"/>
      <c r="Q102" s="274"/>
      <c r="R102" s="274"/>
      <c r="S102" s="274"/>
      <c r="T102" s="274"/>
      <c r="U102" s="274"/>
      <c r="V102" s="274"/>
      <c r="W102" s="274"/>
      <c r="X102" s="274"/>
      <c r="Y102" s="274"/>
    </row>
    <row r="103" spans="1:25" x14ac:dyDescent="0.35">
      <c r="A103" s="274"/>
      <c r="B103" s="274"/>
      <c r="C103" s="274"/>
      <c r="D103" s="274"/>
      <c r="E103" s="274"/>
      <c r="F103" s="274"/>
      <c r="G103" s="274"/>
      <c r="H103" s="274"/>
      <c r="I103" s="274"/>
      <c r="J103" s="274"/>
      <c r="K103" s="274"/>
      <c r="L103" s="274"/>
      <c r="M103" s="274"/>
      <c r="N103" s="274"/>
      <c r="O103" s="274"/>
      <c r="P103" s="274"/>
      <c r="Q103" s="274"/>
      <c r="R103" s="274"/>
      <c r="S103" s="274"/>
      <c r="T103" s="274"/>
      <c r="U103" s="274"/>
      <c r="V103" s="274"/>
      <c r="W103" s="274"/>
      <c r="X103" s="274"/>
      <c r="Y103" s="274"/>
    </row>
    <row r="104" spans="1:25" x14ac:dyDescent="0.35">
      <c r="A104" s="274"/>
      <c r="B104" s="274"/>
      <c r="C104" s="274"/>
      <c r="D104" s="274"/>
      <c r="E104" s="274"/>
      <c r="F104" s="274"/>
      <c r="G104" s="274"/>
      <c r="H104" s="274"/>
      <c r="I104" s="274"/>
      <c r="J104" s="274"/>
      <c r="K104" s="274"/>
      <c r="L104" s="274"/>
      <c r="M104" s="274"/>
      <c r="N104" s="274"/>
      <c r="O104" s="274"/>
      <c r="P104" s="274"/>
      <c r="Q104" s="274"/>
      <c r="R104" s="274"/>
      <c r="S104" s="274"/>
      <c r="T104" s="274"/>
      <c r="U104" s="274"/>
      <c r="V104" s="274"/>
      <c r="W104" s="274"/>
      <c r="X104" s="274"/>
      <c r="Y104" s="274"/>
    </row>
    <row r="105" spans="1:25" x14ac:dyDescent="0.35">
      <c r="A105" s="274"/>
      <c r="B105" s="274"/>
      <c r="C105" s="274"/>
      <c r="D105" s="274"/>
      <c r="E105" s="274"/>
      <c r="F105" s="274"/>
      <c r="G105" s="274"/>
      <c r="H105" s="274"/>
      <c r="I105" s="274"/>
      <c r="J105" s="274"/>
      <c r="K105" s="274"/>
      <c r="L105" s="274"/>
      <c r="M105" s="274"/>
      <c r="N105" s="274"/>
      <c r="O105" s="274"/>
      <c r="P105" s="274"/>
      <c r="Q105" s="274"/>
      <c r="R105" s="274"/>
      <c r="S105" s="274"/>
      <c r="T105" s="274"/>
      <c r="U105" s="274"/>
      <c r="V105" s="274"/>
      <c r="W105" s="274"/>
      <c r="X105" s="274"/>
      <c r="Y105" s="274"/>
    </row>
    <row r="106" spans="1:25" x14ac:dyDescent="0.35">
      <c r="A106" s="274"/>
      <c r="B106" s="274"/>
      <c r="C106" s="274"/>
      <c r="D106" s="274"/>
      <c r="E106" s="274"/>
      <c r="F106" s="274"/>
      <c r="G106" s="274"/>
      <c r="H106" s="274"/>
      <c r="I106" s="274"/>
      <c r="J106" s="274"/>
      <c r="K106" s="274"/>
      <c r="L106" s="274"/>
      <c r="M106" s="274"/>
      <c r="N106" s="274"/>
      <c r="O106" s="274"/>
      <c r="P106" s="274"/>
      <c r="Q106" s="274"/>
      <c r="R106" s="274"/>
      <c r="S106" s="274"/>
      <c r="T106" s="274"/>
      <c r="U106" s="274"/>
      <c r="V106" s="274"/>
      <c r="W106" s="274"/>
      <c r="X106" s="274"/>
      <c r="Y106" s="274"/>
    </row>
    <row r="107" spans="1:25" x14ac:dyDescent="0.35">
      <c r="A107" s="274"/>
      <c r="B107" s="274"/>
      <c r="C107" s="274"/>
      <c r="D107" s="274"/>
      <c r="E107" s="274"/>
      <c r="F107" s="274"/>
      <c r="G107" s="274"/>
      <c r="H107" s="274"/>
      <c r="I107" s="274"/>
      <c r="J107" s="274"/>
      <c r="K107" s="274"/>
      <c r="L107" s="274"/>
      <c r="M107" s="274"/>
      <c r="N107" s="274"/>
      <c r="O107" s="274"/>
      <c r="P107" s="274"/>
      <c r="Q107" s="274"/>
      <c r="R107" s="274"/>
      <c r="S107" s="274"/>
      <c r="T107" s="274"/>
      <c r="U107" s="274"/>
      <c r="V107" s="274"/>
      <c r="W107" s="274"/>
      <c r="X107" s="274"/>
      <c r="Y107" s="274"/>
    </row>
    <row r="108" spans="1:25" x14ac:dyDescent="0.35">
      <c r="A108" s="274"/>
      <c r="B108" s="274"/>
      <c r="C108" s="274"/>
      <c r="D108" s="274"/>
      <c r="E108" s="274"/>
      <c r="F108" s="274"/>
      <c r="G108" s="274"/>
      <c r="H108" s="274"/>
      <c r="I108" s="274"/>
      <c r="J108" s="274"/>
      <c r="K108" s="274"/>
      <c r="L108" s="274"/>
      <c r="M108" s="274"/>
      <c r="N108" s="274"/>
      <c r="O108" s="274"/>
      <c r="P108" s="274"/>
      <c r="Q108" s="274"/>
      <c r="R108" s="274"/>
      <c r="S108" s="274"/>
      <c r="T108" s="274"/>
      <c r="U108" s="274"/>
      <c r="V108" s="274"/>
      <c r="W108" s="274"/>
      <c r="X108" s="274"/>
      <c r="Y108" s="274"/>
    </row>
    <row r="109" spans="1:25" s="49" customFormat="1" x14ac:dyDescent="0.35">
      <c r="A109" s="274"/>
      <c r="B109" s="274"/>
      <c r="C109" s="274"/>
      <c r="D109" s="274"/>
      <c r="E109" s="274"/>
      <c r="F109" s="274"/>
      <c r="G109" s="274"/>
      <c r="H109" s="274"/>
      <c r="I109" s="274"/>
      <c r="J109" s="274"/>
      <c r="K109" s="274"/>
      <c r="L109" s="274"/>
      <c r="M109" s="274"/>
      <c r="N109" s="274"/>
      <c r="O109" s="274"/>
      <c r="P109" s="274"/>
      <c r="Q109" s="274"/>
      <c r="R109" s="274"/>
      <c r="S109" s="274"/>
      <c r="T109" s="274"/>
      <c r="U109" s="274"/>
      <c r="V109" s="274"/>
      <c r="W109" s="274"/>
      <c r="X109" s="274"/>
      <c r="Y109" s="274"/>
    </row>
    <row r="110" spans="1:25" s="49" customFormat="1" x14ac:dyDescent="0.35">
      <c r="A110" s="274"/>
      <c r="B110" s="274"/>
      <c r="C110" s="274"/>
      <c r="D110" s="274"/>
      <c r="E110" s="274"/>
      <c r="F110" s="274"/>
      <c r="G110" s="274"/>
      <c r="H110" s="274"/>
      <c r="I110" s="274"/>
      <c r="J110" s="274"/>
      <c r="K110" s="274"/>
      <c r="L110" s="274"/>
      <c r="M110" s="274"/>
      <c r="N110" s="274"/>
      <c r="O110" s="274"/>
      <c r="P110" s="274"/>
      <c r="Q110" s="274"/>
      <c r="R110" s="274"/>
      <c r="S110" s="274"/>
      <c r="T110" s="274"/>
      <c r="U110" s="274"/>
      <c r="V110" s="274"/>
      <c r="W110" s="274"/>
      <c r="X110" s="274"/>
      <c r="Y110" s="274"/>
    </row>
    <row r="111" spans="1:25" x14ac:dyDescent="0.35">
      <c r="A111" s="274"/>
      <c r="B111" s="274"/>
      <c r="C111" s="274"/>
      <c r="D111" s="274"/>
      <c r="E111" s="274"/>
      <c r="F111" s="274"/>
      <c r="G111" s="274"/>
      <c r="H111" s="274"/>
      <c r="I111" s="274"/>
      <c r="J111" s="274"/>
      <c r="K111" s="274"/>
      <c r="L111" s="274"/>
      <c r="M111" s="274"/>
      <c r="N111" s="274"/>
      <c r="O111" s="274"/>
      <c r="P111" s="274"/>
      <c r="Q111" s="274"/>
      <c r="R111" s="274"/>
      <c r="S111" s="274"/>
      <c r="T111" s="274"/>
      <c r="U111" s="274"/>
      <c r="V111" s="274"/>
      <c r="W111" s="274"/>
      <c r="X111" s="274"/>
      <c r="Y111" s="274"/>
    </row>
    <row r="112" spans="1:25" x14ac:dyDescent="0.35">
      <c r="A112" s="274"/>
      <c r="B112" s="274"/>
      <c r="C112" s="274"/>
      <c r="D112" s="274"/>
      <c r="E112" s="274"/>
      <c r="F112" s="274"/>
      <c r="G112" s="274"/>
      <c r="H112" s="274"/>
      <c r="I112" s="274"/>
      <c r="J112" s="274"/>
      <c r="K112" s="274"/>
      <c r="L112" s="274"/>
      <c r="M112" s="274"/>
      <c r="N112" s="274"/>
      <c r="O112" s="274"/>
      <c r="P112" s="274"/>
      <c r="Q112" s="274"/>
      <c r="R112" s="274"/>
      <c r="S112" s="274"/>
      <c r="T112" s="274"/>
      <c r="U112" s="274"/>
      <c r="V112" s="274"/>
      <c r="W112" s="274"/>
      <c r="X112" s="274"/>
      <c r="Y112" s="274"/>
    </row>
    <row r="117" spans="25:25" s="49" customFormat="1" x14ac:dyDescent="0.35">
      <c r="Y117" s="6"/>
    </row>
    <row r="118" spans="25:25" s="49" customFormat="1" x14ac:dyDescent="0.35">
      <c r="Y118" s="6"/>
    </row>
    <row r="119" spans="25:25" s="49" customFormat="1" x14ac:dyDescent="0.35">
      <c r="Y119" s="6"/>
    </row>
    <row r="120" spans="25:25" s="49" customFormat="1" x14ac:dyDescent="0.35">
      <c r="Y120" s="6"/>
    </row>
    <row r="121" spans="25:25" s="49" customFormat="1" x14ac:dyDescent="0.35">
      <c r="Y121" s="6"/>
    </row>
    <row r="122" spans="25:25" s="49" customFormat="1" x14ac:dyDescent="0.35">
      <c r="Y122" s="6"/>
    </row>
    <row r="123" spans="25:25" s="49" customFormat="1" x14ac:dyDescent="0.35">
      <c r="Y123" s="6"/>
    </row>
    <row r="124" spans="25:25" s="49" customFormat="1" x14ac:dyDescent="0.35">
      <c r="Y124" s="6"/>
    </row>
    <row r="125" spans="25:25" s="49" customFormat="1" x14ac:dyDescent="0.35">
      <c r="Y125" s="6"/>
    </row>
    <row r="126" spans="25:25" s="49" customFormat="1" x14ac:dyDescent="0.35">
      <c r="Y126" s="6"/>
    </row>
    <row r="127" spans="25:25" s="49" customFormat="1" x14ac:dyDescent="0.35">
      <c r="Y127" s="6"/>
    </row>
    <row r="128" spans="25:25" s="49" customFormat="1" x14ac:dyDescent="0.35">
      <c r="Y128" s="6"/>
    </row>
    <row r="129" spans="1:26" s="49" customFormat="1" x14ac:dyDescent="0.35">
      <c r="Y129" s="6"/>
    </row>
    <row r="130" spans="1:26" ht="36" customHeight="1" x14ac:dyDescent="0.35">
      <c r="A130" s="131" t="s">
        <v>140</v>
      </c>
      <c r="B130" s="131"/>
      <c r="C130" s="131"/>
      <c r="D130" s="131"/>
      <c r="E130" s="131"/>
      <c r="F130" s="131"/>
      <c r="G130" s="131"/>
      <c r="H130" s="131"/>
      <c r="I130" s="131"/>
      <c r="J130" s="131"/>
      <c r="K130" s="131"/>
      <c r="L130" s="131"/>
      <c r="M130" s="131"/>
      <c r="N130" s="131"/>
      <c r="O130" s="131"/>
      <c r="P130" s="131"/>
      <c r="Q130" s="131"/>
      <c r="R130" s="131"/>
      <c r="S130" s="131"/>
      <c r="T130" s="131"/>
      <c r="U130" s="131"/>
    </row>
    <row r="131" spans="1:26" x14ac:dyDescent="0.35">
      <c r="A131" s="131"/>
      <c r="B131" s="131"/>
      <c r="C131" s="131"/>
      <c r="D131" s="131"/>
      <c r="E131" s="131"/>
      <c r="F131" s="131"/>
      <c r="G131" s="131"/>
      <c r="H131" s="131"/>
      <c r="I131" s="131"/>
      <c r="J131" s="131"/>
      <c r="K131" s="131"/>
      <c r="L131" s="131"/>
      <c r="M131" s="131"/>
      <c r="N131" s="131"/>
      <c r="O131" s="131"/>
      <c r="P131" s="131"/>
      <c r="Q131" s="131"/>
      <c r="R131" s="131"/>
      <c r="S131" s="131"/>
      <c r="T131" s="131"/>
      <c r="U131" s="131"/>
    </row>
    <row r="132" spans="1:26" s="49" customFormat="1" x14ac:dyDescent="0.35">
      <c r="A132" s="48"/>
      <c r="B132" s="48"/>
      <c r="C132" s="48"/>
      <c r="D132" s="48"/>
      <c r="E132" s="48"/>
      <c r="F132" s="48"/>
      <c r="G132" s="48"/>
      <c r="H132" s="48"/>
      <c r="I132" s="48"/>
      <c r="J132" s="48"/>
      <c r="K132" s="48"/>
      <c r="L132" s="48"/>
      <c r="M132" s="48"/>
      <c r="N132" s="48"/>
      <c r="O132" s="48"/>
      <c r="P132" s="48"/>
      <c r="Q132" s="48"/>
      <c r="R132" s="48"/>
      <c r="S132" s="48"/>
      <c r="T132" s="48"/>
      <c r="U132" s="48"/>
      <c r="Y132" s="6"/>
    </row>
    <row r="133" spans="1:26" ht="15" thickBot="1" x14ac:dyDescent="0.4">
      <c r="A133" s="20"/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70" t="str">
        <f>CONCATENATE(Arkusz18!C2," - ",Arkusz18!B2," r.")</f>
        <v>01.01.2021 - 30.06.2021 r.</v>
      </c>
      <c r="M133" s="70"/>
      <c r="N133" s="70"/>
      <c r="O133" s="70"/>
      <c r="P133" s="70"/>
      <c r="Q133" s="70"/>
      <c r="R133" s="70"/>
      <c r="S133" s="70"/>
      <c r="T133" s="70"/>
      <c r="U133" s="70"/>
      <c r="V133" s="70"/>
    </row>
    <row r="134" spans="1:26" ht="188" x14ac:dyDescent="0.35">
      <c r="C134" s="217" t="s">
        <v>2</v>
      </c>
      <c r="D134" s="218"/>
      <c r="E134" s="218"/>
      <c r="F134" s="218"/>
      <c r="G134" s="218"/>
      <c r="H134" s="218"/>
      <c r="I134" s="218"/>
      <c r="J134" s="218"/>
      <c r="K134" s="218"/>
      <c r="L134" s="299" t="s">
        <v>79</v>
      </c>
      <c r="M134" s="299"/>
      <c r="N134" s="30" t="s">
        <v>12</v>
      </c>
      <c r="O134" s="30" t="s">
        <v>94</v>
      </c>
      <c r="P134" s="30" t="s">
        <v>84</v>
      </c>
      <c r="Q134" s="30" t="s">
        <v>53</v>
      </c>
      <c r="R134" s="30" t="s">
        <v>39</v>
      </c>
      <c r="S134" s="30" t="s">
        <v>4</v>
      </c>
      <c r="T134" s="30" t="s">
        <v>42</v>
      </c>
      <c r="U134" s="30" t="s">
        <v>83</v>
      </c>
      <c r="V134" s="299" t="s">
        <v>78</v>
      </c>
      <c r="W134" s="300"/>
      <c r="Y134" s="3"/>
      <c r="Z134" s="6"/>
    </row>
    <row r="135" spans="1:26" x14ac:dyDescent="0.35">
      <c r="C135" s="178" t="s">
        <v>34</v>
      </c>
      <c r="D135" s="179"/>
      <c r="E135" s="179"/>
      <c r="F135" s="179"/>
      <c r="G135" s="179"/>
      <c r="H135" s="179"/>
      <c r="I135" s="179"/>
      <c r="J135" s="179"/>
      <c r="K135" s="179"/>
      <c r="L135" s="110">
        <f>Arkusz13!C2</f>
        <v>9053</v>
      </c>
      <c r="M135" s="110"/>
      <c r="N135" s="31">
        <f>Arkusz13!C18</f>
        <v>1131</v>
      </c>
      <c r="O135" s="31">
        <f>Arkusz13!C34</f>
        <v>5121</v>
      </c>
      <c r="P135" s="31">
        <f>Arkusz13!C50</f>
        <v>519</v>
      </c>
      <c r="Q135" s="31">
        <f>Arkusz13!C66</f>
        <v>1225</v>
      </c>
      <c r="R135" s="31">
        <f>Arkusz13!C82</f>
        <v>0</v>
      </c>
      <c r="S135" s="31">
        <f>Arkusz13!C98</f>
        <v>0</v>
      </c>
      <c r="T135" s="31">
        <f>Arkusz13!C114</f>
        <v>0</v>
      </c>
      <c r="U135" s="31">
        <f>Arkusz13!C130-SUM(N135:T135)</f>
        <v>8970</v>
      </c>
      <c r="V135" s="174">
        <f t="shared" ref="V135:V149" si="3">SUM(N135:U135)</f>
        <v>16966</v>
      </c>
      <c r="W135" s="175"/>
      <c r="Y135" s="3"/>
      <c r="Z135" s="6"/>
    </row>
    <row r="136" spans="1:26" x14ac:dyDescent="0.35">
      <c r="C136" s="176" t="s">
        <v>35</v>
      </c>
      <c r="D136" s="177"/>
      <c r="E136" s="177"/>
      <c r="F136" s="177"/>
      <c r="G136" s="177"/>
      <c r="H136" s="177"/>
      <c r="I136" s="177"/>
      <c r="J136" s="177"/>
      <c r="K136" s="177"/>
      <c r="L136" s="110">
        <f>Arkusz13!C3</f>
        <v>342</v>
      </c>
      <c r="M136" s="110"/>
      <c r="N136" s="31">
        <f>Arkusz13!C19</f>
        <v>46</v>
      </c>
      <c r="O136" s="31">
        <f>Arkusz13!C35</f>
        <v>67</v>
      </c>
      <c r="P136" s="31">
        <f>Arkusz13!C51</f>
        <v>26</v>
      </c>
      <c r="Q136" s="31">
        <f>Arkusz13!C67</f>
        <v>21</v>
      </c>
      <c r="R136" s="31">
        <f>Arkusz13!C83</f>
        <v>0</v>
      </c>
      <c r="S136" s="31">
        <f>Arkusz13!C99</f>
        <v>0</v>
      </c>
      <c r="T136" s="31">
        <f>Arkusz13!C115</f>
        <v>0</v>
      </c>
      <c r="U136" s="31">
        <f>Arkusz13!C131-SUM(N136:T136)</f>
        <v>265</v>
      </c>
      <c r="V136" s="174">
        <f t="shared" si="3"/>
        <v>425</v>
      </c>
      <c r="W136" s="175"/>
      <c r="Y136" s="3"/>
      <c r="Z136" s="6"/>
    </row>
    <row r="137" spans="1:26" x14ac:dyDescent="0.35">
      <c r="C137" s="178" t="s">
        <v>36</v>
      </c>
      <c r="D137" s="179"/>
      <c r="E137" s="179"/>
      <c r="F137" s="179"/>
      <c r="G137" s="179"/>
      <c r="H137" s="179"/>
      <c r="I137" s="179"/>
      <c r="J137" s="179"/>
      <c r="K137" s="179"/>
      <c r="L137" s="110">
        <f>Arkusz13!C4</f>
        <v>111</v>
      </c>
      <c r="M137" s="110"/>
      <c r="N137" s="31">
        <f>Arkusz13!C20</f>
        <v>40</v>
      </c>
      <c r="O137" s="31">
        <f>Arkusz13!C36</f>
        <v>19</v>
      </c>
      <c r="P137" s="31">
        <f>Arkusz13!C52</f>
        <v>23</v>
      </c>
      <c r="Q137" s="31">
        <f>Arkusz13!C68</f>
        <v>9</v>
      </c>
      <c r="R137" s="31">
        <f>Arkusz13!C84</f>
        <v>0</v>
      </c>
      <c r="S137" s="31">
        <f>Arkusz13!C100</f>
        <v>0</v>
      </c>
      <c r="T137" s="31">
        <f>Arkusz13!C116</f>
        <v>0</v>
      </c>
      <c r="U137" s="31">
        <f>Arkusz13!C132-SUM(N137:T137)</f>
        <v>129</v>
      </c>
      <c r="V137" s="174">
        <f t="shared" si="3"/>
        <v>220</v>
      </c>
      <c r="W137" s="175"/>
      <c r="Y137" s="3"/>
      <c r="Z137" s="6"/>
    </row>
    <row r="138" spans="1:26" x14ac:dyDescent="0.35">
      <c r="C138" s="176" t="s">
        <v>37</v>
      </c>
      <c r="D138" s="177"/>
      <c r="E138" s="177"/>
      <c r="F138" s="177"/>
      <c r="G138" s="177"/>
      <c r="H138" s="177"/>
      <c r="I138" s="177"/>
      <c r="J138" s="177"/>
      <c r="K138" s="177"/>
      <c r="L138" s="110">
        <f>Arkusz13!C5</f>
        <v>8</v>
      </c>
      <c r="M138" s="110"/>
      <c r="N138" s="31">
        <f>Arkusz13!C21</f>
        <v>0</v>
      </c>
      <c r="O138" s="31">
        <f>Arkusz13!C37</f>
        <v>0</v>
      </c>
      <c r="P138" s="31">
        <f>Arkusz13!C53</f>
        <v>0</v>
      </c>
      <c r="Q138" s="31">
        <f>Arkusz13!C69</f>
        <v>0</v>
      </c>
      <c r="R138" s="31">
        <f>Arkusz13!C85</f>
        <v>0</v>
      </c>
      <c r="S138" s="31">
        <f>Arkusz13!C101</f>
        <v>0</v>
      </c>
      <c r="T138" s="31">
        <f>Arkusz13!C117</f>
        <v>0</v>
      </c>
      <c r="U138" s="31">
        <f>Arkusz13!C133-SUM(N138:T138)</f>
        <v>2</v>
      </c>
      <c r="V138" s="174">
        <f t="shared" si="3"/>
        <v>2</v>
      </c>
      <c r="W138" s="175"/>
      <c r="Y138" s="3"/>
      <c r="Z138" s="6"/>
    </row>
    <row r="139" spans="1:26" x14ac:dyDescent="0.35">
      <c r="C139" s="178" t="s">
        <v>38</v>
      </c>
      <c r="D139" s="179"/>
      <c r="E139" s="179"/>
      <c r="F139" s="179"/>
      <c r="G139" s="179"/>
      <c r="H139" s="179"/>
      <c r="I139" s="179"/>
      <c r="J139" s="179"/>
      <c r="K139" s="179"/>
      <c r="L139" s="110">
        <f>Arkusz13!C6</f>
        <v>1</v>
      </c>
      <c r="M139" s="110"/>
      <c r="N139" s="31">
        <f>Arkusz13!C22</f>
        <v>0</v>
      </c>
      <c r="O139" s="31">
        <f>Arkusz13!C38</f>
        <v>0</v>
      </c>
      <c r="P139" s="31">
        <f>Arkusz13!C54</f>
        <v>0</v>
      </c>
      <c r="Q139" s="31">
        <f>Arkusz13!C70</f>
        <v>0</v>
      </c>
      <c r="R139" s="31">
        <f>Arkusz13!C86</f>
        <v>0</v>
      </c>
      <c r="S139" s="31">
        <f>Arkusz13!C102</f>
        <v>0</v>
      </c>
      <c r="T139" s="31">
        <f>Arkusz13!C118</f>
        <v>0</v>
      </c>
      <c r="U139" s="31">
        <f>Arkusz13!C134-SUM(N139:T139)</f>
        <v>2</v>
      </c>
      <c r="V139" s="174">
        <f t="shared" si="3"/>
        <v>2</v>
      </c>
      <c r="W139" s="175"/>
      <c r="Y139" s="3"/>
      <c r="Z139" s="6"/>
    </row>
    <row r="140" spans="1:26" x14ac:dyDescent="0.35">
      <c r="C140" s="176" t="s">
        <v>46</v>
      </c>
      <c r="D140" s="177"/>
      <c r="E140" s="177"/>
      <c r="F140" s="177"/>
      <c r="G140" s="177"/>
      <c r="H140" s="177"/>
      <c r="I140" s="177"/>
      <c r="J140" s="177"/>
      <c r="K140" s="177"/>
      <c r="L140" s="110">
        <f>Arkusz13!C7</f>
        <v>1</v>
      </c>
      <c r="M140" s="110"/>
      <c r="N140" s="31">
        <f>Arkusz13!C23</f>
        <v>0</v>
      </c>
      <c r="O140" s="31">
        <f>Arkusz13!C39</f>
        <v>0</v>
      </c>
      <c r="P140" s="31">
        <f>Arkusz13!C55</f>
        <v>1</v>
      </c>
      <c r="Q140" s="31">
        <f>Arkusz13!C71</f>
        <v>0</v>
      </c>
      <c r="R140" s="31">
        <f>Arkusz13!C87</f>
        <v>0</v>
      </c>
      <c r="S140" s="31">
        <f>Arkusz13!C103</f>
        <v>0</v>
      </c>
      <c r="T140" s="31">
        <f>Arkusz13!C119</f>
        <v>0</v>
      </c>
      <c r="U140" s="31">
        <f>Arkusz13!C135-SUM(N140:T140)</f>
        <v>2</v>
      </c>
      <c r="V140" s="174">
        <f t="shared" si="3"/>
        <v>3</v>
      </c>
      <c r="W140" s="175"/>
      <c r="Y140" s="3"/>
      <c r="Z140" s="6"/>
    </row>
    <row r="141" spans="1:26" x14ac:dyDescent="0.35">
      <c r="C141" s="178" t="s">
        <v>47</v>
      </c>
      <c r="D141" s="179"/>
      <c r="E141" s="179"/>
      <c r="F141" s="179"/>
      <c r="G141" s="179"/>
      <c r="H141" s="179"/>
      <c r="I141" s="179"/>
      <c r="J141" s="179"/>
      <c r="K141" s="179"/>
      <c r="L141" s="110">
        <f>Arkusz13!C8</f>
        <v>0</v>
      </c>
      <c r="M141" s="110"/>
      <c r="N141" s="31">
        <f>Arkusz13!C24</f>
        <v>0</v>
      </c>
      <c r="O141" s="31">
        <f>Arkusz13!C40</f>
        <v>0</v>
      </c>
      <c r="P141" s="31">
        <f>Arkusz13!C56</f>
        <v>0</v>
      </c>
      <c r="Q141" s="31">
        <f>Arkusz13!C72</f>
        <v>0</v>
      </c>
      <c r="R141" s="31">
        <f>Arkusz13!C88</f>
        <v>0</v>
      </c>
      <c r="S141" s="31">
        <f>Arkusz13!C104</f>
        <v>0</v>
      </c>
      <c r="T141" s="31">
        <f>Arkusz13!C120</f>
        <v>0</v>
      </c>
      <c r="U141" s="31">
        <f>Arkusz13!C136-SUM(N141:T141)</f>
        <v>0</v>
      </c>
      <c r="V141" s="174">
        <f t="shared" si="3"/>
        <v>0</v>
      </c>
      <c r="W141" s="175"/>
      <c r="Y141" s="3"/>
      <c r="Z141" s="6"/>
    </row>
    <row r="142" spans="1:26" x14ac:dyDescent="0.35">
      <c r="C142" s="176" t="s">
        <v>4</v>
      </c>
      <c r="D142" s="177"/>
      <c r="E142" s="177"/>
      <c r="F142" s="177"/>
      <c r="G142" s="177"/>
      <c r="H142" s="177"/>
      <c r="I142" s="177"/>
      <c r="J142" s="177"/>
      <c r="K142" s="177"/>
      <c r="L142" s="110">
        <f>Arkusz13!C9</f>
        <v>1</v>
      </c>
      <c r="M142" s="110"/>
      <c r="N142" s="31">
        <f>Arkusz13!C25</f>
        <v>0</v>
      </c>
      <c r="O142" s="31">
        <f>Arkusz13!C41</f>
        <v>0</v>
      </c>
      <c r="P142" s="31">
        <f>Arkusz13!C57</f>
        <v>0</v>
      </c>
      <c r="Q142" s="31">
        <f>Arkusz13!C73</f>
        <v>0</v>
      </c>
      <c r="R142" s="31">
        <f>Arkusz13!C89</f>
        <v>0</v>
      </c>
      <c r="S142" s="31">
        <f>Arkusz13!C105</f>
        <v>0</v>
      </c>
      <c r="T142" s="31">
        <f>Arkusz13!C121</f>
        <v>0</v>
      </c>
      <c r="U142" s="31">
        <f>Arkusz13!C137-SUM(N142:T142)</f>
        <v>0</v>
      </c>
      <c r="V142" s="174">
        <f t="shared" si="3"/>
        <v>0</v>
      </c>
      <c r="W142" s="175"/>
      <c r="Y142" s="3"/>
      <c r="Z142" s="6"/>
    </row>
    <row r="143" spans="1:26" x14ac:dyDescent="0.35">
      <c r="C143" s="178" t="s">
        <v>39</v>
      </c>
      <c r="D143" s="179"/>
      <c r="E143" s="179"/>
      <c r="F143" s="179"/>
      <c r="G143" s="179"/>
      <c r="H143" s="179"/>
      <c r="I143" s="179"/>
      <c r="J143" s="179"/>
      <c r="K143" s="179"/>
      <c r="L143" s="110">
        <f>Arkusz13!C10</f>
        <v>1</v>
      </c>
      <c r="M143" s="110"/>
      <c r="N143" s="31">
        <f>Arkusz13!C26</f>
        <v>0</v>
      </c>
      <c r="O143" s="31">
        <f>Arkusz13!C42</f>
        <v>0</v>
      </c>
      <c r="P143" s="31">
        <f>Arkusz13!C58</f>
        <v>0</v>
      </c>
      <c r="Q143" s="31">
        <f>Arkusz13!C74</f>
        <v>0</v>
      </c>
      <c r="R143" s="31">
        <f>Arkusz13!C90</f>
        <v>1</v>
      </c>
      <c r="S143" s="31">
        <f>Arkusz13!C106</f>
        <v>0</v>
      </c>
      <c r="T143" s="31">
        <f>Arkusz13!C122</f>
        <v>0</v>
      </c>
      <c r="U143" s="31">
        <f>Arkusz13!C138-SUM(N143:T143)</f>
        <v>0</v>
      </c>
      <c r="V143" s="174">
        <f t="shared" si="3"/>
        <v>1</v>
      </c>
      <c r="W143" s="175"/>
      <c r="Y143" s="3"/>
      <c r="Z143" s="6"/>
    </row>
    <row r="144" spans="1:26" x14ac:dyDescent="0.35">
      <c r="C144" s="176" t="s">
        <v>40</v>
      </c>
      <c r="D144" s="177"/>
      <c r="E144" s="177"/>
      <c r="F144" s="177"/>
      <c r="G144" s="177"/>
      <c r="H144" s="177"/>
      <c r="I144" s="177"/>
      <c r="J144" s="177"/>
      <c r="K144" s="177"/>
      <c r="L144" s="110">
        <f>Arkusz13!C11</f>
        <v>0</v>
      </c>
      <c r="M144" s="110"/>
      <c r="N144" s="31">
        <f>Arkusz13!C27</f>
        <v>1</v>
      </c>
      <c r="O144" s="31">
        <f>Arkusz13!C43</f>
        <v>0</v>
      </c>
      <c r="P144" s="31">
        <f>Arkusz13!C59</f>
        <v>0</v>
      </c>
      <c r="Q144" s="31">
        <f>Arkusz13!C75</f>
        <v>0</v>
      </c>
      <c r="R144" s="31">
        <f>Arkusz13!C91</f>
        <v>0</v>
      </c>
      <c r="S144" s="31">
        <f>Arkusz13!C107</f>
        <v>0</v>
      </c>
      <c r="T144" s="31">
        <f>Arkusz13!C123</f>
        <v>0</v>
      </c>
      <c r="U144" s="31">
        <f>Arkusz13!C139-SUM(N144:T144)</f>
        <v>0</v>
      </c>
      <c r="V144" s="174">
        <f t="shared" si="3"/>
        <v>1</v>
      </c>
      <c r="W144" s="175"/>
      <c r="Y144" s="3"/>
      <c r="Z144" s="6"/>
    </row>
    <row r="145" spans="1:26" x14ac:dyDescent="0.35">
      <c r="C145" s="178" t="s">
        <v>41</v>
      </c>
      <c r="D145" s="179"/>
      <c r="E145" s="179"/>
      <c r="F145" s="179"/>
      <c r="G145" s="179"/>
      <c r="H145" s="179"/>
      <c r="I145" s="179"/>
      <c r="J145" s="179"/>
      <c r="K145" s="179"/>
      <c r="L145" s="110">
        <f>Arkusz13!C12</f>
        <v>674</v>
      </c>
      <c r="M145" s="110"/>
      <c r="N145" s="31">
        <f>Arkusz13!C28</f>
        <v>317</v>
      </c>
      <c r="O145" s="31">
        <f>Arkusz13!C44</f>
        <v>34</v>
      </c>
      <c r="P145" s="31">
        <f>Arkusz13!C60</f>
        <v>37</v>
      </c>
      <c r="Q145" s="31">
        <f>Arkusz13!C76</f>
        <v>154</v>
      </c>
      <c r="R145" s="31">
        <f>Arkusz13!C92</f>
        <v>35</v>
      </c>
      <c r="S145" s="31">
        <f>Arkusz13!C108</f>
        <v>0</v>
      </c>
      <c r="T145" s="31">
        <f>Arkusz13!C124</f>
        <v>156</v>
      </c>
      <c r="U145" s="31">
        <f>Arkusz13!C140-SUM(N145:T145)</f>
        <v>286</v>
      </c>
      <c r="V145" s="174">
        <f t="shared" si="3"/>
        <v>1019</v>
      </c>
      <c r="W145" s="175"/>
      <c r="Y145" s="3"/>
      <c r="Z145" s="6"/>
    </row>
    <row r="146" spans="1:26" x14ac:dyDescent="0.35">
      <c r="C146" s="178" t="s">
        <v>11</v>
      </c>
      <c r="D146" s="179"/>
      <c r="E146" s="179"/>
      <c r="F146" s="179"/>
      <c r="G146" s="179"/>
      <c r="H146" s="179"/>
      <c r="I146" s="179"/>
      <c r="J146" s="179"/>
      <c r="K146" s="179"/>
      <c r="L146" s="110">
        <f>Arkusz13!C14</f>
        <v>1</v>
      </c>
      <c r="M146" s="110"/>
      <c r="N146" s="31">
        <f>Arkusz13!C30</f>
        <v>11</v>
      </c>
      <c r="O146" s="31">
        <f>Arkusz13!C46</f>
        <v>0</v>
      </c>
      <c r="P146" s="31">
        <f>Arkusz13!C62</f>
        <v>0</v>
      </c>
      <c r="Q146" s="31">
        <f>Arkusz13!C78</f>
        <v>2</v>
      </c>
      <c r="R146" s="31">
        <f>Arkusz13!C94</f>
        <v>0</v>
      </c>
      <c r="S146" s="31">
        <f>Arkusz13!C110</f>
        <v>0</v>
      </c>
      <c r="T146" s="31">
        <f>Arkusz13!C126</f>
        <v>0</v>
      </c>
      <c r="U146" s="31">
        <f>Arkusz13!C142-SUM(N146:T146)</f>
        <v>9</v>
      </c>
      <c r="V146" s="174">
        <f t="shared" si="3"/>
        <v>22</v>
      </c>
      <c r="W146" s="175"/>
      <c r="Y146" s="3"/>
      <c r="Z146" s="6"/>
    </row>
    <row r="147" spans="1:26" x14ac:dyDescent="0.35">
      <c r="C147" s="176" t="s">
        <v>43</v>
      </c>
      <c r="D147" s="177"/>
      <c r="E147" s="177"/>
      <c r="F147" s="177"/>
      <c r="G147" s="177"/>
      <c r="H147" s="177"/>
      <c r="I147" s="177"/>
      <c r="J147" s="177"/>
      <c r="K147" s="177"/>
      <c r="L147" s="110">
        <f>Arkusz13!C15</f>
        <v>2</v>
      </c>
      <c r="M147" s="110"/>
      <c r="N147" s="31">
        <f>Arkusz13!C31</f>
        <v>9</v>
      </c>
      <c r="O147" s="31">
        <f>Arkusz13!C47</f>
        <v>0</v>
      </c>
      <c r="P147" s="31">
        <f>Arkusz13!C63</f>
        <v>0</v>
      </c>
      <c r="Q147" s="31">
        <f>Arkusz13!C79</f>
        <v>0</v>
      </c>
      <c r="R147" s="31">
        <f>Arkusz13!C95</f>
        <v>0</v>
      </c>
      <c r="S147" s="31">
        <f>Arkusz13!C111</f>
        <v>0</v>
      </c>
      <c r="T147" s="31">
        <f>Arkusz13!C127</f>
        <v>0</v>
      </c>
      <c r="U147" s="31">
        <f>Arkusz13!C143-SUM(N147:T147)</f>
        <v>2</v>
      </c>
      <c r="V147" s="174">
        <f t="shared" si="3"/>
        <v>11</v>
      </c>
      <c r="W147" s="175"/>
      <c r="Y147" s="3"/>
      <c r="Z147" s="6"/>
    </row>
    <row r="148" spans="1:26" x14ac:dyDescent="0.35">
      <c r="C148" s="178" t="s">
        <v>44</v>
      </c>
      <c r="D148" s="179"/>
      <c r="E148" s="179"/>
      <c r="F148" s="179"/>
      <c r="G148" s="179"/>
      <c r="H148" s="179"/>
      <c r="I148" s="179"/>
      <c r="J148" s="179"/>
      <c r="K148" s="179"/>
      <c r="L148" s="110">
        <f>Arkusz13!C16</f>
        <v>1</v>
      </c>
      <c r="M148" s="110"/>
      <c r="N148" s="31">
        <f>Arkusz13!C32</f>
        <v>0</v>
      </c>
      <c r="O148" s="31">
        <f>Arkusz13!C48</f>
        <v>0</v>
      </c>
      <c r="P148" s="31">
        <f>Arkusz13!C64</f>
        <v>0</v>
      </c>
      <c r="Q148" s="31">
        <f>Arkusz13!C80</f>
        <v>1</v>
      </c>
      <c r="R148" s="31">
        <f>Arkusz13!C96</f>
        <v>0</v>
      </c>
      <c r="S148" s="31">
        <f>Arkusz13!C112</f>
        <v>0</v>
      </c>
      <c r="T148" s="31">
        <f>Arkusz13!C128</f>
        <v>0</v>
      </c>
      <c r="U148" s="31">
        <f>Arkusz13!C144-SUM(N148:T148)</f>
        <v>0</v>
      </c>
      <c r="V148" s="174">
        <f t="shared" si="3"/>
        <v>1</v>
      </c>
      <c r="W148" s="175"/>
      <c r="Y148" s="3"/>
      <c r="Z148" s="6"/>
    </row>
    <row r="149" spans="1:26" ht="15" thickBot="1" x14ac:dyDescent="0.4">
      <c r="C149" s="297" t="s">
        <v>45</v>
      </c>
      <c r="D149" s="298"/>
      <c r="E149" s="298"/>
      <c r="F149" s="298"/>
      <c r="G149" s="298"/>
      <c r="H149" s="298"/>
      <c r="I149" s="298"/>
      <c r="J149" s="298"/>
      <c r="K149" s="298"/>
      <c r="L149" s="110">
        <f>Arkusz13!C17</f>
        <v>1</v>
      </c>
      <c r="M149" s="110"/>
      <c r="N149" s="31">
        <f>Arkusz13!C33</f>
        <v>2</v>
      </c>
      <c r="O149" s="31">
        <f>Arkusz13!C49</f>
        <v>0</v>
      </c>
      <c r="P149" s="31">
        <f>Arkusz13!C65</f>
        <v>0</v>
      </c>
      <c r="Q149" s="31">
        <f>Arkusz13!C81</f>
        <v>1</v>
      </c>
      <c r="R149" s="31">
        <f>Arkusz13!C97</f>
        <v>0</v>
      </c>
      <c r="S149" s="31">
        <f>Arkusz13!C113</f>
        <v>0</v>
      </c>
      <c r="T149" s="31">
        <f>Arkusz13!C129</f>
        <v>0</v>
      </c>
      <c r="U149" s="31">
        <f>Arkusz13!C145-SUM(N149:T149)</f>
        <v>4</v>
      </c>
      <c r="V149" s="174">
        <f t="shared" si="3"/>
        <v>7</v>
      </c>
      <c r="W149" s="175"/>
      <c r="Y149" s="3"/>
      <c r="Z149" s="6"/>
    </row>
    <row r="150" spans="1:26" ht="15" thickBot="1" x14ac:dyDescent="0.4">
      <c r="C150" s="278" t="s">
        <v>1</v>
      </c>
      <c r="D150" s="279"/>
      <c r="E150" s="279"/>
      <c r="F150" s="279"/>
      <c r="G150" s="279"/>
      <c r="H150" s="279"/>
      <c r="I150" s="279"/>
      <c r="J150" s="279"/>
      <c r="K150" s="279"/>
      <c r="L150" s="270">
        <f>SUM(L135:L149)</f>
        <v>10197</v>
      </c>
      <c r="M150" s="270"/>
      <c r="N150" s="32">
        <f t="shared" ref="N150:V150" si="4">SUM(N135:N149)</f>
        <v>1557</v>
      </c>
      <c r="O150" s="32">
        <f t="shared" si="4"/>
        <v>5241</v>
      </c>
      <c r="P150" s="32">
        <f t="shared" si="4"/>
        <v>606</v>
      </c>
      <c r="Q150" s="32">
        <f t="shared" si="4"/>
        <v>1413</v>
      </c>
      <c r="R150" s="32">
        <f t="shared" si="4"/>
        <v>36</v>
      </c>
      <c r="S150" s="32">
        <f t="shared" si="4"/>
        <v>0</v>
      </c>
      <c r="T150" s="32">
        <f t="shared" si="4"/>
        <v>156</v>
      </c>
      <c r="U150" s="32">
        <f t="shared" si="4"/>
        <v>9671</v>
      </c>
      <c r="V150" s="270">
        <f t="shared" si="4"/>
        <v>18680</v>
      </c>
      <c r="W150" s="304"/>
      <c r="Y150" s="3"/>
      <c r="Z150" s="6"/>
    </row>
    <row r="151" spans="1:26" x14ac:dyDescent="0.35">
      <c r="A151" s="33"/>
      <c r="B151" s="33"/>
      <c r="C151" s="33"/>
      <c r="D151" s="33"/>
      <c r="E151" s="33"/>
      <c r="F151" s="33"/>
      <c r="G151" s="33"/>
      <c r="H151" s="33"/>
      <c r="I151" s="33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</row>
    <row r="175" spans="4:19" ht="15" thickBot="1" x14ac:dyDescent="0.4"/>
    <row r="176" spans="4:19" ht="31.5" customHeight="1" x14ac:dyDescent="0.35">
      <c r="D176" s="268" t="s">
        <v>2</v>
      </c>
      <c r="E176" s="269"/>
      <c r="F176" s="269"/>
      <c r="G176" s="269"/>
      <c r="H176" s="269"/>
      <c r="I176" s="269"/>
      <c r="J176" s="269"/>
      <c r="K176" s="269"/>
      <c r="L176" s="269" t="s">
        <v>3</v>
      </c>
      <c r="M176" s="269"/>
      <c r="N176" s="125" t="s">
        <v>86</v>
      </c>
      <c r="O176" s="125"/>
      <c r="P176" s="125"/>
      <c r="Q176" s="301" t="s">
        <v>87</v>
      </c>
      <c r="R176" s="302"/>
      <c r="S176" s="303"/>
    </row>
    <row r="177" spans="1:25" ht="15" thickBot="1" x14ac:dyDescent="0.4">
      <c r="D177" s="227" t="s">
        <v>85</v>
      </c>
      <c r="E177" s="228"/>
      <c r="F177" s="228"/>
      <c r="G177" s="228"/>
      <c r="H177" s="228"/>
      <c r="I177" s="228"/>
      <c r="J177" s="228"/>
      <c r="K177" s="228"/>
      <c r="L177" s="226">
        <f>Arkusz14!B2</f>
        <v>5</v>
      </c>
      <c r="M177" s="226"/>
      <c r="N177" s="226">
        <f>Arkusz14!B3</f>
        <v>2</v>
      </c>
      <c r="O177" s="226"/>
      <c r="P177" s="226"/>
      <c r="Q177" s="280">
        <f>Arkusz14!B4</f>
        <v>0</v>
      </c>
      <c r="R177" s="281"/>
      <c r="S177" s="282"/>
    </row>
    <row r="178" spans="1:25" x14ac:dyDescent="0.3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</row>
    <row r="179" spans="1:25" x14ac:dyDescent="0.35">
      <c r="A179" s="130" t="s">
        <v>177</v>
      </c>
      <c r="B179" s="274"/>
      <c r="C179" s="274"/>
      <c r="D179" s="274"/>
      <c r="E179" s="274"/>
      <c r="F179" s="274"/>
      <c r="G179" s="274"/>
      <c r="H179" s="274"/>
      <c r="I179" s="274"/>
      <c r="J179" s="274"/>
      <c r="K179" s="274"/>
      <c r="L179" s="274"/>
      <c r="M179" s="274"/>
      <c r="N179" s="274"/>
      <c r="O179" s="274"/>
      <c r="P179" s="274"/>
      <c r="Q179" s="274"/>
      <c r="R179" s="274"/>
      <c r="S179" s="274"/>
      <c r="T179" s="274"/>
      <c r="U179" s="274"/>
      <c r="V179" s="274"/>
      <c r="W179" s="274"/>
      <c r="X179" s="274"/>
      <c r="Y179" s="274"/>
    </row>
    <row r="180" spans="1:25" s="49" customFormat="1" x14ac:dyDescent="0.35">
      <c r="A180" s="274"/>
      <c r="B180" s="274"/>
      <c r="C180" s="274"/>
      <c r="D180" s="274"/>
      <c r="E180" s="274"/>
      <c r="F180" s="274"/>
      <c r="G180" s="274"/>
      <c r="H180" s="274"/>
      <c r="I180" s="274"/>
      <c r="J180" s="274"/>
      <c r="K180" s="274"/>
      <c r="L180" s="274"/>
      <c r="M180" s="274"/>
      <c r="N180" s="274"/>
      <c r="O180" s="274"/>
      <c r="P180" s="274"/>
      <c r="Q180" s="274"/>
      <c r="R180" s="274"/>
      <c r="S180" s="274"/>
      <c r="T180" s="274"/>
      <c r="U180" s="274"/>
      <c r="V180" s="274"/>
      <c r="W180" s="274"/>
      <c r="X180" s="274"/>
      <c r="Y180" s="274"/>
    </row>
    <row r="181" spans="1:25" s="49" customFormat="1" x14ac:dyDescent="0.35">
      <c r="A181" s="274"/>
      <c r="B181" s="274"/>
      <c r="C181" s="274"/>
      <c r="D181" s="274"/>
      <c r="E181" s="274"/>
      <c r="F181" s="274"/>
      <c r="G181" s="274"/>
      <c r="H181" s="274"/>
      <c r="I181" s="274"/>
      <c r="J181" s="274"/>
      <c r="K181" s="274"/>
      <c r="L181" s="274"/>
      <c r="M181" s="274"/>
      <c r="N181" s="274"/>
      <c r="O181" s="274"/>
      <c r="P181" s="274"/>
      <c r="Q181" s="274"/>
      <c r="R181" s="274"/>
      <c r="S181" s="274"/>
      <c r="T181" s="274"/>
      <c r="U181" s="274"/>
      <c r="V181" s="274"/>
      <c r="W181" s="274"/>
      <c r="X181" s="274"/>
      <c r="Y181" s="274"/>
    </row>
    <row r="182" spans="1:25" s="49" customFormat="1" x14ac:dyDescent="0.35">
      <c r="A182" s="274"/>
      <c r="B182" s="274"/>
      <c r="C182" s="274"/>
      <c r="D182" s="274"/>
      <c r="E182" s="274"/>
      <c r="F182" s="274"/>
      <c r="G182" s="274"/>
      <c r="H182" s="274"/>
      <c r="I182" s="274"/>
      <c r="J182" s="274"/>
      <c r="K182" s="274"/>
      <c r="L182" s="274"/>
      <c r="M182" s="274"/>
      <c r="N182" s="274"/>
      <c r="O182" s="274"/>
      <c r="P182" s="274"/>
      <c r="Q182" s="274"/>
      <c r="R182" s="274"/>
      <c r="S182" s="274"/>
      <c r="T182" s="274"/>
      <c r="U182" s="274"/>
      <c r="V182" s="274"/>
      <c r="W182" s="274"/>
      <c r="X182" s="274"/>
      <c r="Y182" s="274"/>
    </row>
    <row r="183" spans="1:25" s="49" customFormat="1" x14ac:dyDescent="0.35">
      <c r="A183" s="274"/>
      <c r="B183" s="274"/>
      <c r="C183" s="274"/>
      <c r="D183" s="274"/>
      <c r="E183" s="274"/>
      <c r="F183" s="274"/>
      <c r="G183" s="274"/>
      <c r="H183" s="274"/>
      <c r="I183" s="274"/>
      <c r="J183" s="274"/>
      <c r="K183" s="274"/>
      <c r="L183" s="274"/>
      <c r="M183" s="274"/>
      <c r="N183" s="274"/>
      <c r="O183" s="274"/>
      <c r="P183" s="274"/>
      <c r="Q183" s="274"/>
      <c r="R183" s="274"/>
      <c r="S183" s="274"/>
      <c r="T183" s="274"/>
      <c r="U183" s="274"/>
      <c r="V183" s="274"/>
      <c r="W183" s="274"/>
      <c r="X183" s="274"/>
      <c r="Y183" s="274"/>
    </row>
    <row r="184" spans="1:25" s="49" customFormat="1" x14ac:dyDescent="0.35">
      <c r="A184" s="274"/>
      <c r="B184" s="274"/>
      <c r="C184" s="274"/>
      <c r="D184" s="274"/>
      <c r="E184" s="274"/>
      <c r="F184" s="274"/>
      <c r="G184" s="274"/>
      <c r="H184" s="274"/>
      <c r="I184" s="274"/>
      <c r="J184" s="274"/>
      <c r="K184" s="274"/>
      <c r="L184" s="274"/>
      <c r="M184" s="274"/>
      <c r="N184" s="274"/>
      <c r="O184" s="274"/>
      <c r="P184" s="274"/>
      <c r="Q184" s="274"/>
      <c r="R184" s="274"/>
      <c r="S184" s="274"/>
      <c r="T184" s="274"/>
      <c r="U184" s="274"/>
      <c r="V184" s="274"/>
      <c r="W184" s="274"/>
      <c r="X184" s="274"/>
      <c r="Y184" s="274"/>
    </row>
    <row r="185" spans="1:25" s="49" customFormat="1" x14ac:dyDescent="0.35">
      <c r="A185" s="274"/>
      <c r="B185" s="274"/>
      <c r="C185" s="274"/>
      <c r="D185" s="274"/>
      <c r="E185" s="274"/>
      <c r="F185" s="274"/>
      <c r="G185" s="274"/>
      <c r="H185" s="274"/>
      <c r="I185" s="274"/>
      <c r="J185" s="274"/>
      <c r="K185" s="274"/>
      <c r="L185" s="274"/>
      <c r="M185" s="274"/>
      <c r="N185" s="274"/>
      <c r="O185" s="274"/>
      <c r="P185" s="274"/>
      <c r="Q185" s="274"/>
      <c r="R185" s="274"/>
      <c r="S185" s="274"/>
      <c r="T185" s="274"/>
      <c r="U185" s="274"/>
      <c r="V185" s="274"/>
      <c r="W185" s="274"/>
      <c r="X185" s="274"/>
      <c r="Y185" s="274"/>
    </row>
    <row r="186" spans="1:25" s="49" customFormat="1" x14ac:dyDescent="0.35">
      <c r="A186" s="274"/>
      <c r="B186" s="274"/>
      <c r="C186" s="274"/>
      <c r="D186" s="274"/>
      <c r="E186" s="274"/>
      <c r="F186" s="274"/>
      <c r="G186" s="274"/>
      <c r="H186" s="274"/>
      <c r="I186" s="274"/>
      <c r="J186" s="274"/>
      <c r="K186" s="274"/>
      <c r="L186" s="274"/>
      <c r="M186" s="274"/>
      <c r="N186" s="274"/>
      <c r="O186" s="274"/>
      <c r="P186" s="274"/>
      <c r="Q186" s="274"/>
      <c r="R186" s="274"/>
      <c r="S186" s="274"/>
      <c r="T186" s="274"/>
      <c r="U186" s="274"/>
      <c r="V186" s="274"/>
      <c r="W186" s="274"/>
      <c r="X186" s="274"/>
      <c r="Y186" s="274"/>
    </row>
    <row r="187" spans="1:25" s="49" customFormat="1" x14ac:dyDescent="0.35">
      <c r="A187" s="274"/>
      <c r="B187" s="274"/>
      <c r="C187" s="274"/>
      <c r="D187" s="274"/>
      <c r="E187" s="274"/>
      <c r="F187" s="274"/>
      <c r="G187" s="274"/>
      <c r="H187" s="274"/>
      <c r="I187" s="274"/>
      <c r="J187" s="274"/>
      <c r="K187" s="274"/>
      <c r="L187" s="274"/>
      <c r="M187" s="274"/>
      <c r="N187" s="274"/>
      <c r="O187" s="274"/>
      <c r="P187" s="274"/>
      <c r="Q187" s="274"/>
      <c r="R187" s="274"/>
      <c r="S187" s="274"/>
      <c r="T187" s="274"/>
      <c r="U187" s="274"/>
      <c r="V187" s="274"/>
      <c r="W187" s="274"/>
      <c r="X187" s="274"/>
      <c r="Y187" s="274"/>
    </row>
    <row r="188" spans="1:25" x14ac:dyDescent="0.35">
      <c r="A188" s="274"/>
      <c r="B188" s="274"/>
      <c r="C188" s="274"/>
      <c r="D188" s="274"/>
      <c r="E188" s="274"/>
      <c r="F188" s="274"/>
      <c r="G188" s="274"/>
      <c r="H188" s="274"/>
      <c r="I188" s="274"/>
      <c r="J188" s="274"/>
      <c r="K188" s="274"/>
      <c r="L188" s="274"/>
      <c r="M188" s="274"/>
      <c r="N188" s="274"/>
      <c r="O188" s="274"/>
      <c r="P188" s="274"/>
      <c r="Q188" s="274"/>
      <c r="R188" s="274"/>
      <c r="S188" s="274"/>
      <c r="T188" s="274"/>
      <c r="U188" s="274"/>
      <c r="V188" s="274"/>
      <c r="W188" s="274"/>
      <c r="X188" s="274"/>
      <c r="Y188" s="274"/>
    </row>
    <row r="189" spans="1:25" x14ac:dyDescent="0.35">
      <c r="A189" s="274"/>
      <c r="B189" s="274"/>
      <c r="C189" s="274"/>
      <c r="D189" s="274"/>
      <c r="E189" s="274"/>
      <c r="F189" s="274"/>
      <c r="G189" s="274"/>
      <c r="H189" s="274"/>
      <c r="I189" s="274"/>
      <c r="J189" s="274"/>
      <c r="K189" s="274"/>
      <c r="L189" s="274"/>
      <c r="M189" s="274"/>
      <c r="N189" s="274"/>
      <c r="O189" s="274"/>
      <c r="P189" s="274"/>
      <c r="Q189" s="274"/>
      <c r="R189" s="274"/>
      <c r="S189" s="274"/>
      <c r="T189" s="274"/>
      <c r="U189" s="274"/>
      <c r="V189" s="274"/>
      <c r="W189" s="274"/>
      <c r="X189" s="274"/>
      <c r="Y189" s="274"/>
    </row>
    <row r="190" spans="1:25" x14ac:dyDescent="0.35">
      <c r="A190" s="274"/>
      <c r="B190" s="274"/>
      <c r="C190" s="274"/>
      <c r="D190" s="274"/>
      <c r="E190" s="274"/>
      <c r="F190" s="274"/>
      <c r="G190" s="274"/>
      <c r="H190" s="274"/>
      <c r="I190" s="274"/>
      <c r="J190" s="274"/>
      <c r="K190" s="274"/>
      <c r="L190" s="274"/>
      <c r="M190" s="274"/>
      <c r="N190" s="274"/>
      <c r="O190" s="274"/>
      <c r="P190" s="274"/>
      <c r="Q190" s="274"/>
      <c r="R190" s="274"/>
      <c r="S190" s="274"/>
      <c r="T190" s="274"/>
      <c r="U190" s="274"/>
      <c r="V190" s="274"/>
      <c r="W190" s="274"/>
      <c r="X190" s="274"/>
      <c r="Y190" s="274"/>
    </row>
    <row r="191" spans="1:25" x14ac:dyDescent="0.35">
      <c r="A191" s="274"/>
      <c r="B191" s="274"/>
      <c r="C191" s="274"/>
      <c r="D191" s="274"/>
      <c r="E191" s="274"/>
      <c r="F191" s="274"/>
      <c r="G191" s="274"/>
      <c r="H191" s="274"/>
      <c r="I191" s="274"/>
      <c r="J191" s="274"/>
      <c r="K191" s="274"/>
      <c r="L191" s="274"/>
      <c r="M191" s="274"/>
      <c r="N191" s="274"/>
      <c r="O191" s="274"/>
      <c r="P191" s="274"/>
      <c r="Q191" s="274"/>
      <c r="R191" s="274"/>
      <c r="S191" s="274"/>
      <c r="T191" s="274"/>
      <c r="U191" s="274"/>
      <c r="V191" s="274"/>
      <c r="W191" s="274"/>
      <c r="X191" s="274"/>
      <c r="Y191" s="274"/>
    </row>
    <row r="192" spans="1:25" s="49" customFormat="1" x14ac:dyDescent="0.35">
      <c r="A192" s="274"/>
      <c r="B192" s="274"/>
      <c r="C192" s="274"/>
      <c r="D192" s="274"/>
      <c r="E192" s="274"/>
      <c r="F192" s="274"/>
      <c r="G192" s="274"/>
      <c r="H192" s="274"/>
      <c r="I192" s="274"/>
      <c r="J192" s="274"/>
      <c r="K192" s="274"/>
      <c r="L192" s="274"/>
      <c r="M192" s="274"/>
      <c r="N192" s="274"/>
      <c r="O192" s="274"/>
      <c r="P192" s="274"/>
      <c r="Q192" s="274"/>
      <c r="R192" s="274"/>
      <c r="S192" s="274"/>
      <c r="T192" s="274"/>
      <c r="U192" s="274"/>
      <c r="V192" s="274"/>
      <c r="W192" s="274"/>
      <c r="X192" s="274"/>
      <c r="Y192" s="274"/>
    </row>
    <row r="193" spans="1:25" s="49" customFormat="1" x14ac:dyDescent="0.35">
      <c r="A193" s="274"/>
      <c r="B193" s="274"/>
      <c r="C193" s="274"/>
      <c r="D193" s="274"/>
      <c r="E193" s="274"/>
      <c r="F193" s="274"/>
      <c r="G193" s="274"/>
      <c r="H193" s="274"/>
      <c r="I193" s="274"/>
      <c r="J193" s="274"/>
      <c r="K193" s="274"/>
      <c r="L193" s="274"/>
      <c r="M193" s="274"/>
      <c r="N193" s="274"/>
      <c r="O193" s="274"/>
      <c r="P193" s="274"/>
      <c r="Q193" s="274"/>
      <c r="R193" s="274"/>
      <c r="S193" s="274"/>
      <c r="T193" s="274"/>
      <c r="U193" s="274"/>
      <c r="V193" s="274"/>
      <c r="W193" s="274"/>
      <c r="X193" s="274"/>
      <c r="Y193" s="274"/>
    </row>
    <row r="194" spans="1:25" s="49" customFormat="1" x14ac:dyDescent="0.35">
      <c r="A194" s="274"/>
      <c r="B194" s="274"/>
      <c r="C194" s="274"/>
      <c r="D194" s="274"/>
      <c r="E194" s="274"/>
      <c r="F194" s="274"/>
      <c r="G194" s="274"/>
      <c r="H194" s="274"/>
      <c r="I194" s="274"/>
      <c r="J194" s="274"/>
      <c r="K194" s="274"/>
      <c r="L194" s="274"/>
      <c r="M194" s="274"/>
      <c r="N194" s="274"/>
      <c r="O194" s="274"/>
      <c r="P194" s="274"/>
      <c r="Q194" s="274"/>
      <c r="R194" s="274"/>
      <c r="S194" s="274"/>
      <c r="T194" s="274"/>
      <c r="U194" s="274"/>
      <c r="V194" s="274"/>
      <c r="W194" s="274"/>
      <c r="X194" s="274"/>
      <c r="Y194" s="274"/>
    </row>
    <row r="195" spans="1:25" s="49" customFormat="1" x14ac:dyDescent="0.35">
      <c r="A195" s="274"/>
      <c r="B195" s="274"/>
      <c r="C195" s="274"/>
      <c r="D195" s="274"/>
      <c r="E195" s="274"/>
      <c r="F195" s="274"/>
      <c r="G195" s="274"/>
      <c r="H195" s="274"/>
      <c r="I195" s="274"/>
      <c r="J195" s="274"/>
      <c r="K195" s="274"/>
      <c r="L195" s="274"/>
      <c r="M195" s="274"/>
      <c r="N195" s="274"/>
      <c r="O195" s="274"/>
      <c r="P195" s="274"/>
      <c r="Q195" s="274"/>
      <c r="R195" s="274"/>
      <c r="S195" s="274"/>
      <c r="T195" s="274"/>
      <c r="U195" s="274"/>
      <c r="V195" s="274"/>
      <c r="W195" s="274"/>
      <c r="X195" s="274"/>
      <c r="Y195" s="274"/>
    </row>
    <row r="196" spans="1:25" s="49" customFormat="1" x14ac:dyDescent="0.35">
      <c r="A196" s="274"/>
      <c r="B196" s="274"/>
      <c r="C196" s="274"/>
      <c r="D196" s="274"/>
      <c r="E196" s="274"/>
      <c r="F196" s="274"/>
      <c r="G196" s="274"/>
      <c r="H196" s="274"/>
      <c r="I196" s="274"/>
      <c r="J196" s="274"/>
      <c r="K196" s="274"/>
      <c r="L196" s="274"/>
      <c r="M196" s="274"/>
      <c r="N196" s="274"/>
      <c r="O196" s="274"/>
      <c r="P196" s="274"/>
      <c r="Q196" s="274"/>
      <c r="R196" s="274"/>
      <c r="S196" s="274"/>
      <c r="T196" s="274"/>
      <c r="U196" s="274"/>
      <c r="V196" s="274"/>
      <c r="W196" s="274"/>
      <c r="X196" s="274"/>
      <c r="Y196" s="274"/>
    </row>
    <row r="197" spans="1:25" s="49" customFormat="1" x14ac:dyDescent="0.35">
      <c r="A197" s="274"/>
      <c r="B197" s="274"/>
      <c r="C197" s="274"/>
      <c r="D197" s="274"/>
      <c r="E197" s="274"/>
      <c r="F197" s="274"/>
      <c r="G197" s="274"/>
      <c r="H197" s="274"/>
      <c r="I197" s="274"/>
      <c r="J197" s="274"/>
      <c r="K197" s="274"/>
      <c r="L197" s="274"/>
      <c r="M197" s="274"/>
      <c r="N197" s="274"/>
      <c r="O197" s="274"/>
      <c r="P197" s="274"/>
      <c r="Q197" s="274"/>
      <c r="R197" s="274"/>
      <c r="S197" s="274"/>
      <c r="T197" s="274"/>
      <c r="U197" s="274"/>
      <c r="V197" s="274"/>
      <c r="W197" s="274"/>
      <c r="X197" s="274"/>
      <c r="Y197" s="274"/>
    </row>
    <row r="198" spans="1:25" x14ac:dyDescent="0.35">
      <c r="A198" s="274"/>
      <c r="B198" s="274"/>
      <c r="C198" s="274"/>
      <c r="D198" s="274"/>
      <c r="E198" s="274"/>
      <c r="F198" s="274"/>
      <c r="G198" s="274"/>
      <c r="H198" s="274"/>
      <c r="I198" s="274"/>
      <c r="J198" s="274"/>
      <c r="K198" s="274"/>
      <c r="L198" s="274"/>
      <c r="M198" s="274"/>
      <c r="N198" s="274"/>
      <c r="O198" s="274"/>
      <c r="P198" s="274"/>
      <c r="Q198" s="274"/>
      <c r="R198" s="274"/>
      <c r="S198" s="274"/>
      <c r="T198" s="274"/>
      <c r="U198" s="274"/>
      <c r="V198" s="274"/>
      <c r="W198" s="274"/>
      <c r="X198" s="274"/>
      <c r="Y198" s="274"/>
    </row>
    <row r="200" spans="1:25" x14ac:dyDescent="0.35">
      <c r="A200" s="131" t="s">
        <v>141</v>
      </c>
      <c r="B200" s="131"/>
      <c r="C200" s="131"/>
      <c r="D200" s="131"/>
      <c r="E200" s="131"/>
      <c r="F200" s="131"/>
      <c r="G200" s="131"/>
      <c r="H200" s="131"/>
      <c r="I200" s="131"/>
      <c r="J200" s="131"/>
      <c r="K200" s="131"/>
      <c r="L200" s="131"/>
      <c r="M200" s="131"/>
      <c r="N200" s="131"/>
      <c r="O200" s="131"/>
      <c r="P200" s="131"/>
      <c r="Q200" s="131"/>
      <c r="R200" s="131"/>
      <c r="S200" s="131"/>
      <c r="T200" s="131"/>
      <c r="U200" s="131"/>
    </row>
    <row r="201" spans="1:25" ht="15" thickBot="1" x14ac:dyDescent="0.4"/>
    <row r="202" spans="1:25" x14ac:dyDescent="0.35">
      <c r="G202" s="217" t="s">
        <v>23</v>
      </c>
      <c r="H202" s="218"/>
      <c r="I202" s="218"/>
      <c r="J202" s="218"/>
      <c r="K202" s="84" t="s">
        <v>8</v>
      </c>
      <c r="L202" s="182"/>
    </row>
    <row r="203" spans="1:25" x14ac:dyDescent="0.35">
      <c r="G203" s="224" t="s">
        <v>13</v>
      </c>
      <c r="H203" s="225"/>
      <c r="I203" s="225"/>
      <c r="J203" s="225"/>
      <c r="K203" s="174">
        <v>701</v>
      </c>
      <c r="L203" s="175"/>
    </row>
    <row r="204" spans="1:25" x14ac:dyDescent="0.35">
      <c r="G204" s="283" t="s">
        <v>14</v>
      </c>
      <c r="H204" s="284"/>
      <c r="I204" s="284"/>
      <c r="J204" s="284"/>
      <c r="K204" s="174">
        <v>282</v>
      </c>
      <c r="L204" s="175"/>
    </row>
    <row r="205" spans="1:25" ht="14.5" customHeight="1" x14ac:dyDescent="0.35">
      <c r="G205" s="224" t="s">
        <v>15</v>
      </c>
      <c r="H205" s="225"/>
      <c r="I205" s="225"/>
      <c r="J205" s="225"/>
      <c r="K205" s="174">
        <v>100</v>
      </c>
      <c r="L205" s="175"/>
    </row>
    <row r="206" spans="1:25" ht="14.5" customHeight="1" x14ac:dyDescent="0.35">
      <c r="G206" s="283" t="s">
        <v>80</v>
      </c>
      <c r="H206" s="284"/>
      <c r="I206" s="284"/>
      <c r="J206" s="284"/>
      <c r="K206" s="174">
        <v>221</v>
      </c>
      <c r="L206" s="175"/>
    </row>
    <row r="207" spans="1:25" s="50" customFormat="1" x14ac:dyDescent="0.35">
      <c r="G207" s="224" t="s">
        <v>179</v>
      </c>
      <c r="H207" s="225"/>
      <c r="I207" s="225"/>
      <c r="J207" s="225"/>
      <c r="K207" s="174">
        <v>1</v>
      </c>
      <c r="L207" s="175"/>
      <c r="Y207" s="6"/>
    </row>
    <row r="208" spans="1:25" ht="14.5" customHeight="1" x14ac:dyDescent="0.35">
      <c r="G208" s="283" t="s">
        <v>81</v>
      </c>
      <c r="H208" s="284"/>
      <c r="I208" s="284"/>
      <c r="J208" s="284"/>
      <c r="K208" s="174">
        <v>0</v>
      </c>
      <c r="L208" s="175"/>
    </row>
    <row r="209" spans="1:25" ht="14.5" customHeight="1" x14ac:dyDescent="0.35">
      <c r="G209" s="224" t="s">
        <v>91</v>
      </c>
      <c r="H209" s="225"/>
      <c r="I209" s="225"/>
      <c r="J209" s="225"/>
      <c r="K209" s="174">
        <v>0</v>
      </c>
      <c r="L209" s="175"/>
    </row>
    <row r="210" spans="1:25" ht="14.5" customHeight="1" x14ac:dyDescent="0.35">
      <c r="G210" s="283" t="s">
        <v>16</v>
      </c>
      <c r="H210" s="284"/>
      <c r="I210" s="284"/>
      <c r="J210" s="284"/>
      <c r="K210" s="174">
        <v>35</v>
      </c>
      <c r="L210" s="175"/>
    </row>
    <row r="211" spans="1:25" ht="14.5" customHeight="1" x14ac:dyDescent="0.35">
      <c r="G211" s="224" t="s">
        <v>17</v>
      </c>
      <c r="H211" s="225"/>
      <c r="I211" s="225"/>
      <c r="J211" s="225"/>
      <c r="K211" s="174">
        <v>183</v>
      </c>
      <c r="L211" s="175"/>
    </row>
    <row r="212" spans="1:25" ht="14.5" customHeight="1" x14ac:dyDescent="0.35">
      <c r="G212" s="283" t="s">
        <v>18</v>
      </c>
      <c r="H212" s="284"/>
      <c r="I212" s="284"/>
      <c r="J212" s="284"/>
      <c r="K212" s="174">
        <v>25</v>
      </c>
      <c r="L212" s="175"/>
    </row>
    <row r="213" spans="1:25" ht="14.5" customHeight="1" x14ac:dyDescent="0.35">
      <c r="G213" s="224" t="s">
        <v>19</v>
      </c>
      <c r="H213" s="225"/>
      <c r="I213" s="225"/>
      <c r="J213" s="225"/>
      <c r="K213" s="174">
        <v>20</v>
      </c>
      <c r="L213" s="175"/>
    </row>
    <row r="214" spans="1:25" ht="14.5" customHeight="1" x14ac:dyDescent="0.35">
      <c r="G214" s="283" t="s">
        <v>82</v>
      </c>
      <c r="H214" s="284"/>
      <c r="I214" s="284"/>
      <c r="J214" s="284"/>
      <c r="K214" s="174">
        <v>676</v>
      </c>
      <c r="L214" s="175"/>
    </row>
    <row r="215" spans="1:25" s="50" customFormat="1" ht="15" thickBot="1" x14ac:dyDescent="0.4">
      <c r="G215" s="224" t="s">
        <v>182</v>
      </c>
      <c r="H215" s="225"/>
      <c r="I215" s="225"/>
      <c r="J215" s="225"/>
      <c r="K215" s="174">
        <v>436</v>
      </c>
      <c r="L215" s="175"/>
      <c r="Y215" s="6"/>
    </row>
    <row r="216" spans="1:25" ht="15" thickBot="1" x14ac:dyDescent="0.4">
      <c r="G216" s="305" t="s">
        <v>1</v>
      </c>
      <c r="H216" s="306"/>
      <c r="I216" s="306"/>
      <c r="J216" s="306"/>
      <c r="K216" s="91">
        <f>SUM(K203:L215)</f>
        <v>2680</v>
      </c>
      <c r="L216" s="92"/>
    </row>
    <row r="218" spans="1:25" x14ac:dyDescent="0.35">
      <c r="A218" s="130" t="s">
        <v>183</v>
      </c>
      <c r="B218" s="130"/>
      <c r="C218" s="130"/>
      <c r="D218" s="130"/>
      <c r="E218" s="130"/>
      <c r="F218" s="130"/>
      <c r="G218" s="130"/>
      <c r="H218" s="130"/>
      <c r="I218" s="130"/>
      <c r="J218" s="130"/>
      <c r="K218" s="130"/>
      <c r="L218" s="130"/>
      <c r="M218" s="130"/>
      <c r="N218" s="130"/>
      <c r="O218" s="130"/>
      <c r="P218" s="130"/>
      <c r="Q218" s="130"/>
      <c r="R218" s="130"/>
      <c r="S218" s="130"/>
      <c r="T218" s="130"/>
      <c r="U218" s="130"/>
      <c r="V218" s="130"/>
      <c r="W218" s="130"/>
      <c r="X218" s="130"/>
      <c r="Y218" s="130"/>
    </row>
    <row r="219" spans="1:25" x14ac:dyDescent="0.35">
      <c r="A219" s="130"/>
      <c r="B219" s="130"/>
      <c r="C219" s="130"/>
      <c r="D219" s="130"/>
      <c r="E219" s="130"/>
      <c r="F219" s="130"/>
      <c r="G219" s="130"/>
      <c r="H219" s="130"/>
      <c r="I219" s="130"/>
      <c r="J219" s="130"/>
      <c r="K219" s="130"/>
      <c r="L219" s="130"/>
      <c r="M219" s="130"/>
      <c r="N219" s="130"/>
      <c r="O219" s="130"/>
      <c r="P219" s="130"/>
      <c r="Q219" s="130"/>
      <c r="R219" s="130"/>
      <c r="S219" s="130"/>
      <c r="T219" s="130"/>
      <c r="U219" s="130"/>
      <c r="V219" s="130"/>
      <c r="W219" s="130"/>
      <c r="X219" s="130"/>
      <c r="Y219" s="130"/>
    </row>
    <row r="220" spans="1:25" x14ac:dyDescent="0.35">
      <c r="A220" s="130"/>
      <c r="B220" s="130"/>
      <c r="C220" s="130"/>
      <c r="D220" s="130"/>
      <c r="E220" s="130"/>
      <c r="F220" s="130"/>
      <c r="G220" s="130"/>
      <c r="H220" s="130"/>
      <c r="I220" s="130"/>
      <c r="J220" s="130"/>
      <c r="K220" s="130"/>
      <c r="L220" s="130"/>
      <c r="M220" s="130"/>
      <c r="N220" s="130"/>
      <c r="O220" s="130"/>
      <c r="P220" s="130"/>
      <c r="Q220" s="130"/>
      <c r="R220" s="130"/>
      <c r="S220" s="130"/>
      <c r="T220" s="130"/>
      <c r="U220" s="130"/>
      <c r="V220" s="130"/>
      <c r="W220" s="130"/>
      <c r="X220" s="130"/>
      <c r="Y220" s="130"/>
    </row>
    <row r="221" spans="1:25" x14ac:dyDescent="0.35">
      <c r="A221" s="130"/>
      <c r="B221" s="130"/>
      <c r="C221" s="130"/>
      <c r="D221" s="130"/>
      <c r="E221" s="130"/>
      <c r="F221" s="130"/>
      <c r="G221" s="130"/>
      <c r="H221" s="130"/>
      <c r="I221" s="130"/>
      <c r="J221" s="130"/>
      <c r="K221" s="130"/>
      <c r="L221" s="130"/>
      <c r="M221" s="130"/>
      <c r="N221" s="130"/>
      <c r="O221" s="130"/>
      <c r="P221" s="130"/>
      <c r="Q221" s="130"/>
      <c r="R221" s="130"/>
      <c r="S221" s="130"/>
      <c r="T221" s="130"/>
      <c r="U221" s="130"/>
      <c r="V221" s="130"/>
      <c r="W221" s="130"/>
      <c r="X221" s="130"/>
      <c r="Y221" s="130"/>
    </row>
    <row r="222" spans="1:25" x14ac:dyDescent="0.35">
      <c r="A222" s="130"/>
      <c r="B222" s="130"/>
      <c r="C222" s="130"/>
      <c r="D222" s="130"/>
      <c r="E222" s="130"/>
      <c r="F222" s="130"/>
      <c r="G222" s="130"/>
      <c r="H222" s="130"/>
      <c r="I222" s="130"/>
      <c r="J222" s="130"/>
      <c r="K222" s="130"/>
      <c r="L222" s="130"/>
      <c r="M222" s="130"/>
      <c r="N222" s="130"/>
      <c r="O222" s="130"/>
      <c r="P222" s="130"/>
      <c r="Q222" s="130"/>
      <c r="R222" s="130"/>
      <c r="S222" s="130"/>
      <c r="T222" s="130"/>
      <c r="U222" s="130"/>
      <c r="V222" s="130"/>
      <c r="W222" s="130"/>
      <c r="X222" s="130"/>
      <c r="Y222" s="130"/>
    </row>
    <row r="223" spans="1:25" x14ac:dyDescent="0.35">
      <c r="A223" s="130"/>
      <c r="B223" s="130"/>
      <c r="C223" s="130"/>
      <c r="D223" s="130"/>
      <c r="E223" s="130"/>
      <c r="F223" s="130"/>
      <c r="G223" s="130"/>
      <c r="H223" s="130"/>
      <c r="I223" s="130"/>
      <c r="J223" s="130"/>
      <c r="K223" s="130"/>
      <c r="L223" s="130"/>
      <c r="M223" s="130"/>
      <c r="N223" s="130"/>
      <c r="O223" s="130"/>
      <c r="P223" s="130"/>
      <c r="Q223" s="130"/>
      <c r="R223" s="130"/>
      <c r="S223" s="130"/>
      <c r="T223" s="130"/>
      <c r="U223" s="130"/>
      <c r="V223" s="130"/>
      <c r="W223" s="130"/>
      <c r="X223" s="130"/>
      <c r="Y223" s="130"/>
    </row>
    <row r="224" spans="1:25" x14ac:dyDescent="0.35">
      <c r="A224" s="130"/>
      <c r="B224" s="130"/>
      <c r="C224" s="130"/>
      <c r="D224" s="130"/>
      <c r="E224" s="130"/>
      <c r="F224" s="130"/>
      <c r="G224" s="130"/>
      <c r="H224" s="130"/>
      <c r="I224" s="130"/>
      <c r="J224" s="130"/>
      <c r="K224" s="130"/>
      <c r="L224" s="130"/>
      <c r="M224" s="130"/>
      <c r="N224" s="130"/>
      <c r="O224" s="130"/>
      <c r="P224" s="130"/>
      <c r="Q224" s="130"/>
      <c r="R224" s="130"/>
      <c r="S224" s="130"/>
      <c r="T224" s="130"/>
      <c r="U224" s="130"/>
      <c r="V224" s="130"/>
      <c r="W224" s="130"/>
      <c r="X224" s="130"/>
      <c r="Y224" s="130"/>
    </row>
    <row r="225" spans="1:25" x14ac:dyDescent="0.35">
      <c r="A225" s="130"/>
      <c r="B225" s="130"/>
      <c r="C225" s="130"/>
      <c r="D225" s="130"/>
      <c r="E225" s="130"/>
      <c r="F225" s="130"/>
      <c r="G225" s="130"/>
      <c r="H225" s="130"/>
      <c r="I225" s="130"/>
      <c r="J225" s="130"/>
      <c r="K225" s="130"/>
      <c r="L225" s="130"/>
      <c r="M225" s="130"/>
      <c r="N225" s="130"/>
      <c r="O225" s="130"/>
      <c r="P225" s="130"/>
      <c r="Q225" s="130"/>
      <c r="R225" s="130"/>
      <c r="S225" s="130"/>
      <c r="T225" s="130"/>
      <c r="U225" s="130"/>
      <c r="V225" s="130"/>
      <c r="W225" s="130"/>
      <c r="X225" s="130"/>
      <c r="Y225" s="130"/>
    </row>
    <row r="228" spans="1:25" x14ac:dyDescent="0.35">
      <c r="A228" s="10" t="s">
        <v>142</v>
      </c>
      <c r="B228" s="10"/>
      <c r="C228" s="10"/>
      <c r="D228" s="10"/>
      <c r="E228" s="10"/>
      <c r="F228" s="10"/>
    </row>
    <row r="230" spans="1:25" s="50" customFormat="1" ht="15" thickBot="1" x14ac:dyDescent="0.4">
      <c r="D230" s="307" t="s">
        <v>178</v>
      </c>
      <c r="E230" s="307"/>
      <c r="F230" s="307"/>
      <c r="G230" s="307"/>
      <c r="H230" s="307"/>
      <c r="I230" s="307"/>
      <c r="J230" s="307"/>
      <c r="K230" s="307"/>
      <c r="L230" s="307"/>
      <c r="M230" s="307"/>
      <c r="Y230" s="6"/>
    </row>
    <row r="231" spans="1:25" x14ac:dyDescent="0.35">
      <c r="D231" s="83" t="s">
        <v>28</v>
      </c>
      <c r="E231" s="84"/>
      <c r="F231" s="84"/>
      <c r="G231" s="84"/>
      <c r="H231" s="84" t="s">
        <v>3</v>
      </c>
      <c r="I231" s="84"/>
      <c r="J231" s="84"/>
      <c r="K231" s="84" t="s">
        <v>22</v>
      </c>
      <c r="L231" s="84"/>
      <c r="M231" s="182"/>
    </row>
    <row r="232" spans="1:25" x14ac:dyDescent="0.35">
      <c r="D232" s="183" t="s">
        <v>20</v>
      </c>
      <c r="E232" s="184"/>
      <c r="F232" s="184"/>
      <c r="G232" s="184"/>
      <c r="H232" s="174">
        <v>38285</v>
      </c>
      <c r="I232" s="174"/>
      <c r="J232" s="174"/>
      <c r="K232" s="174">
        <v>34257</v>
      </c>
      <c r="L232" s="174"/>
      <c r="M232" s="175"/>
    </row>
    <row r="233" spans="1:25" x14ac:dyDescent="0.35">
      <c r="D233" s="185" t="s">
        <v>138</v>
      </c>
      <c r="E233" s="186"/>
      <c r="F233" s="186"/>
      <c r="G233" s="186"/>
      <c r="H233" s="174">
        <v>6308</v>
      </c>
      <c r="I233" s="174"/>
      <c r="J233" s="174"/>
      <c r="K233" s="174">
        <v>6132</v>
      </c>
      <c r="L233" s="174"/>
      <c r="M233" s="175"/>
    </row>
    <row r="234" spans="1:25" ht="15" thickBot="1" x14ac:dyDescent="0.4">
      <c r="D234" s="291" t="s">
        <v>21</v>
      </c>
      <c r="E234" s="292"/>
      <c r="F234" s="292"/>
      <c r="G234" s="292"/>
      <c r="H234" s="174">
        <v>32610</v>
      </c>
      <c r="I234" s="174"/>
      <c r="J234" s="174"/>
      <c r="K234" s="174">
        <v>31954</v>
      </c>
      <c r="L234" s="174"/>
      <c r="M234" s="175"/>
    </row>
    <row r="235" spans="1:25" ht="15" thickBot="1" x14ac:dyDescent="0.4">
      <c r="D235" s="289" t="s">
        <v>1</v>
      </c>
      <c r="E235" s="290"/>
      <c r="F235" s="290"/>
      <c r="G235" s="290"/>
      <c r="H235" s="91">
        <f>SUM(H232:J234)</f>
        <v>77203</v>
      </c>
      <c r="I235" s="91"/>
      <c r="J235" s="91"/>
      <c r="K235" s="91">
        <f>SUM(K232:M234)</f>
        <v>72343</v>
      </c>
      <c r="L235" s="91"/>
      <c r="M235" s="92"/>
    </row>
    <row r="236" spans="1:25" x14ac:dyDescent="0.35">
      <c r="C236" s="51"/>
      <c r="D236" s="14"/>
      <c r="E236" s="14"/>
      <c r="F236" s="14"/>
      <c r="G236" s="14"/>
      <c r="H236" s="52"/>
      <c r="I236" s="52"/>
      <c r="J236" s="52"/>
      <c r="K236" s="52"/>
      <c r="L236" s="52"/>
      <c r="M236" s="52"/>
    </row>
    <row r="237" spans="1:25" x14ac:dyDescent="0.35">
      <c r="D237" s="14"/>
      <c r="E237" s="14"/>
      <c r="F237" s="14"/>
      <c r="G237" s="14"/>
      <c r="H237" s="52"/>
      <c r="I237" s="52"/>
      <c r="J237" s="52"/>
      <c r="K237" s="52"/>
      <c r="L237" s="52"/>
      <c r="M237" s="52"/>
    </row>
    <row r="238" spans="1:25" ht="15" thickBot="1" x14ac:dyDescent="0.4">
      <c r="D238" s="307" t="s">
        <v>180</v>
      </c>
      <c r="E238" s="307"/>
      <c r="F238" s="307"/>
      <c r="G238" s="307"/>
      <c r="H238" s="307"/>
      <c r="I238" s="307"/>
      <c r="J238" s="307"/>
      <c r="K238" s="307"/>
      <c r="L238" s="307"/>
      <c r="M238" s="307"/>
    </row>
    <row r="239" spans="1:25" x14ac:dyDescent="0.35">
      <c r="D239" s="83" t="s">
        <v>28</v>
      </c>
      <c r="E239" s="84"/>
      <c r="F239" s="84"/>
      <c r="G239" s="84"/>
      <c r="H239" s="84" t="s">
        <v>3</v>
      </c>
      <c r="I239" s="84"/>
      <c r="J239" s="84"/>
      <c r="K239" s="84" t="s">
        <v>22</v>
      </c>
      <c r="L239" s="84"/>
      <c r="M239" s="182"/>
    </row>
    <row r="240" spans="1:25" x14ac:dyDescent="0.35">
      <c r="D240" s="183" t="s">
        <v>20</v>
      </c>
      <c r="E240" s="184"/>
      <c r="F240" s="184"/>
      <c r="G240" s="184"/>
      <c r="H240" s="174">
        <v>16798</v>
      </c>
      <c r="I240" s="174"/>
      <c r="J240" s="174"/>
      <c r="K240" s="174">
        <v>13715</v>
      </c>
      <c r="L240" s="174"/>
      <c r="M240" s="175"/>
    </row>
    <row r="241" spans="1:25" x14ac:dyDescent="0.35">
      <c r="D241" s="185" t="s">
        <v>138</v>
      </c>
      <c r="E241" s="186"/>
      <c r="F241" s="186"/>
      <c r="G241" s="186"/>
      <c r="H241" s="174">
        <v>1256</v>
      </c>
      <c r="I241" s="174"/>
      <c r="J241" s="174"/>
      <c r="K241" s="174">
        <v>1230</v>
      </c>
      <c r="L241" s="174"/>
      <c r="M241" s="175"/>
    </row>
    <row r="242" spans="1:25" ht="15" thickBot="1" x14ac:dyDescent="0.4">
      <c r="D242" s="291" t="s">
        <v>21</v>
      </c>
      <c r="E242" s="292"/>
      <c r="F242" s="292"/>
      <c r="G242" s="292"/>
      <c r="H242" s="174">
        <v>5641</v>
      </c>
      <c r="I242" s="174"/>
      <c r="J242" s="174"/>
      <c r="K242" s="174">
        <v>5372</v>
      </c>
      <c r="L242" s="174"/>
      <c r="M242" s="175"/>
    </row>
    <row r="243" spans="1:25" ht="15" thickBot="1" x14ac:dyDescent="0.4">
      <c r="D243" s="289" t="s">
        <v>1</v>
      </c>
      <c r="E243" s="290"/>
      <c r="F243" s="290"/>
      <c r="G243" s="290"/>
      <c r="H243" s="91">
        <f>SUM(H240:J242)</f>
        <v>23695</v>
      </c>
      <c r="I243" s="91"/>
      <c r="J243" s="91"/>
      <c r="K243" s="91">
        <f>SUM(K240:M242)</f>
        <v>20317</v>
      </c>
      <c r="L243" s="91"/>
      <c r="M243" s="92"/>
    </row>
    <row r="244" spans="1:25" x14ac:dyDescent="0.35">
      <c r="D244" s="35"/>
      <c r="E244" s="35"/>
      <c r="F244" s="35"/>
      <c r="G244" s="35"/>
      <c r="H244" s="35"/>
      <c r="I244" s="35"/>
      <c r="J244" s="35"/>
      <c r="K244" s="35"/>
      <c r="L244" s="35"/>
      <c r="M244" s="35"/>
    </row>
    <row r="245" spans="1:25" x14ac:dyDescent="0.35">
      <c r="D245" s="35"/>
      <c r="E245" s="35"/>
      <c r="F245" s="35"/>
      <c r="G245" s="35"/>
      <c r="H245" s="35"/>
      <c r="I245" s="35"/>
      <c r="J245" s="35"/>
      <c r="K245" s="35"/>
      <c r="L245" s="35"/>
      <c r="M245" s="35"/>
    </row>
    <row r="248" spans="1:25" x14ac:dyDescent="0.35">
      <c r="A248" s="130" t="s">
        <v>181</v>
      </c>
      <c r="B248" s="274"/>
      <c r="C248" s="274"/>
      <c r="D248" s="274"/>
      <c r="E248" s="274"/>
      <c r="F248" s="274"/>
      <c r="G248" s="274"/>
      <c r="H248" s="274"/>
      <c r="I248" s="274"/>
      <c r="J248" s="274"/>
      <c r="K248" s="274"/>
      <c r="L248" s="274"/>
      <c r="M248" s="274"/>
      <c r="N248" s="274"/>
      <c r="O248" s="274"/>
      <c r="P248" s="274"/>
      <c r="Q248" s="274"/>
      <c r="R248" s="274"/>
      <c r="S248" s="274"/>
      <c r="T248" s="274"/>
      <c r="U248" s="274"/>
      <c r="V248" s="274"/>
      <c r="W248" s="274"/>
      <c r="X248" s="274"/>
      <c r="Y248" s="274"/>
    </row>
    <row r="249" spans="1:25" x14ac:dyDescent="0.35">
      <c r="A249" s="274"/>
      <c r="B249" s="274"/>
      <c r="C249" s="274"/>
      <c r="D249" s="274"/>
      <c r="E249" s="274"/>
      <c r="F249" s="274"/>
      <c r="G249" s="274"/>
      <c r="H249" s="274"/>
      <c r="I249" s="274"/>
      <c r="J249" s="274"/>
      <c r="K249" s="274"/>
      <c r="L249" s="274"/>
      <c r="M249" s="274"/>
      <c r="N249" s="274"/>
      <c r="O249" s="274"/>
      <c r="P249" s="274"/>
      <c r="Q249" s="274"/>
      <c r="R249" s="274"/>
      <c r="S249" s="274"/>
      <c r="T249" s="274"/>
      <c r="U249" s="274"/>
      <c r="V249" s="274"/>
      <c r="W249" s="274"/>
      <c r="X249" s="274"/>
      <c r="Y249" s="274"/>
    </row>
    <row r="250" spans="1:25" x14ac:dyDescent="0.35">
      <c r="A250" s="274"/>
      <c r="B250" s="274"/>
      <c r="C250" s="274"/>
      <c r="D250" s="274"/>
      <c r="E250" s="274"/>
      <c r="F250" s="274"/>
      <c r="G250" s="274"/>
      <c r="H250" s="274"/>
      <c r="I250" s="274"/>
      <c r="J250" s="274"/>
      <c r="K250" s="274"/>
      <c r="L250" s="274"/>
      <c r="M250" s="274"/>
      <c r="N250" s="274"/>
      <c r="O250" s="274"/>
      <c r="P250" s="274"/>
      <c r="Q250" s="274"/>
      <c r="R250" s="274"/>
      <c r="S250" s="274"/>
      <c r="T250" s="274"/>
      <c r="U250" s="274"/>
      <c r="V250" s="274"/>
      <c r="W250" s="274"/>
      <c r="X250" s="274"/>
      <c r="Y250" s="274"/>
    </row>
    <row r="251" spans="1:25" x14ac:dyDescent="0.35">
      <c r="A251" s="274"/>
      <c r="B251" s="274"/>
      <c r="C251" s="274"/>
      <c r="D251" s="274"/>
      <c r="E251" s="274"/>
      <c r="F251" s="274"/>
      <c r="G251" s="274"/>
      <c r="H251" s="274"/>
      <c r="I251" s="274"/>
      <c r="J251" s="274"/>
      <c r="K251" s="274"/>
      <c r="L251" s="274"/>
      <c r="M251" s="274"/>
      <c r="N251" s="274"/>
      <c r="O251" s="274"/>
      <c r="P251" s="274"/>
      <c r="Q251" s="274"/>
      <c r="R251" s="274"/>
      <c r="S251" s="274"/>
      <c r="T251" s="274"/>
      <c r="U251" s="274"/>
      <c r="V251" s="274"/>
      <c r="W251" s="274"/>
      <c r="X251" s="274"/>
      <c r="Y251" s="274"/>
    </row>
    <row r="252" spans="1:25" s="53" customFormat="1" x14ac:dyDescent="0.35">
      <c r="A252" s="274"/>
      <c r="B252" s="274"/>
      <c r="C252" s="274"/>
      <c r="D252" s="274"/>
      <c r="E252" s="274"/>
      <c r="F252" s="274"/>
      <c r="G252" s="274"/>
      <c r="H252" s="274"/>
      <c r="I252" s="274"/>
      <c r="J252" s="274"/>
      <c r="K252" s="274"/>
      <c r="L252" s="274"/>
      <c r="M252" s="274"/>
      <c r="N252" s="274"/>
      <c r="O252" s="274"/>
      <c r="P252" s="274"/>
      <c r="Q252" s="274"/>
      <c r="R252" s="274"/>
      <c r="S252" s="274"/>
      <c r="T252" s="274"/>
      <c r="U252" s="274"/>
      <c r="V252" s="274"/>
      <c r="W252" s="274"/>
      <c r="X252" s="274"/>
      <c r="Y252" s="274"/>
    </row>
    <row r="253" spans="1:25" x14ac:dyDescent="0.35">
      <c r="A253" s="274"/>
      <c r="B253" s="274"/>
      <c r="C253" s="274"/>
      <c r="D253" s="274"/>
      <c r="E253" s="274"/>
      <c r="F253" s="274"/>
      <c r="G253" s="274"/>
      <c r="H253" s="274"/>
      <c r="I253" s="274"/>
      <c r="J253" s="274"/>
      <c r="K253" s="274"/>
      <c r="L253" s="274"/>
      <c r="M253" s="274"/>
      <c r="N253" s="274"/>
      <c r="O253" s="274"/>
      <c r="P253" s="274"/>
      <c r="Q253" s="274"/>
      <c r="R253" s="274"/>
      <c r="S253" s="274"/>
      <c r="T253" s="274"/>
      <c r="U253" s="274"/>
      <c r="V253" s="274"/>
      <c r="W253" s="274"/>
      <c r="X253" s="274"/>
      <c r="Y253" s="274"/>
    </row>
    <row r="254" spans="1:25" x14ac:dyDescent="0.35">
      <c r="A254" s="274"/>
      <c r="B254" s="274"/>
      <c r="C254" s="274"/>
      <c r="D254" s="274"/>
      <c r="E254" s="274"/>
      <c r="F254" s="274"/>
      <c r="G254" s="274"/>
      <c r="H254" s="274"/>
      <c r="I254" s="274"/>
      <c r="J254" s="274"/>
      <c r="K254" s="274"/>
      <c r="L254" s="274"/>
      <c r="M254" s="274"/>
      <c r="N254" s="274"/>
      <c r="O254" s="274"/>
      <c r="P254" s="274"/>
      <c r="Q254" s="274"/>
      <c r="R254" s="274"/>
      <c r="S254" s="274"/>
      <c r="T254" s="274"/>
      <c r="U254" s="274"/>
      <c r="V254" s="274"/>
      <c r="W254" s="274"/>
      <c r="X254" s="274"/>
      <c r="Y254" s="274"/>
    </row>
    <row r="255" spans="1:25" x14ac:dyDescent="0.35">
      <c r="A255" s="274"/>
      <c r="B255" s="274"/>
      <c r="C255" s="274"/>
      <c r="D255" s="274"/>
      <c r="E255" s="274"/>
      <c r="F255" s="274"/>
      <c r="G255" s="274"/>
      <c r="H255" s="274"/>
      <c r="I255" s="274"/>
      <c r="J255" s="274"/>
      <c r="K255" s="274"/>
      <c r="L255" s="274"/>
      <c r="M255" s="274"/>
      <c r="N255" s="274"/>
      <c r="O255" s="274"/>
      <c r="P255" s="274"/>
      <c r="Q255" s="274"/>
      <c r="R255" s="274"/>
      <c r="S255" s="274"/>
      <c r="T255" s="274"/>
      <c r="U255" s="274"/>
      <c r="V255" s="274"/>
      <c r="W255" s="274"/>
      <c r="X255" s="274"/>
      <c r="Y255" s="274"/>
    </row>
    <row r="256" spans="1:25" s="53" customFormat="1" x14ac:dyDescent="0.35">
      <c r="A256" s="274"/>
      <c r="B256" s="274"/>
      <c r="C256" s="274"/>
      <c r="D256" s="274"/>
      <c r="E256" s="274"/>
      <c r="F256" s="274"/>
      <c r="G256" s="274"/>
      <c r="H256" s="274"/>
      <c r="I256" s="274"/>
      <c r="J256" s="274"/>
      <c r="K256" s="274"/>
      <c r="L256" s="274"/>
      <c r="M256" s="274"/>
      <c r="N256" s="274"/>
      <c r="O256" s="274"/>
      <c r="P256" s="274"/>
      <c r="Q256" s="274"/>
      <c r="R256" s="274"/>
      <c r="S256" s="274"/>
      <c r="T256" s="274"/>
      <c r="U256" s="274"/>
      <c r="V256" s="274"/>
      <c r="W256" s="274"/>
      <c r="X256" s="274"/>
      <c r="Y256" s="274"/>
    </row>
    <row r="257" spans="1:25" x14ac:dyDescent="0.35">
      <c r="A257" s="274"/>
      <c r="B257" s="274"/>
      <c r="C257" s="274"/>
      <c r="D257" s="274"/>
      <c r="E257" s="274"/>
      <c r="F257" s="274"/>
      <c r="G257" s="274"/>
      <c r="H257" s="274"/>
      <c r="I257" s="274"/>
      <c r="J257" s="274"/>
      <c r="K257" s="274"/>
      <c r="L257" s="274"/>
      <c r="M257" s="274"/>
      <c r="N257" s="274"/>
      <c r="O257" s="274"/>
      <c r="P257" s="274"/>
      <c r="Q257" s="274"/>
      <c r="R257" s="274"/>
      <c r="S257" s="274"/>
      <c r="T257" s="274"/>
      <c r="U257" s="274"/>
      <c r="V257" s="274"/>
      <c r="W257" s="274"/>
      <c r="X257" s="274"/>
      <c r="Y257" s="274"/>
    </row>
    <row r="260" spans="1:25" x14ac:dyDescent="0.35">
      <c r="A260" s="10" t="s">
        <v>143</v>
      </c>
      <c r="B260" s="10"/>
      <c r="C260" s="10"/>
      <c r="D260" s="10"/>
      <c r="E260" s="10"/>
      <c r="F260" s="10"/>
      <c r="G260" s="10"/>
      <c r="H260" s="10"/>
      <c r="I260" s="10"/>
      <c r="J260" s="10"/>
    </row>
    <row r="261" spans="1:25" x14ac:dyDescent="0.35">
      <c r="A261" s="10"/>
      <c r="B261" s="10"/>
      <c r="C261" s="10"/>
      <c r="D261" s="10"/>
      <c r="E261" s="10"/>
      <c r="F261" s="10"/>
      <c r="G261" s="10"/>
      <c r="H261" s="10"/>
      <c r="I261" s="10"/>
      <c r="J261" s="10"/>
    </row>
    <row r="262" spans="1:25" ht="15" thickBot="1" x14ac:dyDescent="0.4">
      <c r="A262" s="10"/>
      <c r="B262" s="10"/>
      <c r="C262" s="10"/>
      <c r="D262" s="10"/>
      <c r="E262" s="10"/>
      <c r="F262" s="10"/>
      <c r="G262" s="10"/>
      <c r="H262" s="10"/>
      <c r="I262" s="10"/>
      <c r="J262" s="10"/>
    </row>
    <row r="263" spans="1:25" x14ac:dyDescent="0.35">
      <c r="D263" s="285" t="s">
        <v>49</v>
      </c>
      <c r="E263" s="286"/>
      <c r="F263" s="286"/>
      <c r="G263" s="147" t="str">
        <f>CONCATENATE(Arkusz18!A2," - ",Arkusz18!B2," r.")</f>
        <v>01.06.2021 - 30.06.2021 r.</v>
      </c>
      <c r="H263" s="147"/>
      <c r="I263" s="147"/>
      <c r="J263" s="147"/>
      <c r="K263" s="147"/>
      <c r="L263" s="147"/>
      <c r="M263" s="147"/>
      <c r="N263" s="147"/>
      <c r="O263" s="147"/>
      <c r="P263" s="147"/>
      <c r="Q263" s="147"/>
      <c r="R263" s="148"/>
    </row>
    <row r="264" spans="1:25" ht="31.5" customHeight="1" x14ac:dyDescent="0.35">
      <c r="D264" s="287"/>
      <c r="E264" s="288"/>
      <c r="F264" s="288"/>
      <c r="G264" s="153" t="s">
        <v>65</v>
      </c>
      <c r="H264" s="153"/>
      <c r="I264" s="153"/>
      <c r="J264" s="153" t="s">
        <v>90</v>
      </c>
      <c r="K264" s="153"/>
      <c r="L264" s="153"/>
      <c r="M264" s="153" t="s">
        <v>64</v>
      </c>
      <c r="N264" s="153"/>
      <c r="O264" s="153"/>
      <c r="P264" s="153" t="s">
        <v>89</v>
      </c>
      <c r="Q264" s="153"/>
      <c r="R264" s="162"/>
    </row>
    <row r="265" spans="1:25" x14ac:dyDescent="0.35">
      <c r="D265" s="149" t="s">
        <v>88</v>
      </c>
      <c r="E265" s="150"/>
      <c r="F265" s="150"/>
      <c r="G265" s="151">
        <f>Arkusz16!A2</f>
        <v>0</v>
      </c>
      <c r="H265" s="151"/>
      <c r="I265" s="151"/>
      <c r="J265" s="151">
        <f>Arkusz16!A3</f>
        <v>0</v>
      </c>
      <c r="K265" s="151"/>
      <c r="L265" s="151"/>
      <c r="M265" s="151">
        <f>Arkusz16!A4</f>
        <v>0</v>
      </c>
      <c r="N265" s="151"/>
      <c r="O265" s="151"/>
      <c r="P265" s="151">
        <f>Arkusz16!A5</f>
        <v>0</v>
      </c>
      <c r="Q265" s="151"/>
      <c r="R265" s="152"/>
    </row>
    <row r="266" spans="1:25" x14ac:dyDescent="0.35">
      <c r="D266" s="137" t="s">
        <v>51</v>
      </c>
      <c r="E266" s="138"/>
      <c r="F266" s="138"/>
      <c r="G266" s="139">
        <f>Arkusz16!A6</f>
        <v>0</v>
      </c>
      <c r="H266" s="139"/>
      <c r="I266" s="139"/>
      <c r="J266" s="140">
        <f>Arkusz16!A7</f>
        <v>0</v>
      </c>
      <c r="K266" s="141"/>
      <c r="L266" s="142"/>
      <c r="M266" s="140">
        <f>Arkusz16!A8</f>
        <v>0</v>
      </c>
      <c r="N266" s="141"/>
      <c r="O266" s="142"/>
      <c r="P266" s="140">
        <f>Arkusz16!A9</f>
        <v>0</v>
      </c>
      <c r="Q266" s="141"/>
      <c r="R266" s="143"/>
    </row>
    <row r="267" spans="1:25" ht="15" thickBot="1" x14ac:dyDescent="0.4">
      <c r="D267" s="272" t="s">
        <v>52</v>
      </c>
      <c r="E267" s="273"/>
      <c r="F267" s="273"/>
      <c r="G267" s="164">
        <f>Arkusz16!A10</f>
        <v>0</v>
      </c>
      <c r="H267" s="164"/>
      <c r="I267" s="164"/>
      <c r="J267" s="164">
        <f>Arkusz16!A11</f>
        <v>0</v>
      </c>
      <c r="K267" s="164"/>
      <c r="L267" s="164"/>
      <c r="M267" s="164">
        <f>Arkusz16!A12</f>
        <v>0</v>
      </c>
      <c r="N267" s="164"/>
      <c r="O267" s="164"/>
      <c r="P267" s="164">
        <f>Arkusz16!A13</f>
        <v>0</v>
      </c>
      <c r="Q267" s="164"/>
      <c r="R267" s="166"/>
    </row>
    <row r="268" spans="1:25" ht="15" thickBot="1" x14ac:dyDescent="0.4">
      <c r="D268" s="154" t="s">
        <v>50</v>
      </c>
      <c r="E268" s="155"/>
      <c r="F268" s="155"/>
      <c r="G268" s="146">
        <f>SUM(G265:I267)</f>
        <v>0</v>
      </c>
      <c r="H268" s="146"/>
      <c r="I268" s="146"/>
      <c r="J268" s="146">
        <f t="shared" ref="J268" si="5">SUM(J265:L267)</f>
        <v>0</v>
      </c>
      <c r="K268" s="146"/>
      <c r="L268" s="146"/>
      <c r="M268" s="146">
        <f t="shared" ref="M268" si="6">SUM(M265:O267)</f>
        <v>0</v>
      </c>
      <c r="N268" s="146"/>
      <c r="O268" s="146"/>
      <c r="P268" s="146">
        <f t="shared" ref="P268" si="7">SUM(P265:R267)</f>
        <v>0</v>
      </c>
      <c r="Q268" s="146"/>
      <c r="R268" s="163"/>
    </row>
    <row r="269" spans="1:25" ht="15" thickBot="1" x14ac:dyDescent="0.4">
      <c r="A269" s="36"/>
      <c r="B269" s="36"/>
      <c r="C269" s="36"/>
      <c r="D269" s="34"/>
      <c r="E269" s="34"/>
      <c r="F269" s="34"/>
      <c r="G269" s="34"/>
      <c r="H269" s="34"/>
      <c r="I269" s="34"/>
      <c r="J269" s="34"/>
      <c r="K269" s="34"/>
      <c r="L269" s="34"/>
      <c r="M269" s="34"/>
      <c r="N269" s="34"/>
      <c r="O269" s="34"/>
    </row>
    <row r="270" spans="1:25" x14ac:dyDescent="0.35">
      <c r="D270" s="285" t="s">
        <v>49</v>
      </c>
      <c r="E270" s="286"/>
      <c r="F270" s="286"/>
      <c r="G270" s="147" t="str">
        <f>CONCATENATE(Arkusz18!C2," - ",Arkusz18!B2," r.")</f>
        <v>01.01.2021 - 30.06.2021 r.</v>
      </c>
      <c r="H270" s="147"/>
      <c r="I270" s="147"/>
      <c r="J270" s="147"/>
      <c r="K270" s="147"/>
      <c r="L270" s="147"/>
      <c r="M270" s="147"/>
      <c r="N270" s="147"/>
      <c r="O270" s="147"/>
      <c r="P270" s="147"/>
      <c r="Q270" s="147"/>
      <c r="R270" s="148"/>
    </row>
    <row r="271" spans="1:25" ht="32.25" customHeight="1" x14ac:dyDescent="0.35">
      <c r="D271" s="287"/>
      <c r="E271" s="288"/>
      <c r="F271" s="288"/>
      <c r="G271" s="153" t="s">
        <v>65</v>
      </c>
      <c r="H271" s="153"/>
      <c r="I271" s="153"/>
      <c r="J271" s="153" t="s">
        <v>90</v>
      </c>
      <c r="K271" s="153"/>
      <c r="L271" s="153"/>
      <c r="M271" s="153" t="s">
        <v>64</v>
      </c>
      <c r="N271" s="153"/>
      <c r="O271" s="153"/>
      <c r="P271" s="153" t="s">
        <v>89</v>
      </c>
      <c r="Q271" s="153"/>
      <c r="R271" s="162"/>
    </row>
    <row r="272" spans="1:25" x14ac:dyDescent="0.35">
      <c r="D272" s="149" t="s">
        <v>88</v>
      </c>
      <c r="E272" s="150"/>
      <c r="F272" s="150"/>
      <c r="G272" s="151">
        <f>Arkusz17!A2</f>
        <v>0</v>
      </c>
      <c r="H272" s="151"/>
      <c r="I272" s="151"/>
      <c r="J272" s="151">
        <f>Arkusz17!A3</f>
        <v>0</v>
      </c>
      <c r="K272" s="151"/>
      <c r="L272" s="151"/>
      <c r="M272" s="151">
        <f>Arkusz17!A4</f>
        <v>0</v>
      </c>
      <c r="N272" s="151"/>
      <c r="O272" s="151"/>
      <c r="P272" s="151">
        <f>Arkusz17!A5</f>
        <v>0</v>
      </c>
      <c r="Q272" s="151"/>
      <c r="R272" s="152"/>
    </row>
    <row r="273" spans="1:25" x14ac:dyDescent="0.35">
      <c r="D273" s="137" t="s">
        <v>51</v>
      </c>
      <c r="E273" s="138"/>
      <c r="F273" s="138"/>
      <c r="G273" s="139">
        <f>Arkusz17!A6</f>
        <v>1</v>
      </c>
      <c r="H273" s="139"/>
      <c r="I273" s="139"/>
      <c r="J273" s="139">
        <f>Arkusz17!A7</f>
        <v>1</v>
      </c>
      <c r="K273" s="139"/>
      <c r="L273" s="139"/>
      <c r="M273" s="139">
        <f>Arkusz17!A8</f>
        <v>0</v>
      </c>
      <c r="N273" s="139"/>
      <c r="O273" s="139"/>
      <c r="P273" s="139">
        <f>Arkusz17!A9</f>
        <v>2</v>
      </c>
      <c r="Q273" s="139"/>
      <c r="R273" s="165"/>
    </row>
    <row r="274" spans="1:25" ht="15" thickBot="1" x14ac:dyDescent="0.4">
      <c r="D274" s="272" t="s">
        <v>52</v>
      </c>
      <c r="E274" s="273"/>
      <c r="F274" s="273"/>
      <c r="G274" s="164">
        <f>Arkusz17!A10</f>
        <v>2</v>
      </c>
      <c r="H274" s="164"/>
      <c r="I274" s="164"/>
      <c r="J274" s="164">
        <f>Arkusz17!A11</f>
        <v>0</v>
      </c>
      <c r="K274" s="164"/>
      <c r="L274" s="164"/>
      <c r="M274" s="164">
        <f>Arkusz17!A12</f>
        <v>0</v>
      </c>
      <c r="N274" s="164"/>
      <c r="O274" s="164"/>
      <c r="P274" s="164">
        <f>Arkusz17!A13</f>
        <v>1</v>
      </c>
      <c r="Q274" s="164"/>
      <c r="R274" s="166"/>
    </row>
    <row r="275" spans="1:25" ht="15" thickBot="1" x14ac:dyDescent="0.4">
      <c r="D275" s="154" t="s">
        <v>50</v>
      </c>
      <c r="E275" s="155"/>
      <c r="F275" s="155"/>
      <c r="G275" s="146">
        <f>SUM(G272:I274)</f>
        <v>3</v>
      </c>
      <c r="H275" s="146"/>
      <c r="I275" s="146"/>
      <c r="J275" s="146">
        <f t="shared" ref="J275" si="8">SUM(J272:L274)</f>
        <v>1</v>
      </c>
      <c r="K275" s="146"/>
      <c r="L275" s="146"/>
      <c r="M275" s="146">
        <f t="shared" ref="M275" si="9">SUM(M272:O274)</f>
        <v>0</v>
      </c>
      <c r="N275" s="146"/>
      <c r="O275" s="146"/>
      <c r="P275" s="146">
        <f t="shared" ref="P275" si="10">SUM(P272:R274)</f>
        <v>3</v>
      </c>
      <c r="Q275" s="146"/>
      <c r="R275" s="163"/>
    </row>
    <row r="278" spans="1:25" x14ac:dyDescent="0.35">
      <c r="A278" s="130" t="s">
        <v>170</v>
      </c>
      <c r="B278" s="130"/>
      <c r="C278" s="130"/>
      <c r="D278" s="130"/>
      <c r="E278" s="130"/>
      <c r="F278" s="130"/>
      <c r="G278" s="130"/>
      <c r="H278" s="130"/>
      <c r="I278" s="130"/>
      <c r="J278" s="130"/>
      <c r="K278" s="130"/>
      <c r="L278" s="130"/>
      <c r="M278" s="130"/>
      <c r="N278" s="130"/>
      <c r="O278" s="130"/>
      <c r="P278" s="130"/>
      <c r="Q278" s="130"/>
      <c r="R278" s="130"/>
      <c r="S278" s="130"/>
      <c r="T278" s="130"/>
      <c r="U278" s="130"/>
      <c r="V278" s="130"/>
      <c r="W278" s="130"/>
      <c r="X278" s="130"/>
      <c r="Y278" s="130"/>
    </row>
    <row r="279" spans="1:25" x14ac:dyDescent="0.35">
      <c r="A279" s="130"/>
      <c r="B279" s="130"/>
      <c r="C279" s="130"/>
      <c r="D279" s="130"/>
      <c r="E279" s="130"/>
      <c r="F279" s="130"/>
      <c r="G279" s="130"/>
      <c r="H279" s="130"/>
      <c r="I279" s="130"/>
      <c r="J279" s="130"/>
      <c r="K279" s="130"/>
      <c r="L279" s="130"/>
      <c r="M279" s="130"/>
      <c r="N279" s="130"/>
      <c r="O279" s="130"/>
      <c r="P279" s="130"/>
      <c r="Q279" s="130"/>
      <c r="R279" s="130"/>
      <c r="S279" s="130"/>
      <c r="T279" s="130"/>
      <c r="U279" s="130"/>
      <c r="V279" s="130"/>
      <c r="W279" s="130"/>
      <c r="X279" s="130"/>
      <c r="Y279" s="130"/>
    </row>
    <row r="280" spans="1:25" x14ac:dyDescent="0.35">
      <c r="A280" s="130"/>
      <c r="B280" s="130"/>
      <c r="C280" s="130"/>
      <c r="D280" s="130"/>
      <c r="E280" s="130"/>
      <c r="F280" s="130"/>
      <c r="G280" s="130"/>
      <c r="H280" s="130"/>
      <c r="I280" s="130"/>
      <c r="J280" s="130"/>
      <c r="K280" s="130"/>
      <c r="L280" s="130"/>
      <c r="M280" s="130"/>
      <c r="N280" s="130"/>
      <c r="O280" s="130"/>
      <c r="P280" s="130"/>
      <c r="Q280" s="130"/>
      <c r="R280" s="130"/>
      <c r="S280" s="130"/>
      <c r="T280" s="130"/>
      <c r="U280" s="130"/>
      <c r="V280" s="130"/>
      <c r="W280" s="130"/>
      <c r="X280" s="130"/>
      <c r="Y280" s="130"/>
    </row>
    <row r="282" spans="1:25" ht="18" x14ac:dyDescent="0.35">
      <c r="A282" s="8" t="s">
        <v>67</v>
      </c>
      <c r="F282" s="9"/>
    </row>
    <row r="283" spans="1:25" x14ac:dyDescent="0.35">
      <c r="F283" s="9"/>
    </row>
    <row r="284" spans="1:25" x14ac:dyDescent="0.35">
      <c r="A284" s="242" t="s">
        <v>144</v>
      </c>
      <c r="B284" s="242"/>
      <c r="C284" s="242"/>
      <c r="D284" s="242"/>
      <c r="E284" s="242"/>
      <c r="F284" s="242"/>
      <c r="G284" s="242"/>
      <c r="H284" s="242"/>
      <c r="I284" s="242"/>
      <c r="J284" s="242"/>
      <c r="K284" s="242"/>
      <c r="L284" s="242"/>
      <c r="M284" s="242"/>
      <c r="N284" s="242"/>
      <c r="O284" s="242"/>
      <c r="P284" s="242"/>
      <c r="Q284" s="242"/>
      <c r="R284" s="242"/>
      <c r="S284" s="242"/>
      <c r="T284" s="242"/>
      <c r="U284" s="242"/>
    </row>
    <row r="285" spans="1:25" x14ac:dyDescent="0.35">
      <c r="A285" s="10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</row>
    <row r="286" spans="1:25" ht="15" thickBot="1" x14ac:dyDescent="0.4">
      <c r="A286" s="10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</row>
    <row r="287" spans="1:25" x14ac:dyDescent="0.35">
      <c r="C287" s="157" t="s">
        <v>0</v>
      </c>
      <c r="D287" s="158"/>
      <c r="E287" s="158"/>
      <c r="F287" s="158"/>
      <c r="G287" s="167" t="str">
        <f>CONCATENATE(Arkusz18!A2," - ",Arkusz18!B2," r.")</f>
        <v>01.06.2021 - 30.06.2021 r.</v>
      </c>
      <c r="H287" s="168"/>
      <c r="I287" s="168"/>
      <c r="J287" s="168"/>
      <c r="K287" s="168"/>
      <c r="L287" s="168"/>
      <c r="M287" s="168"/>
      <c r="N287" s="168"/>
      <c r="O287" s="168"/>
      <c r="P287" s="168"/>
      <c r="Q287" s="168"/>
      <c r="R287" s="168"/>
      <c r="S287" s="168"/>
      <c r="T287" s="168"/>
      <c r="U287" s="168"/>
      <c r="V287" s="169"/>
    </row>
    <row r="288" spans="1:25" x14ac:dyDescent="0.35">
      <c r="C288" s="159"/>
      <c r="D288" s="160"/>
      <c r="E288" s="160"/>
      <c r="F288" s="160"/>
      <c r="G288" s="112" t="s">
        <v>31</v>
      </c>
      <c r="H288" s="116"/>
      <c r="I288" s="116"/>
      <c r="J288" s="156"/>
      <c r="K288" s="112" t="s">
        <v>32</v>
      </c>
      <c r="L288" s="116"/>
      <c r="M288" s="116"/>
      <c r="N288" s="156"/>
      <c r="O288" s="112" t="s">
        <v>103</v>
      </c>
      <c r="P288" s="116"/>
      <c r="Q288" s="116"/>
      <c r="R288" s="156"/>
      <c r="S288" s="112" t="s">
        <v>55</v>
      </c>
      <c r="T288" s="116"/>
      <c r="U288" s="116"/>
      <c r="V288" s="113"/>
    </row>
    <row r="289" spans="3:22" x14ac:dyDescent="0.35">
      <c r="C289" s="159"/>
      <c r="D289" s="160"/>
      <c r="E289" s="160"/>
      <c r="F289" s="160"/>
      <c r="G289" s="114" t="s">
        <v>30</v>
      </c>
      <c r="H289" s="115"/>
      <c r="I289" s="112" t="s">
        <v>10</v>
      </c>
      <c r="J289" s="156"/>
      <c r="K289" s="114" t="s">
        <v>33</v>
      </c>
      <c r="L289" s="115"/>
      <c r="M289" s="112" t="s">
        <v>10</v>
      </c>
      <c r="N289" s="156"/>
      <c r="O289" s="114" t="s">
        <v>30</v>
      </c>
      <c r="P289" s="115"/>
      <c r="Q289" s="112" t="s">
        <v>10</v>
      </c>
      <c r="R289" s="156"/>
      <c r="S289" s="114" t="s">
        <v>30</v>
      </c>
      <c r="T289" s="115"/>
      <c r="U289" s="112" t="s">
        <v>10</v>
      </c>
      <c r="V289" s="113"/>
    </row>
    <row r="290" spans="3:22" x14ac:dyDescent="0.35">
      <c r="C290" s="144" t="str">
        <f>Arkusz2!B2</f>
        <v>ROSJA</v>
      </c>
      <c r="D290" s="145"/>
      <c r="E290" s="145"/>
      <c r="F290" s="145"/>
      <c r="G290" s="89">
        <f>Arkusz2!F2</f>
        <v>20</v>
      </c>
      <c r="H290" s="90"/>
      <c r="I290" s="89">
        <f>Arkusz2!F8</f>
        <v>77</v>
      </c>
      <c r="J290" s="90"/>
      <c r="K290" s="89">
        <f>SUM(Arkusz2!F14,-G290)</f>
        <v>22</v>
      </c>
      <c r="L290" s="90"/>
      <c r="M290" s="89">
        <f>SUM(Arkusz2!F20,-I290)</f>
        <v>55</v>
      </c>
      <c r="N290" s="90"/>
      <c r="O290" s="89">
        <f>Arkusz2!F26</f>
        <v>0</v>
      </c>
      <c r="P290" s="90"/>
      <c r="Q290" s="89">
        <f>Arkusz2!F32</f>
        <v>0</v>
      </c>
      <c r="R290" s="90"/>
      <c r="S290" s="89">
        <f>SUM(Arkusz2!F14,O290)</f>
        <v>42</v>
      </c>
      <c r="T290" s="90"/>
      <c r="U290" s="89">
        <f>SUM(Arkusz2!F20,Q290)</f>
        <v>132</v>
      </c>
      <c r="V290" s="117"/>
    </row>
    <row r="291" spans="3:22" x14ac:dyDescent="0.35">
      <c r="C291" s="77" t="str">
        <f>Arkusz2!B3</f>
        <v>BIAŁORUŚ</v>
      </c>
      <c r="D291" s="78"/>
      <c r="E291" s="78"/>
      <c r="F291" s="78"/>
      <c r="G291" s="106">
        <f>Arkusz2!F3</f>
        <v>78</v>
      </c>
      <c r="H291" s="107"/>
      <c r="I291" s="106">
        <f>Arkusz2!F9</f>
        <v>112</v>
      </c>
      <c r="J291" s="107"/>
      <c r="K291" s="106">
        <f>SUM(Arkusz2!F15,-G291)</f>
        <v>6</v>
      </c>
      <c r="L291" s="107"/>
      <c r="M291" s="106">
        <f>SUM(Arkusz2!F21,-I291)</f>
        <v>11</v>
      </c>
      <c r="N291" s="107"/>
      <c r="O291" s="106">
        <f>Arkusz2!F27</f>
        <v>0</v>
      </c>
      <c r="P291" s="107"/>
      <c r="Q291" s="106">
        <f>Arkusz2!F33</f>
        <v>0</v>
      </c>
      <c r="R291" s="107"/>
      <c r="S291" s="106">
        <f>SUM(Arkusz2!F15,O291)</f>
        <v>84</v>
      </c>
      <c r="T291" s="107"/>
      <c r="U291" s="106">
        <f>SUM(Arkusz2!F21,Q291)</f>
        <v>123</v>
      </c>
      <c r="V291" s="161"/>
    </row>
    <row r="292" spans="3:22" x14ac:dyDescent="0.35">
      <c r="C292" s="144" t="str">
        <f>Arkusz2!B4</f>
        <v>AFGANISTAN</v>
      </c>
      <c r="D292" s="145"/>
      <c r="E292" s="145"/>
      <c r="F292" s="145"/>
      <c r="G292" s="89">
        <f>Arkusz2!F4</f>
        <v>15</v>
      </c>
      <c r="H292" s="90"/>
      <c r="I292" s="89">
        <f>Arkusz2!F10</f>
        <v>19</v>
      </c>
      <c r="J292" s="90"/>
      <c r="K292" s="89">
        <f>SUM(Arkusz2!F16,-G292)</f>
        <v>11</v>
      </c>
      <c r="L292" s="90"/>
      <c r="M292" s="89">
        <f>SUM(Arkusz2!F22,-I292)</f>
        <v>13</v>
      </c>
      <c r="N292" s="90"/>
      <c r="O292" s="89">
        <f>Arkusz2!F28</f>
        <v>1</v>
      </c>
      <c r="P292" s="90"/>
      <c r="Q292" s="89">
        <f>Arkusz2!F34</f>
        <v>1</v>
      </c>
      <c r="R292" s="90"/>
      <c r="S292" s="89">
        <f>SUM(Arkusz2!F16,O292)</f>
        <v>27</v>
      </c>
      <c r="T292" s="90"/>
      <c r="U292" s="89">
        <f>SUM(Arkusz2!F22,Q292)</f>
        <v>33</v>
      </c>
      <c r="V292" s="117"/>
    </row>
    <row r="293" spans="3:22" x14ac:dyDescent="0.35">
      <c r="C293" s="77" t="str">
        <f>Arkusz2!B5</f>
        <v>UKRAINA</v>
      </c>
      <c r="D293" s="78"/>
      <c r="E293" s="78"/>
      <c r="F293" s="78"/>
      <c r="G293" s="106">
        <f>Arkusz2!F5</f>
        <v>3</v>
      </c>
      <c r="H293" s="107"/>
      <c r="I293" s="106">
        <f>Arkusz2!F11</f>
        <v>7</v>
      </c>
      <c r="J293" s="107"/>
      <c r="K293" s="106">
        <f>SUM(Arkusz2!F17,-G293)</f>
        <v>7</v>
      </c>
      <c r="L293" s="107"/>
      <c r="M293" s="106">
        <f>SUM(Arkusz2!F23,-I293)</f>
        <v>14</v>
      </c>
      <c r="N293" s="107"/>
      <c r="O293" s="106">
        <f>Arkusz2!F29</f>
        <v>0</v>
      </c>
      <c r="P293" s="107"/>
      <c r="Q293" s="106">
        <f>Arkusz2!F35</f>
        <v>0</v>
      </c>
      <c r="R293" s="107"/>
      <c r="S293" s="106">
        <f>SUM(Arkusz2!F17,O293)</f>
        <v>10</v>
      </c>
      <c r="T293" s="107"/>
      <c r="U293" s="106">
        <f>SUM(Arkusz2!F23,Q293)</f>
        <v>21</v>
      </c>
      <c r="V293" s="161"/>
    </row>
    <row r="294" spans="3:22" x14ac:dyDescent="0.35">
      <c r="C294" s="144" t="str">
        <f>Arkusz2!B6</f>
        <v>IRAN</v>
      </c>
      <c r="D294" s="145"/>
      <c r="E294" s="145"/>
      <c r="F294" s="145"/>
      <c r="G294" s="89">
        <f>Arkusz2!F6</f>
        <v>11</v>
      </c>
      <c r="H294" s="90"/>
      <c r="I294" s="89">
        <f>Arkusz2!F12</f>
        <v>11</v>
      </c>
      <c r="J294" s="90"/>
      <c r="K294" s="89">
        <f>SUM(Arkusz2!F18,-G294)</f>
        <v>0</v>
      </c>
      <c r="L294" s="90"/>
      <c r="M294" s="89">
        <f>SUM(Arkusz2!F24,-I294)</f>
        <v>1</v>
      </c>
      <c r="N294" s="90"/>
      <c r="O294" s="89">
        <f>Arkusz2!F30</f>
        <v>0</v>
      </c>
      <c r="P294" s="90"/>
      <c r="Q294" s="89">
        <f>Arkusz2!F36</f>
        <v>0</v>
      </c>
      <c r="R294" s="90"/>
      <c r="S294" s="89">
        <f>SUM(Arkusz2!F18,O294)</f>
        <v>11</v>
      </c>
      <c r="T294" s="90"/>
      <c r="U294" s="89">
        <f>SUM(Arkusz2!F24,Q294)</f>
        <v>12</v>
      </c>
      <c r="V294" s="117"/>
    </row>
    <row r="295" spans="3:22" ht="15" thickBot="1" x14ac:dyDescent="0.4">
      <c r="C295" s="172" t="str">
        <f>Arkusz2!B7</f>
        <v>Pozostałe</v>
      </c>
      <c r="D295" s="173"/>
      <c r="E295" s="173"/>
      <c r="F295" s="173"/>
      <c r="G295" s="200">
        <f>Arkusz2!F7</f>
        <v>20</v>
      </c>
      <c r="H295" s="201"/>
      <c r="I295" s="200">
        <f>Arkusz2!F13</f>
        <v>23</v>
      </c>
      <c r="J295" s="201"/>
      <c r="K295" s="200">
        <f>SUM(Arkusz2!F19,-G295)</f>
        <v>8</v>
      </c>
      <c r="L295" s="201"/>
      <c r="M295" s="200">
        <f>SUM(Arkusz2!F25,-I295)</f>
        <v>10</v>
      </c>
      <c r="N295" s="201"/>
      <c r="O295" s="200">
        <f>Arkusz2!F31</f>
        <v>1</v>
      </c>
      <c r="P295" s="201"/>
      <c r="Q295" s="200">
        <f>Arkusz2!F37</f>
        <v>1</v>
      </c>
      <c r="R295" s="201"/>
      <c r="S295" s="200">
        <f>SUM(Arkusz2!F19,O295)</f>
        <v>29</v>
      </c>
      <c r="T295" s="201"/>
      <c r="U295" s="200">
        <f>SUM(Arkusz2!F25,Q295)</f>
        <v>34</v>
      </c>
      <c r="V295" s="245"/>
    </row>
    <row r="296" spans="3:22" ht="15" thickBot="1" x14ac:dyDescent="0.4">
      <c r="C296" s="170" t="s">
        <v>1</v>
      </c>
      <c r="D296" s="171"/>
      <c r="E296" s="171"/>
      <c r="F296" s="171"/>
      <c r="G296" s="180">
        <f>SUM(G290:G295)</f>
        <v>147</v>
      </c>
      <c r="H296" s="181"/>
      <c r="I296" s="180">
        <f>SUM(I290:I295)</f>
        <v>249</v>
      </c>
      <c r="J296" s="181"/>
      <c r="K296" s="180">
        <f>SUM(K290:K295)</f>
        <v>54</v>
      </c>
      <c r="L296" s="181"/>
      <c r="M296" s="180">
        <f>SUM(M290:M295)</f>
        <v>104</v>
      </c>
      <c r="N296" s="181"/>
      <c r="O296" s="180">
        <f>SUM(O290:O295)</f>
        <v>2</v>
      </c>
      <c r="P296" s="181"/>
      <c r="Q296" s="180">
        <f>SUM(Q290:Q295)</f>
        <v>2</v>
      </c>
      <c r="R296" s="181"/>
      <c r="S296" s="180">
        <f>SUM(S290:S295)</f>
        <v>203</v>
      </c>
      <c r="T296" s="181"/>
      <c r="U296" s="180">
        <f>SUM(U290:U295)</f>
        <v>355</v>
      </c>
      <c r="V296" s="244"/>
    </row>
    <row r="300" spans="3:22" x14ac:dyDescent="0.35">
      <c r="M300" s="11"/>
      <c r="N300" s="11"/>
      <c r="O300" s="11"/>
      <c r="P300" s="11"/>
      <c r="Q300" s="11"/>
      <c r="R300" s="11"/>
      <c r="S300" s="11"/>
    </row>
    <row r="301" spans="3:22" x14ac:dyDescent="0.35">
      <c r="M301" s="11"/>
      <c r="N301" s="11"/>
      <c r="O301" s="11"/>
      <c r="P301" s="11"/>
      <c r="Q301" s="11"/>
      <c r="R301" s="11"/>
      <c r="S301" s="11"/>
    </row>
    <row r="302" spans="3:22" x14ac:dyDescent="0.35">
      <c r="M302" s="11"/>
      <c r="N302" s="11"/>
      <c r="O302" s="11"/>
      <c r="P302" s="11"/>
      <c r="Q302" s="11"/>
      <c r="R302" s="11"/>
      <c r="S302" s="11"/>
    </row>
    <row r="303" spans="3:22" x14ac:dyDescent="0.35">
      <c r="M303" s="11"/>
      <c r="N303" s="11"/>
      <c r="O303" s="11"/>
      <c r="P303" s="11"/>
      <c r="Q303" s="11"/>
      <c r="R303" s="11"/>
      <c r="S303" s="11"/>
    </row>
    <row r="304" spans="3:22" x14ac:dyDescent="0.35">
      <c r="M304" s="11"/>
      <c r="N304" s="11"/>
      <c r="O304" s="11"/>
      <c r="P304" s="11"/>
      <c r="Q304" s="11"/>
      <c r="R304" s="11"/>
      <c r="S304" s="11"/>
    </row>
    <row r="305" spans="1:25" x14ac:dyDescent="0.35">
      <c r="M305" s="11"/>
      <c r="N305" s="11"/>
      <c r="O305" s="11"/>
      <c r="P305" s="11"/>
      <c r="Q305" s="11"/>
      <c r="R305" s="11"/>
      <c r="S305" s="11"/>
    </row>
    <row r="306" spans="1:25" x14ac:dyDescent="0.35">
      <c r="M306" s="11"/>
      <c r="N306" s="11"/>
      <c r="O306" s="11"/>
      <c r="P306" s="11"/>
      <c r="Q306" s="11"/>
      <c r="R306" s="11"/>
      <c r="S306" s="11"/>
    </row>
    <row r="307" spans="1:25" x14ac:dyDescent="0.35">
      <c r="M307" s="11"/>
      <c r="N307" s="11"/>
      <c r="O307" s="11"/>
      <c r="P307" s="11"/>
      <c r="Q307" s="11"/>
      <c r="R307" s="11"/>
      <c r="S307" s="11"/>
    </row>
    <row r="308" spans="1:25" x14ac:dyDescent="0.35">
      <c r="D308" s="202"/>
      <c r="E308" s="202"/>
    </row>
    <row r="312" spans="1:25" x14ac:dyDescent="0.35">
      <c r="A312" s="7"/>
      <c r="B312" s="7"/>
      <c r="C312" s="7"/>
      <c r="D312" s="7"/>
      <c r="E312" s="7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</row>
    <row r="317" spans="1:25" s="50" customFormat="1" x14ac:dyDescent="0.35">
      <c r="Y317" s="6"/>
    </row>
    <row r="318" spans="1:25" ht="15" thickBot="1" x14ac:dyDescent="0.4"/>
    <row r="319" spans="1:25" x14ac:dyDescent="0.35">
      <c r="C319" s="157" t="s">
        <v>0</v>
      </c>
      <c r="D319" s="158"/>
      <c r="E319" s="158"/>
      <c r="F319" s="158"/>
      <c r="G319" s="211" t="str">
        <f>CONCATENATE(Arkusz18!C2," - ",Arkusz18!B2," r.")</f>
        <v>01.01.2021 - 30.06.2021 r.</v>
      </c>
      <c r="H319" s="211"/>
      <c r="I319" s="211"/>
      <c r="J319" s="211"/>
      <c r="K319" s="211"/>
      <c r="L319" s="211"/>
      <c r="M319" s="211"/>
      <c r="N319" s="211"/>
      <c r="O319" s="211"/>
      <c r="P319" s="211"/>
      <c r="Q319" s="211"/>
      <c r="R319" s="211"/>
      <c r="S319" s="211"/>
      <c r="T319" s="211"/>
      <c r="U319" s="211"/>
      <c r="V319" s="212"/>
    </row>
    <row r="320" spans="1:25" x14ac:dyDescent="0.35">
      <c r="C320" s="159"/>
      <c r="D320" s="160"/>
      <c r="E320" s="160"/>
      <c r="F320" s="160"/>
      <c r="G320" s="160" t="s">
        <v>31</v>
      </c>
      <c r="H320" s="160"/>
      <c r="I320" s="160"/>
      <c r="J320" s="160"/>
      <c r="K320" s="160" t="s">
        <v>32</v>
      </c>
      <c r="L320" s="160"/>
      <c r="M320" s="160"/>
      <c r="N320" s="160"/>
      <c r="O320" s="160" t="s">
        <v>134</v>
      </c>
      <c r="P320" s="160"/>
      <c r="Q320" s="160"/>
      <c r="R320" s="160"/>
      <c r="S320" s="160" t="s">
        <v>55</v>
      </c>
      <c r="T320" s="160"/>
      <c r="U320" s="160"/>
      <c r="V320" s="243"/>
    </row>
    <row r="321" spans="1:26" x14ac:dyDescent="0.35">
      <c r="C321" s="159"/>
      <c r="D321" s="160"/>
      <c r="E321" s="160"/>
      <c r="F321" s="160"/>
      <c r="G321" s="229" t="s">
        <v>30</v>
      </c>
      <c r="H321" s="229"/>
      <c r="I321" s="160" t="s">
        <v>10</v>
      </c>
      <c r="J321" s="160"/>
      <c r="K321" s="229" t="s">
        <v>33</v>
      </c>
      <c r="L321" s="229"/>
      <c r="M321" s="160" t="s">
        <v>10</v>
      </c>
      <c r="N321" s="160"/>
      <c r="O321" s="229" t="s">
        <v>30</v>
      </c>
      <c r="P321" s="229"/>
      <c r="Q321" s="160" t="s">
        <v>10</v>
      </c>
      <c r="R321" s="160"/>
      <c r="S321" s="229" t="s">
        <v>30</v>
      </c>
      <c r="T321" s="229"/>
      <c r="U321" s="160" t="s">
        <v>10</v>
      </c>
      <c r="V321" s="243"/>
    </row>
    <row r="322" spans="1:26" x14ac:dyDescent="0.35">
      <c r="C322" s="144" t="str">
        <f>Arkusz3!B2</f>
        <v>BIAŁORUŚ</v>
      </c>
      <c r="D322" s="145"/>
      <c r="E322" s="145"/>
      <c r="F322" s="145"/>
      <c r="G322" s="126">
        <f>Arkusz3!F2</f>
        <v>453</v>
      </c>
      <c r="H322" s="126"/>
      <c r="I322" s="126">
        <f>Arkusz3!F8</f>
        <v>631</v>
      </c>
      <c r="J322" s="126"/>
      <c r="K322" s="126">
        <f>SUM(Arkusz3!F14,-G322)</f>
        <v>14</v>
      </c>
      <c r="L322" s="126"/>
      <c r="M322" s="126">
        <f>SUM(Arkusz3!F20,-I322)</f>
        <v>34</v>
      </c>
      <c r="N322" s="126"/>
      <c r="O322" s="126">
        <f>Arkusz3!F26</f>
        <v>2</v>
      </c>
      <c r="P322" s="126"/>
      <c r="Q322" s="126">
        <f>Arkusz3!F32</f>
        <v>2</v>
      </c>
      <c r="R322" s="126"/>
      <c r="S322" s="126">
        <f>SUM(Arkusz3!F14,O322)</f>
        <v>469</v>
      </c>
      <c r="T322" s="126"/>
      <c r="U322" s="126">
        <f>SUM(Arkusz3!F20,Q322)</f>
        <v>667</v>
      </c>
      <c r="V322" s="241"/>
    </row>
    <row r="323" spans="1:26" x14ac:dyDescent="0.35">
      <c r="C323" s="77" t="str">
        <f>Arkusz3!B3</f>
        <v>ROSJA</v>
      </c>
      <c r="D323" s="78"/>
      <c r="E323" s="78"/>
      <c r="F323" s="78"/>
      <c r="G323" s="240">
        <f>Arkusz3!F3</f>
        <v>60</v>
      </c>
      <c r="H323" s="240"/>
      <c r="I323" s="240">
        <f>Arkusz3!F9</f>
        <v>152</v>
      </c>
      <c r="J323" s="240"/>
      <c r="K323" s="240">
        <f>SUM(Arkusz3!F15,-G323)</f>
        <v>124</v>
      </c>
      <c r="L323" s="240"/>
      <c r="M323" s="240">
        <f>SUM(Arkusz3!F21,-I323)</f>
        <v>307</v>
      </c>
      <c r="N323" s="240"/>
      <c r="O323" s="240">
        <f>Arkusz3!F27</f>
        <v>3</v>
      </c>
      <c r="P323" s="240"/>
      <c r="Q323" s="240">
        <f>Arkusz3!F33</f>
        <v>6</v>
      </c>
      <c r="R323" s="240"/>
      <c r="S323" s="240">
        <f>SUM(Arkusz3!F15,O323)</f>
        <v>187</v>
      </c>
      <c r="T323" s="240"/>
      <c r="U323" s="240">
        <f>SUM(Arkusz3!F21,Q323)</f>
        <v>465</v>
      </c>
      <c r="V323" s="246"/>
    </row>
    <row r="324" spans="1:26" x14ac:dyDescent="0.35">
      <c r="C324" s="144" t="str">
        <f>Arkusz3!B4</f>
        <v>AFGANISTAN</v>
      </c>
      <c r="D324" s="145"/>
      <c r="E324" s="145"/>
      <c r="F324" s="145"/>
      <c r="G324" s="126">
        <f>Arkusz3!F4</f>
        <v>117</v>
      </c>
      <c r="H324" s="126"/>
      <c r="I324" s="126">
        <f>Arkusz3!F10</f>
        <v>123</v>
      </c>
      <c r="J324" s="126"/>
      <c r="K324" s="126">
        <f>SUM(Arkusz3!F16,-G324)</f>
        <v>11</v>
      </c>
      <c r="L324" s="126"/>
      <c r="M324" s="126">
        <f>SUM(Arkusz3!F22,-I324)</f>
        <v>14</v>
      </c>
      <c r="N324" s="126"/>
      <c r="O324" s="126">
        <f>Arkusz3!F28</f>
        <v>3</v>
      </c>
      <c r="P324" s="126"/>
      <c r="Q324" s="126">
        <f>Arkusz3!F34</f>
        <v>3</v>
      </c>
      <c r="R324" s="126"/>
      <c r="S324" s="126">
        <f>SUM(Arkusz3!F16,O324)</f>
        <v>131</v>
      </c>
      <c r="T324" s="126"/>
      <c r="U324" s="126">
        <f>SUM(Arkusz3!F22,Q324)</f>
        <v>140</v>
      </c>
      <c r="V324" s="241"/>
    </row>
    <row r="325" spans="1:26" x14ac:dyDescent="0.35">
      <c r="C325" s="77" t="str">
        <f>Arkusz3!B5</f>
        <v>UKRAINA</v>
      </c>
      <c r="D325" s="78"/>
      <c r="E325" s="78"/>
      <c r="F325" s="78"/>
      <c r="G325" s="240">
        <f>Arkusz3!F5</f>
        <v>32</v>
      </c>
      <c r="H325" s="240"/>
      <c r="I325" s="240">
        <f>Arkusz3!F11</f>
        <v>44</v>
      </c>
      <c r="J325" s="240"/>
      <c r="K325" s="240">
        <f>SUM(Arkusz3!F17,-G325)</f>
        <v>34</v>
      </c>
      <c r="L325" s="240"/>
      <c r="M325" s="240">
        <f>SUM(Arkusz3!F23,-I325)</f>
        <v>62</v>
      </c>
      <c r="N325" s="240"/>
      <c r="O325" s="240">
        <f>Arkusz3!F29</f>
        <v>6</v>
      </c>
      <c r="P325" s="240"/>
      <c r="Q325" s="240">
        <f>Arkusz3!F35</f>
        <v>6</v>
      </c>
      <c r="R325" s="240"/>
      <c r="S325" s="240">
        <f>SUM(Arkusz3!F17,O325)</f>
        <v>72</v>
      </c>
      <c r="T325" s="240"/>
      <c r="U325" s="240">
        <f>SUM(Arkusz3!F23,Q325)</f>
        <v>112</v>
      </c>
      <c r="V325" s="246"/>
    </row>
    <row r="326" spans="1:26" x14ac:dyDescent="0.35">
      <c r="C326" s="144" t="str">
        <f>Arkusz3!B6</f>
        <v>TURCJA</v>
      </c>
      <c r="D326" s="145"/>
      <c r="E326" s="145"/>
      <c r="F326" s="145"/>
      <c r="G326" s="126">
        <f>Arkusz3!F6</f>
        <v>29</v>
      </c>
      <c r="H326" s="126"/>
      <c r="I326" s="126">
        <f>Arkusz3!F12</f>
        <v>46</v>
      </c>
      <c r="J326" s="126"/>
      <c r="K326" s="126">
        <f>SUM(Arkusz3!F18,-G326)</f>
        <v>1</v>
      </c>
      <c r="L326" s="126"/>
      <c r="M326" s="126">
        <f>SUM(Arkusz3!F24,-I326)</f>
        <v>4</v>
      </c>
      <c r="N326" s="126"/>
      <c r="O326" s="126">
        <f>Arkusz3!F30</f>
        <v>0</v>
      </c>
      <c r="P326" s="126"/>
      <c r="Q326" s="126">
        <f>Arkusz3!F36</f>
        <v>0</v>
      </c>
      <c r="R326" s="126"/>
      <c r="S326" s="126">
        <f>SUM(Arkusz3!F18,O326)</f>
        <v>30</v>
      </c>
      <c r="T326" s="126"/>
      <c r="U326" s="126">
        <f>SUM(Arkusz3!F24,Q326)</f>
        <v>50</v>
      </c>
      <c r="V326" s="241"/>
    </row>
    <row r="327" spans="1:26" ht="15" thickBot="1" x14ac:dyDescent="0.4">
      <c r="C327" s="172" t="str">
        <f>Arkusz3!B7</f>
        <v>Pozostałe</v>
      </c>
      <c r="D327" s="173"/>
      <c r="E327" s="173"/>
      <c r="F327" s="173"/>
      <c r="G327" s="239">
        <f>Arkusz3!F7</f>
        <v>133</v>
      </c>
      <c r="H327" s="239"/>
      <c r="I327" s="239">
        <f>Arkusz3!F13</f>
        <v>149</v>
      </c>
      <c r="J327" s="239"/>
      <c r="K327" s="239">
        <f>SUM(Arkusz3!F19,-G327)</f>
        <v>54</v>
      </c>
      <c r="L327" s="239"/>
      <c r="M327" s="239">
        <f>SUM(Arkusz3!F25,-I327)</f>
        <v>92</v>
      </c>
      <c r="N327" s="239"/>
      <c r="O327" s="239">
        <f>Arkusz3!F31</f>
        <v>3</v>
      </c>
      <c r="P327" s="239"/>
      <c r="Q327" s="239">
        <f>Arkusz3!F37</f>
        <v>3</v>
      </c>
      <c r="R327" s="239"/>
      <c r="S327" s="239">
        <f>SUM(Arkusz3!F19,O327)</f>
        <v>190</v>
      </c>
      <c r="T327" s="239"/>
      <c r="U327" s="239">
        <f>SUM(Arkusz3!F25,Q327)</f>
        <v>244</v>
      </c>
      <c r="V327" s="250"/>
    </row>
    <row r="328" spans="1:26" ht="15" thickBot="1" x14ac:dyDescent="0.4">
      <c r="C328" s="203" t="s">
        <v>1</v>
      </c>
      <c r="D328" s="204"/>
      <c r="E328" s="204"/>
      <c r="F328" s="204"/>
      <c r="G328" s="127">
        <f>SUM(G322:G327)</f>
        <v>824</v>
      </c>
      <c r="H328" s="127"/>
      <c r="I328" s="127">
        <f>SUM(I322:I327)</f>
        <v>1145</v>
      </c>
      <c r="J328" s="127"/>
      <c r="K328" s="127">
        <f>SUM(K322:K327)</f>
        <v>238</v>
      </c>
      <c r="L328" s="127"/>
      <c r="M328" s="127">
        <f>SUM(M322:M327)</f>
        <v>513</v>
      </c>
      <c r="N328" s="127"/>
      <c r="O328" s="127">
        <f>SUM(O322:O327)</f>
        <v>17</v>
      </c>
      <c r="P328" s="127"/>
      <c r="Q328" s="127">
        <f>SUM(Q322:Q327)</f>
        <v>20</v>
      </c>
      <c r="R328" s="127"/>
      <c r="S328" s="127">
        <f>SUM(S322:S327)</f>
        <v>1079</v>
      </c>
      <c r="T328" s="127"/>
      <c r="U328" s="127">
        <f>SUM(U322:U327)</f>
        <v>1678</v>
      </c>
      <c r="V328" s="128"/>
    </row>
    <row r="329" spans="1:26" x14ac:dyDescent="0.35">
      <c r="A329" s="4"/>
      <c r="B329" s="12"/>
      <c r="C329" s="13"/>
      <c r="D329" s="13"/>
      <c r="E329" s="13"/>
      <c r="F329" s="13"/>
      <c r="G329" s="14"/>
      <c r="H329" s="14"/>
      <c r="I329" s="14"/>
      <c r="J329" s="14"/>
      <c r="K329" s="14"/>
      <c r="L329" s="14"/>
      <c r="M329" s="14"/>
      <c r="N329" s="14"/>
      <c r="O329" s="14"/>
      <c r="P329" s="14"/>
      <c r="Q329" s="14"/>
      <c r="R329" s="14"/>
      <c r="S329" s="14"/>
      <c r="T329" s="14"/>
      <c r="U329" s="14"/>
      <c r="V329" s="14"/>
      <c r="W329" s="12"/>
    </row>
    <row r="330" spans="1:26" x14ac:dyDescent="0.35">
      <c r="A330" s="205" t="s">
        <v>137</v>
      </c>
      <c r="B330" s="205"/>
      <c r="C330" s="205"/>
      <c r="D330" s="205"/>
      <c r="E330" s="205"/>
      <c r="F330" s="205"/>
      <c r="G330" s="205"/>
      <c r="H330" s="205"/>
      <c r="I330" s="205"/>
      <c r="J330" s="205"/>
      <c r="K330" s="205"/>
      <c r="L330" s="205"/>
      <c r="M330" s="205"/>
      <c r="N330" s="205"/>
      <c r="O330" s="205"/>
      <c r="P330" s="205"/>
      <c r="Q330" s="205"/>
      <c r="R330" s="205"/>
      <c r="S330" s="205"/>
      <c r="T330" s="205"/>
      <c r="U330" s="205"/>
      <c r="V330" s="205"/>
      <c r="W330" s="205"/>
      <c r="X330" s="205"/>
      <c r="Y330" s="205"/>
      <c r="Z330" s="205"/>
    </row>
    <row r="331" spans="1:26" x14ac:dyDescent="0.35">
      <c r="A331" s="15"/>
      <c r="B331" s="15"/>
      <c r="C331" s="15"/>
      <c r="D331" s="15"/>
      <c r="E331" s="15"/>
      <c r="F331" s="15"/>
      <c r="G331" s="15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6"/>
      <c r="Z331" s="15"/>
    </row>
    <row r="334" spans="1:26" x14ac:dyDescent="0.35">
      <c r="M334" s="11"/>
      <c r="N334" s="11"/>
      <c r="O334" s="11"/>
      <c r="P334" s="11"/>
      <c r="Q334" s="11"/>
      <c r="R334" s="11"/>
      <c r="S334" s="11"/>
    </row>
    <row r="335" spans="1:26" x14ac:dyDescent="0.35">
      <c r="M335" s="11"/>
      <c r="N335" s="11"/>
      <c r="O335" s="11"/>
      <c r="P335" s="11"/>
      <c r="Q335" s="11"/>
      <c r="R335" s="11"/>
      <c r="S335" s="11"/>
    </row>
    <row r="336" spans="1:26" x14ac:dyDescent="0.35">
      <c r="M336" s="11"/>
      <c r="N336" s="11"/>
      <c r="O336" s="11"/>
      <c r="P336" s="11"/>
      <c r="Q336" s="11"/>
      <c r="R336" s="11"/>
      <c r="S336" s="11"/>
    </row>
    <row r="337" spans="1:26" x14ac:dyDescent="0.35">
      <c r="M337" s="11"/>
      <c r="N337" s="11"/>
      <c r="O337" s="11"/>
      <c r="P337" s="11"/>
      <c r="Q337" s="11"/>
      <c r="R337" s="11"/>
      <c r="S337" s="11"/>
    </row>
    <row r="338" spans="1:26" x14ac:dyDescent="0.35">
      <c r="M338" s="11"/>
      <c r="N338" s="11"/>
      <c r="O338" s="11"/>
      <c r="P338" s="11"/>
      <c r="Q338" s="11"/>
      <c r="R338" s="11"/>
      <c r="S338" s="11"/>
    </row>
    <row r="339" spans="1:26" x14ac:dyDescent="0.35">
      <c r="M339" s="11"/>
      <c r="N339" s="11"/>
      <c r="O339" s="11"/>
      <c r="P339" s="11"/>
      <c r="Q339" s="11"/>
      <c r="R339" s="11"/>
      <c r="S339" s="11"/>
    </row>
    <row r="340" spans="1:26" x14ac:dyDescent="0.35">
      <c r="M340" s="11"/>
      <c r="N340" s="11"/>
      <c r="O340" s="11"/>
      <c r="P340" s="11"/>
      <c r="Q340" s="11"/>
      <c r="R340" s="11"/>
      <c r="S340" s="11"/>
    </row>
    <row r="341" spans="1:26" x14ac:dyDescent="0.35">
      <c r="M341" s="11"/>
      <c r="N341" s="11"/>
      <c r="O341" s="11"/>
      <c r="P341" s="11"/>
      <c r="Q341" s="11"/>
      <c r="R341" s="11"/>
      <c r="S341" s="11"/>
    </row>
    <row r="342" spans="1:26" x14ac:dyDescent="0.35">
      <c r="D342" s="202"/>
      <c r="E342" s="202"/>
    </row>
    <row r="347" spans="1:26" x14ac:dyDescent="0.35">
      <c r="V347" s="17"/>
      <c r="W347" s="17"/>
      <c r="X347" s="17"/>
      <c r="Y347" s="18"/>
      <c r="Z347" s="17"/>
    </row>
    <row r="348" spans="1:26" x14ac:dyDescent="0.35">
      <c r="V348" s="17"/>
      <c r="W348" s="17"/>
      <c r="X348" s="17"/>
      <c r="Y348" s="18"/>
      <c r="Z348" s="17"/>
    </row>
    <row r="349" spans="1:26" x14ac:dyDescent="0.35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7"/>
      <c r="W349" s="17"/>
      <c r="X349" s="17"/>
      <c r="Y349" s="18"/>
      <c r="Z349" s="17"/>
    </row>
    <row r="350" spans="1:26" x14ac:dyDescent="0.35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7"/>
      <c r="W350" s="17"/>
      <c r="X350" s="17"/>
      <c r="Y350" s="18"/>
      <c r="Z350" s="17"/>
    </row>
    <row r="351" spans="1:26" x14ac:dyDescent="0.35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7"/>
      <c r="W351" s="17"/>
      <c r="X351" s="17"/>
      <c r="Y351" s="18"/>
      <c r="Z351" s="17"/>
    </row>
    <row r="352" spans="1:26" x14ac:dyDescent="0.35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7"/>
      <c r="W352" s="17"/>
      <c r="X352" s="17"/>
      <c r="Y352" s="18"/>
      <c r="Z352" s="17"/>
    </row>
    <row r="353" spans="1:26" x14ac:dyDescent="0.35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7"/>
      <c r="W353" s="17"/>
      <c r="X353" s="17"/>
      <c r="Y353" s="18"/>
      <c r="Z353" s="17"/>
    </row>
    <row r="354" spans="1:26" x14ac:dyDescent="0.35">
      <c r="A354" s="130" t="s">
        <v>171</v>
      </c>
      <c r="B354" s="130"/>
      <c r="C354" s="130"/>
      <c r="D354" s="130"/>
      <c r="E354" s="130"/>
      <c r="F354" s="130"/>
      <c r="G354" s="130"/>
      <c r="H354" s="130"/>
      <c r="I354" s="130"/>
      <c r="J354" s="130"/>
      <c r="K354" s="130"/>
      <c r="L354" s="130"/>
      <c r="M354" s="130"/>
      <c r="N354" s="130"/>
      <c r="O354" s="130"/>
      <c r="P354" s="130"/>
      <c r="Q354" s="130"/>
      <c r="R354" s="130"/>
      <c r="S354" s="130"/>
      <c r="T354" s="130"/>
      <c r="U354" s="130"/>
      <c r="V354" s="130"/>
      <c r="W354" s="130"/>
      <c r="X354" s="130"/>
      <c r="Y354" s="130"/>
    </row>
    <row r="355" spans="1:26" x14ac:dyDescent="0.35">
      <c r="A355" s="130"/>
      <c r="B355" s="130"/>
      <c r="C355" s="130"/>
      <c r="D355" s="130"/>
      <c r="E355" s="130"/>
      <c r="F355" s="130"/>
      <c r="G355" s="130"/>
      <c r="H355" s="130"/>
      <c r="I355" s="130"/>
      <c r="J355" s="130"/>
      <c r="K355" s="130"/>
      <c r="L355" s="130"/>
      <c r="M355" s="130"/>
      <c r="N355" s="130"/>
      <c r="O355" s="130"/>
      <c r="P355" s="130"/>
      <c r="Q355" s="130"/>
      <c r="R355" s="130"/>
      <c r="S355" s="130"/>
      <c r="T355" s="130"/>
      <c r="U355" s="130"/>
      <c r="V355" s="130"/>
      <c r="W355" s="130"/>
      <c r="X355" s="130"/>
      <c r="Y355" s="130"/>
    </row>
    <row r="356" spans="1:26" s="49" customFormat="1" x14ac:dyDescent="0.35">
      <c r="A356" s="130"/>
      <c r="B356" s="130"/>
      <c r="C356" s="130"/>
      <c r="D356" s="130"/>
      <c r="E356" s="130"/>
      <c r="F356" s="130"/>
      <c r="G356" s="130"/>
      <c r="H356" s="130"/>
      <c r="I356" s="130"/>
      <c r="J356" s="130"/>
      <c r="K356" s="130"/>
      <c r="L356" s="130"/>
      <c r="M356" s="130"/>
      <c r="N356" s="130"/>
      <c r="O356" s="130"/>
      <c r="P356" s="130"/>
      <c r="Q356" s="130"/>
      <c r="R356" s="130"/>
      <c r="S356" s="130"/>
      <c r="T356" s="130"/>
      <c r="U356" s="130"/>
      <c r="V356" s="130"/>
      <c r="W356" s="130"/>
      <c r="X356" s="130"/>
      <c r="Y356" s="130"/>
    </row>
    <row r="357" spans="1:26" s="49" customFormat="1" x14ac:dyDescent="0.35">
      <c r="A357" s="130"/>
      <c r="B357" s="130"/>
      <c r="C357" s="130"/>
      <c r="D357" s="130"/>
      <c r="E357" s="130"/>
      <c r="F357" s="130"/>
      <c r="G357" s="130"/>
      <c r="H357" s="130"/>
      <c r="I357" s="130"/>
      <c r="J357" s="130"/>
      <c r="K357" s="130"/>
      <c r="L357" s="130"/>
      <c r="M357" s="130"/>
      <c r="N357" s="130"/>
      <c r="O357" s="130"/>
      <c r="P357" s="130"/>
      <c r="Q357" s="130"/>
      <c r="R357" s="130"/>
      <c r="S357" s="130"/>
      <c r="T357" s="130"/>
      <c r="U357" s="130"/>
      <c r="V357" s="130"/>
      <c r="W357" s="130"/>
      <c r="X357" s="130"/>
      <c r="Y357" s="130"/>
    </row>
    <row r="358" spans="1:26" s="49" customFormat="1" x14ac:dyDescent="0.35">
      <c r="A358" s="130"/>
      <c r="B358" s="130"/>
      <c r="C358" s="130"/>
      <c r="D358" s="130"/>
      <c r="E358" s="130"/>
      <c r="F358" s="130"/>
      <c r="G358" s="130"/>
      <c r="H358" s="130"/>
      <c r="I358" s="130"/>
      <c r="J358" s="130"/>
      <c r="K358" s="130"/>
      <c r="L358" s="130"/>
      <c r="M358" s="130"/>
      <c r="N358" s="130"/>
      <c r="O358" s="130"/>
      <c r="P358" s="130"/>
      <c r="Q358" s="130"/>
      <c r="R358" s="130"/>
      <c r="S358" s="130"/>
      <c r="T358" s="130"/>
      <c r="U358" s="130"/>
      <c r="V358" s="130"/>
      <c r="W358" s="130"/>
      <c r="X358" s="130"/>
      <c r="Y358" s="130"/>
    </row>
    <row r="359" spans="1:26" s="49" customFormat="1" x14ac:dyDescent="0.35">
      <c r="A359" s="130"/>
      <c r="B359" s="130"/>
      <c r="C359" s="130"/>
      <c r="D359" s="130"/>
      <c r="E359" s="130"/>
      <c r="F359" s="130"/>
      <c r="G359" s="130"/>
      <c r="H359" s="130"/>
      <c r="I359" s="130"/>
      <c r="J359" s="130"/>
      <c r="K359" s="130"/>
      <c r="L359" s="130"/>
      <c r="M359" s="130"/>
      <c r="N359" s="130"/>
      <c r="O359" s="130"/>
      <c r="P359" s="130"/>
      <c r="Q359" s="130"/>
      <c r="R359" s="130"/>
      <c r="S359" s="130"/>
      <c r="T359" s="130"/>
      <c r="U359" s="130"/>
      <c r="V359" s="130"/>
      <c r="W359" s="130"/>
      <c r="X359" s="130"/>
      <c r="Y359" s="130"/>
    </row>
    <row r="360" spans="1:26" s="49" customFormat="1" x14ac:dyDescent="0.35">
      <c r="A360" s="130"/>
      <c r="B360" s="130"/>
      <c r="C360" s="130"/>
      <c r="D360" s="130"/>
      <c r="E360" s="130"/>
      <c r="F360" s="130"/>
      <c r="G360" s="130"/>
      <c r="H360" s="130"/>
      <c r="I360" s="130"/>
      <c r="J360" s="130"/>
      <c r="K360" s="130"/>
      <c r="L360" s="130"/>
      <c r="M360" s="130"/>
      <c r="N360" s="130"/>
      <c r="O360" s="130"/>
      <c r="P360" s="130"/>
      <c r="Q360" s="130"/>
      <c r="R360" s="130"/>
      <c r="S360" s="130"/>
      <c r="T360" s="130"/>
      <c r="U360" s="130"/>
      <c r="V360" s="130"/>
      <c r="W360" s="130"/>
      <c r="X360" s="130"/>
      <c r="Y360" s="130"/>
    </row>
    <row r="361" spans="1:26" s="49" customFormat="1" x14ac:dyDescent="0.35">
      <c r="A361" s="130"/>
      <c r="B361" s="130"/>
      <c r="C361" s="130"/>
      <c r="D361" s="130"/>
      <c r="E361" s="130"/>
      <c r="F361" s="130"/>
      <c r="G361" s="130"/>
      <c r="H361" s="130"/>
      <c r="I361" s="130"/>
      <c r="J361" s="130"/>
      <c r="K361" s="130"/>
      <c r="L361" s="130"/>
      <c r="M361" s="130"/>
      <c r="N361" s="130"/>
      <c r="O361" s="130"/>
      <c r="P361" s="130"/>
      <c r="Q361" s="130"/>
      <c r="R361" s="130"/>
      <c r="S361" s="130"/>
      <c r="T361" s="130"/>
      <c r="U361" s="130"/>
      <c r="V361" s="130"/>
      <c r="W361" s="130"/>
      <c r="X361" s="130"/>
      <c r="Y361" s="130"/>
    </row>
    <row r="362" spans="1:26" s="49" customFormat="1" x14ac:dyDescent="0.35">
      <c r="A362" s="130"/>
      <c r="B362" s="130"/>
      <c r="C362" s="130"/>
      <c r="D362" s="130"/>
      <c r="E362" s="130"/>
      <c r="F362" s="130"/>
      <c r="G362" s="130"/>
      <c r="H362" s="130"/>
      <c r="I362" s="130"/>
      <c r="J362" s="130"/>
      <c r="K362" s="130"/>
      <c r="L362" s="130"/>
      <c r="M362" s="130"/>
      <c r="N362" s="130"/>
      <c r="O362" s="130"/>
      <c r="P362" s="130"/>
      <c r="Q362" s="130"/>
      <c r="R362" s="130"/>
      <c r="S362" s="130"/>
      <c r="T362" s="130"/>
      <c r="U362" s="130"/>
      <c r="V362" s="130"/>
      <c r="W362" s="130"/>
      <c r="X362" s="130"/>
      <c r="Y362" s="130"/>
    </row>
    <row r="363" spans="1:26" s="49" customFormat="1" x14ac:dyDescent="0.35">
      <c r="A363" s="130"/>
      <c r="B363" s="130"/>
      <c r="C363" s="130"/>
      <c r="D363" s="130"/>
      <c r="E363" s="130"/>
      <c r="F363" s="130"/>
      <c r="G363" s="130"/>
      <c r="H363" s="130"/>
      <c r="I363" s="130"/>
      <c r="J363" s="130"/>
      <c r="K363" s="130"/>
      <c r="L363" s="130"/>
      <c r="M363" s="130"/>
      <c r="N363" s="130"/>
      <c r="O363" s="130"/>
      <c r="P363" s="130"/>
      <c r="Q363" s="130"/>
      <c r="R363" s="130"/>
      <c r="S363" s="130"/>
      <c r="T363" s="130"/>
      <c r="U363" s="130"/>
      <c r="V363" s="130"/>
      <c r="W363" s="130"/>
      <c r="X363" s="130"/>
      <c r="Y363" s="130"/>
    </row>
    <row r="366" spans="1:26" x14ac:dyDescent="0.35">
      <c r="A366" s="131" t="s">
        <v>145</v>
      </c>
      <c r="B366" s="131"/>
      <c r="C366" s="131"/>
      <c r="D366" s="131"/>
      <c r="E366" s="131"/>
      <c r="F366" s="131"/>
      <c r="G366" s="131"/>
      <c r="H366" s="131"/>
      <c r="I366" s="131"/>
      <c r="J366" s="131"/>
      <c r="K366" s="131"/>
      <c r="L366" s="131"/>
      <c r="M366" s="131"/>
      <c r="N366" s="131"/>
      <c r="O366" s="131"/>
      <c r="P366" s="131"/>
      <c r="Q366" s="131"/>
      <c r="R366" s="131"/>
      <c r="S366" s="131"/>
      <c r="T366" s="131"/>
      <c r="U366" s="131"/>
    </row>
    <row r="367" spans="1:26" x14ac:dyDescent="0.35">
      <c r="A367" s="20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</row>
    <row r="368" spans="1:26" ht="15" thickBot="1" x14ac:dyDescent="0.4"/>
    <row r="369" spans="1:25" x14ac:dyDescent="0.35">
      <c r="A369" s="236" t="str">
        <f>CONCATENATE(Arkusz18!C2," - ",Arkusz18!B2," r.")</f>
        <v>01.01.2021 - 30.06.2021 r.</v>
      </c>
      <c r="B369" s="237"/>
      <c r="C369" s="237"/>
      <c r="D369" s="237"/>
      <c r="E369" s="237"/>
      <c r="F369" s="237"/>
      <c r="G369" s="237"/>
      <c r="H369" s="237"/>
      <c r="I369" s="238"/>
      <c r="M369" s="236" t="str">
        <f>CONCATENATE(Arkusz18!C2," - ",Arkusz18!B2," r.")</f>
        <v>01.01.2021 - 30.06.2021 r.</v>
      </c>
      <c r="N369" s="237"/>
      <c r="O369" s="237"/>
      <c r="P369" s="237"/>
      <c r="Q369" s="237"/>
      <c r="R369" s="237"/>
      <c r="S369" s="237"/>
      <c r="T369" s="237"/>
      <c r="U369" s="238"/>
    </row>
    <row r="370" spans="1:25" ht="52.5" customHeight="1" x14ac:dyDescent="0.35">
      <c r="A370" s="230" t="s">
        <v>56</v>
      </c>
      <c r="B370" s="231"/>
      <c r="C370" s="232"/>
      <c r="D370" s="196" t="s">
        <v>57</v>
      </c>
      <c r="E370" s="197"/>
      <c r="F370" s="196" t="s">
        <v>58</v>
      </c>
      <c r="G370" s="197"/>
      <c r="H370" s="196" t="s">
        <v>54</v>
      </c>
      <c r="I370" s="251"/>
      <c r="M370" s="230" t="s">
        <v>56</v>
      </c>
      <c r="N370" s="231"/>
      <c r="O370" s="232"/>
      <c r="P370" s="196" t="s">
        <v>59</v>
      </c>
      <c r="Q370" s="197"/>
      <c r="R370" s="196" t="s">
        <v>58</v>
      </c>
      <c r="S370" s="197"/>
      <c r="T370" s="196" t="s">
        <v>54</v>
      </c>
      <c r="U370" s="251"/>
    </row>
    <row r="371" spans="1:25" x14ac:dyDescent="0.35">
      <c r="A371" s="233"/>
      <c r="B371" s="234"/>
      <c r="C371" s="235"/>
      <c r="D371" s="198"/>
      <c r="E371" s="199"/>
      <c r="F371" s="198"/>
      <c r="G371" s="199"/>
      <c r="H371" s="198"/>
      <c r="I371" s="252"/>
      <c r="M371" s="233"/>
      <c r="N371" s="234"/>
      <c r="O371" s="235"/>
      <c r="P371" s="198"/>
      <c r="Q371" s="199"/>
      <c r="R371" s="198"/>
      <c r="S371" s="199"/>
      <c r="T371" s="198"/>
      <c r="U371" s="252"/>
    </row>
    <row r="372" spans="1:25" x14ac:dyDescent="0.35">
      <c r="A372" s="119" t="str">
        <f>Arkusz4!B2</f>
        <v>NIEMCY</v>
      </c>
      <c r="B372" s="120"/>
      <c r="C372" s="120"/>
      <c r="D372" s="121">
        <f>Arkusz4!C2</f>
        <v>367</v>
      </c>
      <c r="E372" s="121"/>
      <c r="F372" s="121">
        <f>Arkusz4!D2</f>
        <v>272</v>
      </c>
      <c r="G372" s="121"/>
      <c r="H372" s="121">
        <f>Arkusz4!E2</f>
        <v>56</v>
      </c>
      <c r="I372" s="121"/>
      <c r="M372" s="119" t="str">
        <f>Arkusz5!B2</f>
        <v>RUMUNIA</v>
      </c>
      <c r="N372" s="120"/>
      <c r="O372" s="120"/>
      <c r="P372" s="121">
        <f>Arkusz5!C2</f>
        <v>89</v>
      </c>
      <c r="Q372" s="121"/>
      <c r="R372" s="121">
        <f>Arkusz5!D2</f>
        <v>98</v>
      </c>
      <c r="S372" s="121"/>
      <c r="T372" s="121">
        <f>Arkusz5!E2</f>
        <v>17</v>
      </c>
      <c r="U372" s="206"/>
    </row>
    <row r="373" spans="1:25" x14ac:dyDescent="0.35">
      <c r="A373" s="133" t="str">
        <f>Arkusz4!B3</f>
        <v>FRANCJA</v>
      </c>
      <c r="B373" s="134"/>
      <c r="C373" s="134"/>
      <c r="D373" s="118">
        <f>Arkusz4!C3</f>
        <v>127</v>
      </c>
      <c r="E373" s="118"/>
      <c r="F373" s="118">
        <f>Arkusz4!D3</f>
        <v>62</v>
      </c>
      <c r="G373" s="118"/>
      <c r="H373" s="118">
        <f>Arkusz4!E3</f>
        <v>0</v>
      </c>
      <c r="I373" s="118"/>
      <c r="M373" s="133" t="str">
        <f>Arkusz5!B3</f>
        <v>BUŁGARIA</v>
      </c>
      <c r="N373" s="134"/>
      <c r="O373" s="134"/>
      <c r="P373" s="118">
        <f>Arkusz5!C3</f>
        <v>26</v>
      </c>
      <c r="Q373" s="118"/>
      <c r="R373" s="118">
        <f>Arkusz5!D3</f>
        <v>15</v>
      </c>
      <c r="S373" s="118"/>
      <c r="T373" s="118">
        <f>Arkusz5!E3</f>
        <v>1</v>
      </c>
      <c r="U373" s="207"/>
    </row>
    <row r="374" spans="1:25" x14ac:dyDescent="0.35">
      <c r="A374" s="119" t="str">
        <f>Arkusz4!B4</f>
        <v>BELGIA</v>
      </c>
      <c r="B374" s="120"/>
      <c r="C374" s="120"/>
      <c r="D374" s="121">
        <f>Arkusz4!C4</f>
        <v>58</v>
      </c>
      <c r="E374" s="121"/>
      <c r="F374" s="121">
        <f>Arkusz4!D4</f>
        <v>38</v>
      </c>
      <c r="G374" s="121"/>
      <c r="H374" s="121">
        <f>Arkusz4!E4</f>
        <v>2</v>
      </c>
      <c r="I374" s="121"/>
      <c r="M374" s="119" t="str">
        <f>Arkusz5!B4</f>
        <v>NIEMCY</v>
      </c>
      <c r="N374" s="120"/>
      <c r="O374" s="120"/>
      <c r="P374" s="121">
        <f>Arkusz5!C4</f>
        <v>22</v>
      </c>
      <c r="Q374" s="121"/>
      <c r="R374" s="121">
        <f>Arkusz5!D4</f>
        <v>17</v>
      </c>
      <c r="S374" s="121"/>
      <c r="T374" s="121">
        <f>Arkusz5!E4</f>
        <v>10</v>
      </c>
      <c r="U374" s="206"/>
    </row>
    <row r="375" spans="1:25" x14ac:dyDescent="0.35">
      <c r="A375" s="133" t="str">
        <f>Arkusz4!B5</f>
        <v>SZWECJA</v>
      </c>
      <c r="B375" s="134"/>
      <c r="C375" s="134"/>
      <c r="D375" s="118">
        <f>Arkusz4!C5</f>
        <v>58</v>
      </c>
      <c r="E375" s="118"/>
      <c r="F375" s="118">
        <f>Arkusz4!D5</f>
        <v>50</v>
      </c>
      <c r="G375" s="118"/>
      <c r="H375" s="118">
        <f>Arkusz4!E5</f>
        <v>23</v>
      </c>
      <c r="I375" s="118"/>
      <c r="M375" s="133" t="str">
        <f>Arkusz5!B5</f>
        <v>GRECJA</v>
      </c>
      <c r="N375" s="134"/>
      <c r="O375" s="134"/>
      <c r="P375" s="118">
        <f>Arkusz5!C5</f>
        <v>14</v>
      </c>
      <c r="Q375" s="118"/>
      <c r="R375" s="118">
        <f>Arkusz5!D5</f>
        <v>0</v>
      </c>
      <c r="S375" s="118"/>
      <c r="T375" s="118">
        <f>Arkusz5!E5</f>
        <v>0</v>
      </c>
      <c r="U375" s="207"/>
    </row>
    <row r="376" spans="1:25" x14ac:dyDescent="0.35">
      <c r="A376" s="119" t="str">
        <f>Arkusz4!B6</f>
        <v>NIDERLANDY</v>
      </c>
      <c r="B376" s="120"/>
      <c r="C376" s="120"/>
      <c r="D376" s="121">
        <f>Arkusz4!C6</f>
        <v>34</v>
      </c>
      <c r="E376" s="121"/>
      <c r="F376" s="121">
        <f>Arkusz4!D6</f>
        <v>31</v>
      </c>
      <c r="G376" s="121"/>
      <c r="H376" s="121">
        <f>Arkusz4!E6</f>
        <v>1</v>
      </c>
      <c r="I376" s="121"/>
      <c r="M376" s="119" t="str">
        <f>Arkusz5!B6</f>
        <v>LITWA</v>
      </c>
      <c r="N376" s="120"/>
      <c r="O376" s="120"/>
      <c r="P376" s="121">
        <f>Arkusz5!C6</f>
        <v>11</v>
      </c>
      <c r="Q376" s="121"/>
      <c r="R376" s="121">
        <f>Arkusz5!D6</f>
        <v>12</v>
      </c>
      <c r="S376" s="121"/>
      <c r="T376" s="121">
        <f>Arkusz5!E6</f>
        <v>0</v>
      </c>
      <c r="U376" s="206"/>
    </row>
    <row r="377" spans="1:25" ht="15" thickBot="1" x14ac:dyDescent="0.4">
      <c r="A377" s="213" t="str">
        <f>Arkusz4!B7</f>
        <v>Pozostałe</v>
      </c>
      <c r="B377" s="214"/>
      <c r="C377" s="214"/>
      <c r="D377" s="129">
        <f>Arkusz4!C7</f>
        <v>104</v>
      </c>
      <c r="E377" s="129"/>
      <c r="F377" s="129">
        <f>Arkusz4!D7</f>
        <v>82</v>
      </c>
      <c r="G377" s="129"/>
      <c r="H377" s="129">
        <f>Arkusz4!E7</f>
        <v>30</v>
      </c>
      <c r="I377" s="129"/>
      <c r="M377" s="213" t="str">
        <f>Arkusz5!B7</f>
        <v>Pozostałe</v>
      </c>
      <c r="N377" s="214"/>
      <c r="O377" s="214"/>
      <c r="P377" s="129">
        <f>Arkusz5!C7</f>
        <v>17</v>
      </c>
      <c r="Q377" s="129"/>
      <c r="R377" s="129">
        <f>Arkusz5!D7</f>
        <v>17</v>
      </c>
      <c r="S377" s="129"/>
      <c r="T377" s="129">
        <f>Arkusz5!E7</f>
        <v>5</v>
      </c>
      <c r="U377" s="132"/>
    </row>
    <row r="378" spans="1:25" ht="15" thickBot="1" x14ac:dyDescent="0.4">
      <c r="A378" s="215" t="s">
        <v>69</v>
      </c>
      <c r="B378" s="216"/>
      <c r="C378" s="216"/>
      <c r="D378" s="127">
        <f>SUM(D372:E377)</f>
        <v>748</v>
      </c>
      <c r="E378" s="127"/>
      <c r="F378" s="127">
        <f>SUM(F372:G377)</f>
        <v>535</v>
      </c>
      <c r="G378" s="127"/>
      <c r="H378" s="127">
        <f>SUM(H372:I377)</f>
        <v>112</v>
      </c>
      <c r="I378" s="128"/>
      <c r="M378" s="215" t="s">
        <v>69</v>
      </c>
      <c r="N378" s="216"/>
      <c r="O378" s="216"/>
      <c r="P378" s="127">
        <f>SUM(P372:Q377)</f>
        <v>179</v>
      </c>
      <c r="Q378" s="127"/>
      <c r="R378" s="127">
        <f t="shared" ref="R378" si="11">SUM(R372:S377)</f>
        <v>159</v>
      </c>
      <c r="S378" s="127"/>
      <c r="T378" s="127">
        <f>SUM(T372:U377)</f>
        <v>33</v>
      </c>
      <c r="U378" s="128"/>
    </row>
    <row r="380" spans="1:25" x14ac:dyDescent="0.35">
      <c r="A380" s="130" t="s">
        <v>172</v>
      </c>
      <c r="B380" s="130"/>
      <c r="C380" s="130"/>
      <c r="D380" s="130"/>
      <c r="E380" s="130"/>
      <c r="F380" s="130"/>
      <c r="G380" s="130"/>
      <c r="H380" s="130"/>
      <c r="I380" s="130"/>
      <c r="J380" s="130"/>
      <c r="K380" s="130"/>
      <c r="L380" s="130"/>
      <c r="M380" s="130"/>
      <c r="N380" s="130"/>
      <c r="O380" s="130"/>
      <c r="P380" s="130"/>
      <c r="Q380" s="130"/>
      <c r="R380" s="130"/>
      <c r="S380" s="130"/>
      <c r="T380" s="130"/>
      <c r="U380" s="130"/>
      <c r="V380" s="130"/>
      <c r="W380" s="130"/>
      <c r="X380" s="130"/>
      <c r="Y380" s="130"/>
    </row>
    <row r="381" spans="1:25" x14ac:dyDescent="0.35">
      <c r="A381" s="130"/>
      <c r="B381" s="130"/>
      <c r="C381" s="130"/>
      <c r="D381" s="130"/>
      <c r="E381" s="130"/>
      <c r="F381" s="130"/>
      <c r="G381" s="130"/>
      <c r="H381" s="130"/>
      <c r="I381" s="130"/>
      <c r="J381" s="130"/>
      <c r="K381" s="130"/>
      <c r="L381" s="130"/>
      <c r="M381" s="130"/>
      <c r="N381" s="130"/>
      <c r="O381" s="130"/>
      <c r="P381" s="130"/>
      <c r="Q381" s="130"/>
      <c r="R381" s="130"/>
      <c r="S381" s="130"/>
      <c r="T381" s="130"/>
      <c r="U381" s="130"/>
      <c r="V381" s="130"/>
      <c r="W381" s="130"/>
      <c r="X381" s="130"/>
      <c r="Y381" s="130"/>
    </row>
    <row r="382" spans="1:25" x14ac:dyDescent="0.35">
      <c r="A382" s="130"/>
      <c r="B382" s="130"/>
      <c r="C382" s="130"/>
      <c r="D382" s="130"/>
      <c r="E382" s="130"/>
      <c r="F382" s="130"/>
      <c r="G382" s="130"/>
      <c r="H382" s="130"/>
      <c r="I382" s="130"/>
      <c r="J382" s="130"/>
      <c r="K382" s="130"/>
      <c r="L382" s="130"/>
      <c r="M382" s="130"/>
      <c r="N382" s="130"/>
      <c r="O382" s="130"/>
      <c r="P382" s="130"/>
      <c r="Q382" s="130"/>
      <c r="R382" s="130"/>
      <c r="S382" s="130"/>
      <c r="T382" s="130"/>
      <c r="U382" s="130"/>
      <c r="V382" s="130"/>
      <c r="W382" s="130"/>
      <c r="X382" s="130"/>
      <c r="Y382" s="130"/>
    </row>
    <row r="383" spans="1:25" x14ac:dyDescent="0.35">
      <c r="A383" s="130"/>
      <c r="B383" s="130"/>
      <c r="C383" s="130"/>
      <c r="D383" s="130"/>
      <c r="E383" s="130"/>
      <c r="F383" s="130"/>
      <c r="G383" s="130"/>
      <c r="H383" s="130"/>
      <c r="I383" s="130"/>
      <c r="J383" s="130"/>
      <c r="K383" s="130"/>
      <c r="L383" s="130"/>
      <c r="M383" s="130"/>
      <c r="N383" s="130"/>
      <c r="O383" s="130"/>
      <c r="P383" s="130"/>
      <c r="Q383" s="130"/>
      <c r="R383" s="130"/>
      <c r="S383" s="130"/>
      <c r="T383" s="130"/>
      <c r="U383" s="130"/>
      <c r="V383" s="130"/>
      <c r="W383" s="130"/>
      <c r="X383" s="130"/>
      <c r="Y383" s="130"/>
    </row>
    <row r="384" spans="1:25" x14ac:dyDescent="0.35">
      <c r="A384" s="130"/>
      <c r="B384" s="130"/>
      <c r="C384" s="130"/>
      <c r="D384" s="130"/>
      <c r="E384" s="130"/>
      <c r="F384" s="130"/>
      <c r="G384" s="130"/>
      <c r="H384" s="130"/>
      <c r="I384" s="130"/>
      <c r="J384" s="130"/>
      <c r="K384" s="130"/>
      <c r="L384" s="130"/>
      <c r="M384" s="130"/>
      <c r="N384" s="130"/>
      <c r="O384" s="130"/>
      <c r="P384" s="130"/>
      <c r="Q384" s="130"/>
      <c r="R384" s="130"/>
      <c r="S384" s="130"/>
      <c r="T384" s="130"/>
      <c r="U384" s="130"/>
      <c r="V384" s="130"/>
      <c r="W384" s="130"/>
      <c r="X384" s="130"/>
      <c r="Y384" s="130"/>
    </row>
    <row r="386" spans="1:26" x14ac:dyDescent="0.35">
      <c r="A386" s="205" t="s">
        <v>68</v>
      </c>
      <c r="B386" s="205"/>
      <c r="C386" s="205"/>
      <c r="D386" s="205"/>
      <c r="E386" s="205"/>
      <c r="F386" s="205"/>
      <c r="G386" s="205"/>
      <c r="H386" s="205"/>
      <c r="I386" s="205"/>
      <c r="J386" s="205"/>
      <c r="K386" s="205"/>
      <c r="L386" s="205"/>
      <c r="M386" s="205"/>
      <c r="N386" s="205"/>
      <c r="O386" s="205"/>
      <c r="P386" s="205"/>
      <c r="Q386" s="205"/>
      <c r="R386" s="205"/>
      <c r="S386" s="205"/>
      <c r="T386" s="205"/>
      <c r="U386" s="205"/>
      <c r="V386" s="205"/>
      <c r="W386" s="205"/>
      <c r="X386" s="205"/>
      <c r="Y386" s="205"/>
      <c r="Z386" s="205"/>
    </row>
    <row r="387" spans="1:26" x14ac:dyDescent="0.35">
      <c r="A387" s="21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21"/>
      <c r="S387" s="21"/>
      <c r="T387" s="21"/>
      <c r="U387" s="21"/>
    </row>
    <row r="388" spans="1:26" s="49" customFormat="1" x14ac:dyDescent="0.35">
      <c r="A388" s="21"/>
      <c r="B388" s="21"/>
      <c r="C388" s="21"/>
      <c r="D388" s="21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Y388" s="6"/>
    </row>
    <row r="389" spans="1:26" s="49" customFormat="1" x14ac:dyDescent="0.35">
      <c r="A389" s="21"/>
      <c r="B389" s="21"/>
      <c r="C389" s="21"/>
      <c r="D389" s="21"/>
      <c r="E389" s="21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Y389" s="6"/>
    </row>
    <row r="390" spans="1:26" s="53" customFormat="1" x14ac:dyDescent="0.35">
      <c r="A390" s="21"/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Y390" s="6"/>
    </row>
    <row r="391" spans="1:26" s="53" customFormat="1" x14ac:dyDescent="0.35">
      <c r="A391" s="21"/>
      <c r="B391" s="21"/>
      <c r="C391" s="21"/>
      <c r="D391" s="21"/>
      <c r="E391" s="21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Y391" s="6"/>
    </row>
    <row r="392" spans="1:26" s="53" customFormat="1" x14ac:dyDescent="0.35">
      <c r="A392" s="21"/>
      <c r="B392" s="21"/>
      <c r="C392" s="21"/>
      <c r="D392" s="21"/>
      <c r="E392" s="21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Y392" s="6"/>
    </row>
    <row r="393" spans="1:26" s="53" customFormat="1" x14ac:dyDescent="0.35">
      <c r="A393" s="21"/>
      <c r="B393" s="21"/>
      <c r="C393" s="21"/>
      <c r="D393" s="21"/>
      <c r="E393" s="21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Y393" s="6"/>
    </row>
    <row r="394" spans="1:26" s="53" customFormat="1" x14ac:dyDescent="0.35">
      <c r="A394" s="21"/>
      <c r="B394" s="21"/>
      <c r="C394" s="21"/>
      <c r="D394" s="21"/>
      <c r="E394" s="21"/>
      <c r="F394" s="21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Y394" s="6"/>
    </row>
    <row r="395" spans="1:26" s="53" customFormat="1" x14ac:dyDescent="0.35">
      <c r="A395" s="21"/>
      <c r="B395" s="21"/>
      <c r="C395" s="21"/>
      <c r="D395" s="21"/>
      <c r="E395" s="21"/>
      <c r="F395" s="21"/>
      <c r="G395" s="21"/>
      <c r="H395" s="21"/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Y395" s="6"/>
    </row>
    <row r="396" spans="1:26" s="53" customFormat="1" x14ac:dyDescent="0.35">
      <c r="A396" s="21"/>
      <c r="B396" s="21"/>
      <c r="C396" s="21"/>
      <c r="D396" s="21"/>
      <c r="E396" s="21"/>
      <c r="F396" s="21"/>
      <c r="G396" s="21"/>
      <c r="H396" s="21"/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Y396" s="6"/>
    </row>
    <row r="397" spans="1:26" s="53" customFormat="1" x14ac:dyDescent="0.35">
      <c r="A397" s="21"/>
      <c r="B397" s="21"/>
      <c r="C397" s="21"/>
      <c r="D397" s="21"/>
      <c r="E397" s="21"/>
      <c r="F397" s="21"/>
      <c r="G397" s="21"/>
      <c r="H397" s="21"/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Y397" s="6"/>
    </row>
    <row r="398" spans="1:26" s="53" customFormat="1" x14ac:dyDescent="0.35">
      <c r="A398" s="21"/>
      <c r="B398" s="21"/>
      <c r="C398" s="21"/>
      <c r="D398" s="21"/>
      <c r="E398" s="21"/>
      <c r="F398" s="21"/>
      <c r="G398" s="21"/>
      <c r="H398" s="21"/>
      <c r="I398" s="21"/>
      <c r="J398" s="21"/>
      <c r="K398" s="21"/>
      <c r="L398" s="21"/>
      <c r="M398" s="21"/>
      <c r="N398" s="21"/>
      <c r="O398" s="21"/>
      <c r="P398" s="21"/>
      <c r="Q398" s="21"/>
      <c r="R398" s="21"/>
      <c r="S398" s="21"/>
      <c r="T398" s="21"/>
      <c r="U398" s="21"/>
      <c r="Y398" s="6"/>
    </row>
    <row r="399" spans="1:26" s="53" customFormat="1" x14ac:dyDescent="0.35">
      <c r="A399" s="21"/>
      <c r="B399" s="21"/>
      <c r="C399" s="21"/>
      <c r="D399" s="21"/>
      <c r="E399" s="21"/>
      <c r="F399" s="21"/>
      <c r="G399" s="21"/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Y399" s="6"/>
    </row>
    <row r="400" spans="1:26" x14ac:dyDescent="0.35">
      <c r="A400" s="131" t="s">
        <v>146</v>
      </c>
      <c r="B400" s="131"/>
      <c r="C400" s="131"/>
      <c r="D400" s="131"/>
      <c r="E400" s="131"/>
      <c r="F400" s="131"/>
      <c r="G400" s="131"/>
      <c r="H400" s="131"/>
      <c r="I400" s="131"/>
      <c r="J400" s="131"/>
      <c r="K400" s="131"/>
      <c r="L400" s="131"/>
      <c r="M400" s="131"/>
      <c r="N400" s="131"/>
      <c r="O400" s="131"/>
      <c r="P400" s="131"/>
      <c r="Q400" s="131"/>
      <c r="R400" s="131"/>
      <c r="S400" s="131"/>
      <c r="T400" s="131"/>
      <c r="U400" s="131"/>
    </row>
    <row r="401" spans="1:21" ht="15" thickBot="1" x14ac:dyDescent="0.4">
      <c r="A401" s="20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</row>
    <row r="402" spans="1:21" x14ac:dyDescent="0.35">
      <c r="C402" s="124" t="s">
        <v>0</v>
      </c>
      <c r="D402" s="125"/>
      <c r="E402" s="125"/>
      <c r="F402" s="125"/>
      <c r="G402" s="211" t="str">
        <f>CONCATENATE(Arkusz18!A2," - ",Arkusz18!B2," r.")</f>
        <v>01.06.2021 - 30.06.2021 r.</v>
      </c>
      <c r="H402" s="211"/>
      <c r="I402" s="211"/>
      <c r="J402" s="211"/>
      <c r="K402" s="211"/>
      <c r="L402" s="211"/>
      <c r="M402" s="211"/>
      <c r="N402" s="211"/>
      <c r="O402" s="211"/>
      <c r="P402" s="211"/>
      <c r="Q402" s="211"/>
      <c r="R402" s="211"/>
      <c r="S402" s="211"/>
      <c r="T402" s="211"/>
      <c r="U402" s="212"/>
    </row>
    <row r="403" spans="1:21" ht="73.5" customHeight="1" x14ac:dyDescent="0.35">
      <c r="C403" s="194"/>
      <c r="D403" s="195"/>
      <c r="E403" s="195"/>
      <c r="F403" s="195"/>
      <c r="G403" s="93" t="s">
        <v>60</v>
      </c>
      <c r="H403" s="94"/>
      <c r="I403" s="95"/>
      <c r="J403" s="93" t="s">
        <v>61</v>
      </c>
      <c r="K403" s="94"/>
      <c r="L403" s="95"/>
      <c r="M403" s="93" t="s">
        <v>62</v>
      </c>
      <c r="N403" s="94"/>
      <c r="O403" s="95"/>
      <c r="P403" s="93" t="s">
        <v>71</v>
      </c>
      <c r="Q403" s="94"/>
      <c r="R403" s="95"/>
      <c r="S403" s="93" t="s">
        <v>63</v>
      </c>
      <c r="T403" s="94"/>
      <c r="U403" s="210"/>
    </row>
    <row r="404" spans="1:21" x14ac:dyDescent="0.35">
      <c r="C404" s="189" t="str">
        <f>Arkusz6!B2</f>
        <v>ROSJA</v>
      </c>
      <c r="D404" s="190"/>
      <c r="E404" s="190"/>
      <c r="F404" s="190"/>
      <c r="G404" s="109">
        <f>Arkusz6!C2</f>
        <v>5</v>
      </c>
      <c r="H404" s="109"/>
      <c r="I404" s="109"/>
      <c r="J404" s="109">
        <f>Arkusz6!D2</f>
        <v>5</v>
      </c>
      <c r="K404" s="109"/>
      <c r="L404" s="109"/>
      <c r="M404" s="109">
        <f>Arkusz6!E2</f>
        <v>0</v>
      </c>
      <c r="N404" s="109"/>
      <c r="O404" s="109"/>
      <c r="P404" s="109">
        <f>Arkusz6!F2</f>
        <v>61</v>
      </c>
      <c r="Q404" s="109"/>
      <c r="R404" s="109"/>
      <c r="S404" s="109">
        <f>Arkusz6!G2</f>
        <v>17</v>
      </c>
      <c r="T404" s="109"/>
      <c r="U404" s="109"/>
    </row>
    <row r="405" spans="1:21" x14ac:dyDescent="0.35">
      <c r="C405" s="135" t="str">
        <f>Arkusz6!B3</f>
        <v>BIAŁORUŚ</v>
      </c>
      <c r="D405" s="136"/>
      <c r="E405" s="136"/>
      <c r="F405" s="136"/>
      <c r="G405" s="105">
        <f>Arkusz6!C3</f>
        <v>1</v>
      </c>
      <c r="H405" s="105"/>
      <c r="I405" s="105"/>
      <c r="J405" s="105">
        <f>Arkusz6!D3</f>
        <v>49</v>
      </c>
      <c r="K405" s="105"/>
      <c r="L405" s="105"/>
      <c r="M405" s="105">
        <f>Arkusz6!E3</f>
        <v>0</v>
      </c>
      <c r="N405" s="105"/>
      <c r="O405" s="105"/>
      <c r="P405" s="105">
        <f>Arkusz6!F3</f>
        <v>0</v>
      </c>
      <c r="Q405" s="105"/>
      <c r="R405" s="105"/>
      <c r="S405" s="105">
        <f>Arkusz6!G3</f>
        <v>2</v>
      </c>
      <c r="T405" s="105"/>
      <c r="U405" s="105"/>
    </row>
    <row r="406" spans="1:21" x14ac:dyDescent="0.35">
      <c r="C406" s="189" t="str">
        <f>Arkusz6!B4</f>
        <v>AFGANISTAN</v>
      </c>
      <c r="D406" s="190"/>
      <c r="E406" s="190"/>
      <c r="F406" s="190"/>
      <c r="G406" s="109">
        <f>Arkusz6!C4</f>
        <v>0</v>
      </c>
      <c r="H406" s="109"/>
      <c r="I406" s="109"/>
      <c r="J406" s="109">
        <f>Arkusz6!D4</f>
        <v>1</v>
      </c>
      <c r="K406" s="109"/>
      <c r="L406" s="109"/>
      <c r="M406" s="109">
        <f>Arkusz6!E4</f>
        <v>0</v>
      </c>
      <c r="N406" s="109"/>
      <c r="O406" s="109"/>
      <c r="P406" s="109">
        <f>Arkusz6!F4</f>
        <v>0</v>
      </c>
      <c r="Q406" s="109"/>
      <c r="R406" s="109"/>
      <c r="S406" s="109">
        <f>Arkusz6!G4</f>
        <v>22</v>
      </c>
      <c r="T406" s="109"/>
      <c r="U406" s="109"/>
    </row>
    <row r="407" spans="1:21" x14ac:dyDescent="0.35">
      <c r="C407" s="135" t="str">
        <f>Arkusz6!B5</f>
        <v>UKRAINA</v>
      </c>
      <c r="D407" s="136"/>
      <c r="E407" s="136"/>
      <c r="F407" s="136"/>
      <c r="G407" s="105">
        <f>Arkusz6!C5</f>
        <v>0</v>
      </c>
      <c r="H407" s="105"/>
      <c r="I407" s="105"/>
      <c r="J407" s="105">
        <f>Arkusz6!D5</f>
        <v>0</v>
      </c>
      <c r="K407" s="105"/>
      <c r="L407" s="105"/>
      <c r="M407" s="105">
        <f>Arkusz6!E5</f>
        <v>0</v>
      </c>
      <c r="N407" s="105"/>
      <c r="O407" s="105"/>
      <c r="P407" s="105">
        <f>Arkusz6!F5</f>
        <v>14</v>
      </c>
      <c r="Q407" s="105"/>
      <c r="R407" s="105"/>
      <c r="S407" s="105">
        <f>Arkusz6!G5</f>
        <v>5</v>
      </c>
      <c r="T407" s="105"/>
      <c r="U407" s="105"/>
    </row>
    <row r="408" spans="1:21" x14ac:dyDescent="0.35">
      <c r="C408" s="189" t="str">
        <f>Arkusz6!B6</f>
        <v>TURCJA</v>
      </c>
      <c r="D408" s="190"/>
      <c r="E408" s="190"/>
      <c r="F408" s="190"/>
      <c r="G408" s="109">
        <f>Arkusz6!C6</f>
        <v>8</v>
      </c>
      <c r="H408" s="109"/>
      <c r="I408" s="109"/>
      <c r="J408" s="109">
        <f>Arkusz6!D6</f>
        <v>0</v>
      </c>
      <c r="K408" s="109"/>
      <c r="L408" s="109"/>
      <c r="M408" s="109">
        <f>Arkusz6!E6</f>
        <v>0</v>
      </c>
      <c r="N408" s="109"/>
      <c r="O408" s="109"/>
      <c r="P408" s="109">
        <f>Arkusz6!F6</f>
        <v>0</v>
      </c>
      <c r="Q408" s="109"/>
      <c r="R408" s="109"/>
      <c r="S408" s="109">
        <f>Arkusz6!G6</f>
        <v>1</v>
      </c>
      <c r="T408" s="109"/>
      <c r="U408" s="109"/>
    </row>
    <row r="409" spans="1:21" ht="15" thickBot="1" x14ac:dyDescent="0.4">
      <c r="C409" s="208" t="str">
        <f>Arkusz6!B7</f>
        <v>Pozostałe</v>
      </c>
      <c r="D409" s="209"/>
      <c r="E409" s="209"/>
      <c r="F409" s="209"/>
      <c r="G409" s="108">
        <f>Arkusz6!C7</f>
        <v>3</v>
      </c>
      <c r="H409" s="108"/>
      <c r="I409" s="108"/>
      <c r="J409" s="108">
        <f>Arkusz6!D7</f>
        <v>0</v>
      </c>
      <c r="K409" s="108"/>
      <c r="L409" s="108"/>
      <c r="M409" s="108">
        <f>Arkusz6!E7</f>
        <v>0</v>
      </c>
      <c r="N409" s="108"/>
      <c r="O409" s="108"/>
      <c r="P409" s="108">
        <f>Arkusz6!F7</f>
        <v>34</v>
      </c>
      <c r="Q409" s="108"/>
      <c r="R409" s="108"/>
      <c r="S409" s="108">
        <f>Arkusz6!G7</f>
        <v>3</v>
      </c>
      <c r="T409" s="108"/>
      <c r="U409" s="108"/>
    </row>
    <row r="410" spans="1:21" ht="15" thickBot="1" x14ac:dyDescent="0.4">
      <c r="C410" s="192" t="s">
        <v>1</v>
      </c>
      <c r="D410" s="193"/>
      <c r="E410" s="193"/>
      <c r="F410" s="193"/>
      <c r="G410" s="91">
        <f>SUM(G404:I409)</f>
        <v>17</v>
      </c>
      <c r="H410" s="91"/>
      <c r="I410" s="91"/>
      <c r="J410" s="91">
        <f t="shared" ref="J410" si="12">SUM(J404:L409)</f>
        <v>55</v>
      </c>
      <c r="K410" s="91"/>
      <c r="L410" s="91"/>
      <c r="M410" s="91">
        <f t="shared" ref="M410" si="13">SUM(M404:O409)</f>
        <v>0</v>
      </c>
      <c r="N410" s="91"/>
      <c r="O410" s="91"/>
      <c r="P410" s="91">
        <f t="shared" ref="P410" si="14">SUM(P404:R409)</f>
        <v>109</v>
      </c>
      <c r="Q410" s="91"/>
      <c r="R410" s="91"/>
      <c r="S410" s="91">
        <f>SUM(S404:U409)</f>
        <v>50</v>
      </c>
      <c r="T410" s="91"/>
      <c r="U410" s="92"/>
    </row>
    <row r="413" spans="1:21" ht="15" thickBot="1" x14ac:dyDescent="0.4"/>
    <row r="414" spans="1:21" x14ac:dyDescent="0.35">
      <c r="C414" s="124" t="s">
        <v>0</v>
      </c>
      <c r="D414" s="125"/>
      <c r="E414" s="125"/>
      <c r="F414" s="125"/>
      <c r="G414" s="211" t="str">
        <f>CONCATENATE(Arkusz18!C2," - ",Arkusz18!B2," r.")</f>
        <v>01.01.2021 - 30.06.2021 r.</v>
      </c>
      <c r="H414" s="211"/>
      <c r="I414" s="211"/>
      <c r="J414" s="211"/>
      <c r="K414" s="211"/>
      <c r="L414" s="211"/>
      <c r="M414" s="211"/>
      <c r="N414" s="211"/>
      <c r="O414" s="211"/>
      <c r="P414" s="211"/>
      <c r="Q414" s="211"/>
      <c r="R414" s="211"/>
      <c r="S414" s="211"/>
      <c r="T414" s="211"/>
      <c r="U414" s="212"/>
    </row>
    <row r="415" spans="1:21" ht="71.25" customHeight="1" x14ac:dyDescent="0.35">
      <c r="C415" s="194"/>
      <c r="D415" s="195"/>
      <c r="E415" s="195"/>
      <c r="F415" s="195"/>
      <c r="G415" s="93" t="s">
        <v>60</v>
      </c>
      <c r="H415" s="94"/>
      <c r="I415" s="95"/>
      <c r="J415" s="93" t="s">
        <v>61</v>
      </c>
      <c r="K415" s="94"/>
      <c r="L415" s="95"/>
      <c r="M415" s="93" t="s">
        <v>62</v>
      </c>
      <c r="N415" s="94"/>
      <c r="O415" s="95"/>
      <c r="P415" s="93" t="s">
        <v>71</v>
      </c>
      <c r="Q415" s="94"/>
      <c r="R415" s="95"/>
      <c r="S415" s="93" t="s">
        <v>63</v>
      </c>
      <c r="T415" s="94"/>
      <c r="U415" s="210"/>
    </row>
    <row r="416" spans="1:21" x14ac:dyDescent="0.35">
      <c r="C416" s="189" t="str">
        <f>Arkusz7!B2</f>
        <v>ROSJA</v>
      </c>
      <c r="D416" s="190"/>
      <c r="E416" s="190"/>
      <c r="F416" s="190"/>
      <c r="G416" s="109">
        <f>Arkusz7!C2</f>
        <v>13</v>
      </c>
      <c r="H416" s="109"/>
      <c r="I416" s="109"/>
      <c r="J416" s="109">
        <f>Arkusz7!D2</f>
        <v>35</v>
      </c>
      <c r="K416" s="109"/>
      <c r="L416" s="109"/>
      <c r="M416" s="109">
        <f>Arkusz7!E2</f>
        <v>0</v>
      </c>
      <c r="N416" s="109"/>
      <c r="O416" s="109"/>
      <c r="P416" s="109">
        <f>Arkusz7!F2</f>
        <v>289</v>
      </c>
      <c r="Q416" s="109"/>
      <c r="R416" s="109"/>
      <c r="S416" s="109">
        <f>Arkusz7!G2</f>
        <v>70</v>
      </c>
      <c r="T416" s="109"/>
      <c r="U416" s="109"/>
    </row>
    <row r="417" spans="1:25" x14ac:dyDescent="0.35">
      <c r="C417" s="135" t="str">
        <f>Arkusz7!B3</f>
        <v>BIAŁORUŚ</v>
      </c>
      <c r="D417" s="136"/>
      <c r="E417" s="136"/>
      <c r="F417" s="136"/>
      <c r="G417" s="105">
        <f>Arkusz7!C3</f>
        <v>26</v>
      </c>
      <c r="H417" s="105"/>
      <c r="I417" s="105"/>
      <c r="J417" s="105">
        <f>Arkusz7!D3</f>
        <v>256</v>
      </c>
      <c r="K417" s="105"/>
      <c r="L417" s="105"/>
      <c r="M417" s="105">
        <f>Arkusz7!E3</f>
        <v>0</v>
      </c>
      <c r="N417" s="105"/>
      <c r="O417" s="105"/>
      <c r="P417" s="105">
        <f>Arkusz7!F3</f>
        <v>0</v>
      </c>
      <c r="Q417" s="105"/>
      <c r="R417" s="105"/>
      <c r="S417" s="105">
        <f>Arkusz7!G3</f>
        <v>25</v>
      </c>
      <c r="T417" s="105"/>
      <c r="U417" s="105"/>
    </row>
    <row r="418" spans="1:25" x14ac:dyDescent="0.35">
      <c r="C418" s="189" t="str">
        <f>Arkusz7!B4</f>
        <v>UKRAINA</v>
      </c>
      <c r="D418" s="190"/>
      <c r="E418" s="190"/>
      <c r="F418" s="190"/>
      <c r="G418" s="109">
        <f>Arkusz7!C4</f>
        <v>0</v>
      </c>
      <c r="H418" s="109"/>
      <c r="I418" s="109"/>
      <c r="J418" s="109">
        <f>Arkusz7!D4</f>
        <v>1</v>
      </c>
      <c r="K418" s="109"/>
      <c r="L418" s="109"/>
      <c r="M418" s="109">
        <f>Arkusz7!E4</f>
        <v>0</v>
      </c>
      <c r="N418" s="109"/>
      <c r="O418" s="109"/>
      <c r="P418" s="109">
        <f>Arkusz7!F4</f>
        <v>140</v>
      </c>
      <c r="Q418" s="109"/>
      <c r="R418" s="109"/>
      <c r="S418" s="109">
        <f>Arkusz7!G4</f>
        <v>15</v>
      </c>
      <c r="T418" s="109"/>
      <c r="U418" s="109"/>
    </row>
    <row r="419" spans="1:25" x14ac:dyDescent="0.35">
      <c r="C419" s="135" t="str">
        <f>Arkusz7!B5</f>
        <v>AFGANISTAN</v>
      </c>
      <c r="D419" s="136"/>
      <c r="E419" s="136"/>
      <c r="F419" s="136"/>
      <c r="G419" s="105">
        <f>Arkusz7!C5</f>
        <v>5</v>
      </c>
      <c r="H419" s="105"/>
      <c r="I419" s="105"/>
      <c r="J419" s="105">
        <f>Arkusz7!D5</f>
        <v>2</v>
      </c>
      <c r="K419" s="105"/>
      <c r="L419" s="105"/>
      <c r="M419" s="105">
        <f>Arkusz7!E5</f>
        <v>0</v>
      </c>
      <c r="N419" s="105"/>
      <c r="O419" s="105"/>
      <c r="P419" s="105">
        <f>Arkusz7!F5</f>
        <v>2</v>
      </c>
      <c r="Q419" s="105"/>
      <c r="R419" s="105"/>
      <c r="S419" s="105">
        <f>Arkusz7!G5</f>
        <v>139</v>
      </c>
      <c r="T419" s="105"/>
      <c r="U419" s="105"/>
    </row>
    <row r="420" spans="1:25" x14ac:dyDescent="0.35">
      <c r="C420" s="189" t="str">
        <f>Arkusz7!B6</f>
        <v>IRAK</v>
      </c>
      <c r="D420" s="190"/>
      <c r="E420" s="190"/>
      <c r="F420" s="190"/>
      <c r="G420" s="109">
        <f>Arkusz7!C6</f>
        <v>1</v>
      </c>
      <c r="H420" s="109"/>
      <c r="I420" s="109"/>
      <c r="J420" s="109">
        <f>Arkusz7!D6</f>
        <v>1</v>
      </c>
      <c r="K420" s="109"/>
      <c r="L420" s="109"/>
      <c r="M420" s="109">
        <f>Arkusz7!E6</f>
        <v>0</v>
      </c>
      <c r="N420" s="109"/>
      <c r="O420" s="109"/>
      <c r="P420" s="109">
        <f>Arkusz7!F6</f>
        <v>19</v>
      </c>
      <c r="Q420" s="109"/>
      <c r="R420" s="109"/>
      <c r="S420" s="109">
        <f>Arkusz7!G6</f>
        <v>17</v>
      </c>
      <c r="T420" s="109"/>
      <c r="U420" s="109"/>
    </row>
    <row r="421" spans="1:25" ht="15" thickBot="1" x14ac:dyDescent="0.4">
      <c r="C421" s="208" t="str">
        <f>Arkusz7!B7</f>
        <v>Pozostałe</v>
      </c>
      <c r="D421" s="209"/>
      <c r="E421" s="209"/>
      <c r="F421" s="209"/>
      <c r="G421" s="108">
        <f>Arkusz7!C7</f>
        <v>32</v>
      </c>
      <c r="H421" s="108"/>
      <c r="I421" s="108"/>
      <c r="J421" s="108">
        <f>Arkusz7!D7</f>
        <v>19</v>
      </c>
      <c r="K421" s="108"/>
      <c r="L421" s="108"/>
      <c r="M421" s="108">
        <f>Arkusz7!E7</f>
        <v>0</v>
      </c>
      <c r="N421" s="108"/>
      <c r="O421" s="108"/>
      <c r="P421" s="108">
        <f>Arkusz7!F7</f>
        <v>163</v>
      </c>
      <c r="Q421" s="108"/>
      <c r="R421" s="108"/>
      <c r="S421" s="108">
        <f>Arkusz7!G7</f>
        <v>105</v>
      </c>
      <c r="T421" s="108"/>
      <c r="U421" s="108"/>
    </row>
    <row r="422" spans="1:25" ht="15" thickBot="1" x14ac:dyDescent="0.4">
      <c r="C422" s="192" t="s">
        <v>1</v>
      </c>
      <c r="D422" s="193"/>
      <c r="E422" s="193"/>
      <c r="F422" s="193"/>
      <c r="G422" s="91">
        <f>SUM(G416:I421)</f>
        <v>77</v>
      </c>
      <c r="H422" s="91"/>
      <c r="I422" s="91"/>
      <c r="J422" s="91">
        <f t="shared" ref="J422" si="15">SUM(J416:L421)</f>
        <v>314</v>
      </c>
      <c r="K422" s="91"/>
      <c r="L422" s="91"/>
      <c r="M422" s="91">
        <f t="shared" ref="M422" si="16">SUM(M416:O421)</f>
        <v>0</v>
      </c>
      <c r="N422" s="91"/>
      <c r="O422" s="91"/>
      <c r="P422" s="91">
        <f t="shared" ref="P422" si="17">SUM(P416:R421)</f>
        <v>613</v>
      </c>
      <c r="Q422" s="91"/>
      <c r="R422" s="91"/>
      <c r="S422" s="91">
        <f>SUM(S416:U421)</f>
        <v>371</v>
      </c>
      <c r="T422" s="91"/>
      <c r="U422" s="92"/>
    </row>
    <row r="425" spans="1:25" x14ac:dyDescent="0.35">
      <c r="A425" s="130" t="s">
        <v>173</v>
      </c>
      <c r="B425" s="274"/>
      <c r="C425" s="274"/>
      <c r="D425" s="274"/>
      <c r="E425" s="274"/>
      <c r="F425" s="274"/>
      <c r="G425" s="274"/>
      <c r="H425" s="274"/>
      <c r="I425" s="274"/>
      <c r="J425" s="274"/>
      <c r="K425" s="274"/>
      <c r="L425" s="274"/>
      <c r="M425" s="274"/>
      <c r="N425" s="274"/>
      <c r="O425" s="274"/>
      <c r="P425" s="274"/>
      <c r="Q425" s="274"/>
      <c r="R425" s="274"/>
      <c r="S425" s="274"/>
      <c r="T425" s="274"/>
      <c r="U425" s="274"/>
      <c r="V425" s="274"/>
      <c r="W425" s="274"/>
      <c r="X425" s="274"/>
      <c r="Y425" s="274"/>
    </row>
    <row r="426" spans="1:25" s="49" customFormat="1" x14ac:dyDescent="0.35">
      <c r="A426" s="274"/>
      <c r="B426" s="274"/>
      <c r="C426" s="274"/>
      <c r="D426" s="274"/>
      <c r="E426" s="274"/>
      <c r="F426" s="274"/>
      <c r="G426" s="274"/>
      <c r="H426" s="274"/>
      <c r="I426" s="274"/>
      <c r="J426" s="274"/>
      <c r="K426" s="274"/>
      <c r="L426" s="274"/>
      <c r="M426" s="274"/>
      <c r="N426" s="274"/>
      <c r="O426" s="274"/>
      <c r="P426" s="274"/>
      <c r="Q426" s="274"/>
      <c r="R426" s="274"/>
      <c r="S426" s="274"/>
      <c r="T426" s="274"/>
      <c r="U426" s="274"/>
      <c r="V426" s="274"/>
      <c r="W426" s="274"/>
      <c r="X426" s="274"/>
      <c r="Y426" s="274"/>
    </row>
    <row r="427" spans="1:25" s="49" customFormat="1" x14ac:dyDescent="0.35">
      <c r="A427" s="274"/>
      <c r="B427" s="274"/>
      <c r="C427" s="274"/>
      <c r="D427" s="274"/>
      <c r="E427" s="274"/>
      <c r="F427" s="274"/>
      <c r="G427" s="274"/>
      <c r="H427" s="274"/>
      <c r="I427" s="274"/>
      <c r="J427" s="274"/>
      <c r="K427" s="274"/>
      <c r="L427" s="274"/>
      <c r="M427" s="274"/>
      <c r="N427" s="274"/>
      <c r="O427" s="274"/>
      <c r="P427" s="274"/>
      <c r="Q427" s="274"/>
      <c r="R427" s="274"/>
      <c r="S427" s="274"/>
      <c r="T427" s="274"/>
      <c r="U427" s="274"/>
      <c r="V427" s="274"/>
      <c r="W427" s="274"/>
      <c r="X427" s="274"/>
      <c r="Y427" s="274"/>
    </row>
    <row r="428" spans="1:25" s="49" customFormat="1" x14ac:dyDescent="0.35">
      <c r="A428" s="274"/>
      <c r="B428" s="274"/>
      <c r="C428" s="274"/>
      <c r="D428" s="274"/>
      <c r="E428" s="274"/>
      <c r="F428" s="274"/>
      <c r="G428" s="274"/>
      <c r="H428" s="274"/>
      <c r="I428" s="274"/>
      <c r="J428" s="274"/>
      <c r="K428" s="274"/>
      <c r="L428" s="274"/>
      <c r="M428" s="274"/>
      <c r="N428" s="274"/>
      <c r="O428" s="274"/>
      <c r="P428" s="274"/>
      <c r="Q428" s="274"/>
      <c r="R428" s="274"/>
      <c r="S428" s="274"/>
      <c r="T428" s="274"/>
      <c r="U428" s="274"/>
      <c r="V428" s="274"/>
      <c r="W428" s="274"/>
      <c r="X428" s="274"/>
      <c r="Y428" s="274"/>
    </row>
    <row r="429" spans="1:25" s="49" customFormat="1" x14ac:dyDescent="0.35">
      <c r="A429" s="274"/>
      <c r="B429" s="274"/>
      <c r="C429" s="274"/>
      <c r="D429" s="274"/>
      <c r="E429" s="274"/>
      <c r="F429" s="274"/>
      <c r="G429" s="274"/>
      <c r="H429" s="274"/>
      <c r="I429" s="274"/>
      <c r="J429" s="274"/>
      <c r="K429" s="274"/>
      <c r="L429" s="274"/>
      <c r="M429" s="274"/>
      <c r="N429" s="274"/>
      <c r="O429" s="274"/>
      <c r="P429" s="274"/>
      <c r="Q429" s="274"/>
      <c r="R429" s="274"/>
      <c r="S429" s="274"/>
      <c r="T429" s="274"/>
      <c r="U429" s="274"/>
      <c r="V429" s="274"/>
      <c r="W429" s="274"/>
      <c r="X429" s="274"/>
      <c r="Y429" s="274"/>
    </row>
    <row r="430" spans="1:25" s="49" customFormat="1" x14ac:dyDescent="0.35">
      <c r="A430" s="274"/>
      <c r="B430" s="274"/>
      <c r="C430" s="274"/>
      <c r="D430" s="274"/>
      <c r="E430" s="274"/>
      <c r="F430" s="274"/>
      <c r="G430" s="274"/>
      <c r="H430" s="274"/>
      <c r="I430" s="274"/>
      <c r="J430" s="274"/>
      <c r="K430" s="274"/>
      <c r="L430" s="274"/>
      <c r="M430" s="274"/>
      <c r="N430" s="274"/>
      <c r="O430" s="274"/>
      <c r="P430" s="274"/>
      <c r="Q430" s="274"/>
      <c r="R430" s="274"/>
      <c r="S430" s="274"/>
      <c r="T430" s="274"/>
      <c r="U430" s="274"/>
      <c r="V430" s="274"/>
      <c r="W430" s="274"/>
      <c r="X430" s="274"/>
      <c r="Y430" s="274"/>
    </row>
    <row r="431" spans="1:25" s="49" customFormat="1" x14ac:dyDescent="0.35">
      <c r="A431" s="274"/>
      <c r="B431" s="274"/>
      <c r="C431" s="274"/>
      <c r="D431" s="274"/>
      <c r="E431" s="274"/>
      <c r="F431" s="274"/>
      <c r="G431" s="274"/>
      <c r="H431" s="274"/>
      <c r="I431" s="274"/>
      <c r="J431" s="274"/>
      <c r="K431" s="274"/>
      <c r="L431" s="274"/>
      <c r="M431" s="274"/>
      <c r="N431" s="274"/>
      <c r="O431" s="274"/>
      <c r="P431" s="274"/>
      <c r="Q431" s="274"/>
      <c r="R431" s="274"/>
      <c r="S431" s="274"/>
      <c r="T431" s="274"/>
      <c r="U431" s="274"/>
      <c r="V431" s="274"/>
      <c r="W431" s="274"/>
      <c r="X431" s="274"/>
      <c r="Y431" s="274"/>
    </row>
    <row r="432" spans="1:25" s="49" customFormat="1" x14ac:dyDescent="0.35">
      <c r="A432" s="274"/>
      <c r="B432" s="274"/>
      <c r="C432" s="274"/>
      <c r="D432" s="274"/>
      <c r="E432" s="274"/>
      <c r="F432" s="274"/>
      <c r="G432" s="274"/>
      <c r="H432" s="274"/>
      <c r="I432" s="274"/>
      <c r="J432" s="274"/>
      <c r="K432" s="274"/>
      <c r="L432" s="274"/>
      <c r="M432" s="274"/>
      <c r="N432" s="274"/>
      <c r="O432" s="274"/>
      <c r="P432" s="274"/>
      <c r="Q432" s="274"/>
      <c r="R432" s="274"/>
      <c r="S432" s="274"/>
      <c r="T432" s="274"/>
      <c r="U432" s="274"/>
      <c r="V432" s="274"/>
      <c r="W432" s="274"/>
      <c r="X432" s="274"/>
      <c r="Y432" s="274"/>
    </row>
    <row r="433" spans="1:25" s="49" customFormat="1" x14ac:dyDescent="0.35">
      <c r="A433" s="274"/>
      <c r="B433" s="274"/>
      <c r="C433" s="274"/>
      <c r="D433" s="274"/>
      <c r="E433" s="274"/>
      <c r="F433" s="274"/>
      <c r="G433" s="274"/>
      <c r="H433" s="274"/>
      <c r="I433" s="274"/>
      <c r="J433" s="274"/>
      <c r="K433" s="274"/>
      <c r="L433" s="274"/>
      <c r="M433" s="274"/>
      <c r="N433" s="274"/>
      <c r="O433" s="274"/>
      <c r="P433" s="274"/>
      <c r="Q433" s="274"/>
      <c r="R433" s="274"/>
      <c r="S433" s="274"/>
      <c r="T433" s="274"/>
      <c r="U433" s="274"/>
      <c r="V433" s="274"/>
      <c r="W433" s="274"/>
      <c r="X433" s="274"/>
      <c r="Y433" s="274"/>
    </row>
    <row r="434" spans="1:25" s="49" customFormat="1" x14ac:dyDescent="0.35">
      <c r="A434" s="274"/>
      <c r="B434" s="274"/>
      <c r="C434" s="274"/>
      <c r="D434" s="274"/>
      <c r="E434" s="274"/>
      <c r="F434" s="274"/>
      <c r="G434" s="274"/>
      <c r="H434" s="274"/>
      <c r="I434" s="274"/>
      <c r="J434" s="274"/>
      <c r="K434" s="274"/>
      <c r="L434" s="274"/>
      <c r="M434" s="274"/>
      <c r="N434" s="274"/>
      <c r="O434" s="274"/>
      <c r="P434" s="274"/>
      <c r="Q434" s="274"/>
      <c r="R434" s="274"/>
      <c r="S434" s="274"/>
      <c r="T434" s="274"/>
      <c r="U434" s="274"/>
      <c r="V434" s="274"/>
      <c r="W434" s="274"/>
      <c r="X434" s="274"/>
      <c r="Y434" s="274"/>
    </row>
    <row r="435" spans="1:25" x14ac:dyDescent="0.35">
      <c r="A435" s="274"/>
      <c r="B435" s="274"/>
      <c r="C435" s="274"/>
      <c r="D435" s="274"/>
      <c r="E435" s="274"/>
      <c r="F435" s="274"/>
      <c r="G435" s="274"/>
      <c r="H435" s="274"/>
      <c r="I435" s="274"/>
      <c r="J435" s="274"/>
      <c r="K435" s="274"/>
      <c r="L435" s="274"/>
      <c r="M435" s="274"/>
      <c r="N435" s="274"/>
      <c r="O435" s="274"/>
      <c r="P435" s="274"/>
      <c r="Q435" s="274"/>
      <c r="R435" s="274"/>
      <c r="S435" s="274"/>
      <c r="T435" s="274"/>
      <c r="U435" s="274"/>
      <c r="V435" s="274"/>
      <c r="W435" s="274"/>
      <c r="X435" s="274"/>
      <c r="Y435" s="274"/>
    </row>
    <row r="436" spans="1:25" x14ac:dyDescent="0.35">
      <c r="A436" s="274"/>
      <c r="B436" s="274"/>
      <c r="C436" s="274"/>
      <c r="D436" s="274"/>
      <c r="E436" s="274"/>
      <c r="F436" s="274"/>
      <c r="G436" s="274"/>
      <c r="H436" s="274"/>
      <c r="I436" s="274"/>
      <c r="J436" s="274"/>
      <c r="K436" s="274"/>
      <c r="L436" s="274"/>
      <c r="M436" s="274"/>
      <c r="N436" s="274"/>
      <c r="O436" s="274"/>
      <c r="P436" s="274"/>
      <c r="Q436" s="274"/>
      <c r="R436" s="274"/>
      <c r="S436" s="274"/>
      <c r="T436" s="274"/>
      <c r="U436" s="274"/>
      <c r="V436" s="274"/>
      <c r="W436" s="274"/>
      <c r="X436" s="274"/>
      <c r="Y436" s="274"/>
    </row>
    <row r="437" spans="1:25" s="49" customFormat="1" x14ac:dyDescent="0.35">
      <c r="A437" s="274"/>
      <c r="B437" s="274"/>
      <c r="C437" s="274"/>
      <c r="D437" s="274"/>
      <c r="E437" s="274"/>
      <c r="F437" s="274"/>
      <c r="G437" s="274"/>
      <c r="H437" s="274"/>
      <c r="I437" s="274"/>
      <c r="J437" s="274"/>
      <c r="K437" s="274"/>
      <c r="L437" s="274"/>
      <c r="M437" s="274"/>
      <c r="N437" s="274"/>
      <c r="O437" s="274"/>
      <c r="P437" s="274"/>
      <c r="Q437" s="274"/>
      <c r="R437" s="274"/>
      <c r="S437" s="274"/>
      <c r="T437" s="274"/>
      <c r="U437" s="274"/>
      <c r="V437" s="274"/>
      <c r="W437" s="274"/>
      <c r="X437" s="274"/>
      <c r="Y437" s="274"/>
    </row>
    <row r="438" spans="1:25" s="49" customFormat="1" x14ac:dyDescent="0.35">
      <c r="A438" s="274"/>
      <c r="B438" s="274"/>
      <c r="C438" s="274"/>
      <c r="D438" s="274"/>
      <c r="E438" s="274"/>
      <c r="F438" s="274"/>
      <c r="G438" s="274"/>
      <c r="H438" s="274"/>
      <c r="I438" s="274"/>
      <c r="J438" s="274"/>
      <c r="K438" s="274"/>
      <c r="L438" s="274"/>
      <c r="M438" s="274"/>
      <c r="N438" s="274"/>
      <c r="O438" s="274"/>
      <c r="P438" s="274"/>
      <c r="Q438" s="274"/>
      <c r="R438" s="274"/>
      <c r="S438" s="274"/>
      <c r="T438" s="274"/>
      <c r="U438" s="274"/>
      <c r="V438" s="274"/>
      <c r="W438" s="274"/>
      <c r="X438" s="274"/>
      <c r="Y438" s="274"/>
    </row>
    <row r="439" spans="1:25" x14ac:dyDescent="0.35">
      <c r="A439" s="274"/>
      <c r="B439" s="274"/>
      <c r="C439" s="274"/>
      <c r="D439" s="274"/>
      <c r="E439" s="274"/>
      <c r="F439" s="274"/>
      <c r="G439" s="274"/>
      <c r="H439" s="274"/>
      <c r="I439" s="274"/>
      <c r="J439" s="274"/>
      <c r="K439" s="274"/>
      <c r="L439" s="274"/>
      <c r="M439" s="274"/>
      <c r="N439" s="274"/>
      <c r="O439" s="274"/>
      <c r="P439" s="274"/>
      <c r="Q439" s="274"/>
      <c r="R439" s="274"/>
      <c r="S439" s="274"/>
      <c r="T439" s="274"/>
      <c r="U439" s="274"/>
      <c r="V439" s="274"/>
      <c r="W439" s="274"/>
      <c r="X439" s="274"/>
      <c r="Y439" s="274"/>
    </row>
    <row r="443" spans="1:25" x14ac:dyDescent="0.35">
      <c r="A443" s="131" t="s">
        <v>147</v>
      </c>
      <c r="B443" s="131"/>
      <c r="C443" s="131"/>
      <c r="D443" s="131"/>
      <c r="E443" s="131"/>
      <c r="F443" s="131"/>
      <c r="G443" s="131"/>
      <c r="H443" s="131"/>
      <c r="I443" s="131"/>
      <c r="J443" s="131"/>
      <c r="K443" s="131"/>
      <c r="L443" s="131"/>
      <c r="M443" s="131"/>
      <c r="N443" s="131"/>
      <c r="O443" s="131"/>
      <c r="P443" s="131"/>
      <c r="Q443" s="131"/>
      <c r="R443" s="131"/>
      <c r="S443" s="131"/>
      <c r="T443" s="131"/>
      <c r="U443" s="131"/>
      <c r="V443" s="131"/>
      <c r="W443" s="131"/>
      <c r="X443" s="131"/>
      <c r="Y443" s="131"/>
    </row>
    <row r="444" spans="1:25" x14ac:dyDescent="0.35">
      <c r="A444" s="131"/>
      <c r="B444" s="131"/>
      <c r="C444" s="131"/>
      <c r="D444" s="131"/>
      <c r="E444" s="131"/>
      <c r="F444" s="131"/>
      <c r="G444" s="131"/>
      <c r="H444" s="131"/>
      <c r="I444" s="131"/>
      <c r="J444" s="131"/>
      <c r="K444" s="131"/>
      <c r="L444" s="131"/>
      <c r="M444" s="131"/>
      <c r="N444" s="131"/>
      <c r="O444" s="131"/>
      <c r="P444" s="131"/>
      <c r="Q444" s="131"/>
      <c r="R444" s="131"/>
      <c r="S444" s="131"/>
      <c r="T444" s="131"/>
      <c r="U444" s="131"/>
      <c r="V444" s="131"/>
      <c r="W444" s="131"/>
      <c r="X444" s="131"/>
      <c r="Y444" s="131"/>
    </row>
    <row r="445" spans="1:25" x14ac:dyDescent="0.35">
      <c r="A445" s="20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</row>
    <row r="446" spans="1:25" s="49" customFormat="1" x14ac:dyDescent="0.35">
      <c r="A446" s="48"/>
      <c r="B446" s="48"/>
      <c r="C446" s="48"/>
      <c r="D446" s="48"/>
      <c r="E446" s="48"/>
      <c r="F446" s="48"/>
      <c r="G446" s="48"/>
      <c r="H446" s="48"/>
      <c r="I446" s="48"/>
      <c r="J446" s="48"/>
      <c r="K446" s="48"/>
      <c r="L446" s="48"/>
      <c r="M446" s="48"/>
      <c r="N446" s="48"/>
      <c r="O446" s="48"/>
      <c r="P446" s="48"/>
      <c r="Q446" s="48"/>
      <c r="R446" s="48"/>
      <c r="S446" s="48"/>
      <c r="T446" s="48"/>
      <c r="U446" s="48"/>
      <c r="Y446" s="6"/>
    </row>
    <row r="447" spans="1:25" s="49" customFormat="1" x14ac:dyDescent="0.35">
      <c r="A447" s="48"/>
      <c r="B447" s="48"/>
      <c r="C447" s="48"/>
      <c r="D447" s="48"/>
      <c r="E447" s="48"/>
      <c r="F447" s="48"/>
      <c r="G447" s="48"/>
      <c r="H447" s="48"/>
      <c r="I447" s="48"/>
      <c r="J447" s="48"/>
      <c r="K447" s="48"/>
      <c r="L447" s="48"/>
      <c r="M447" s="48"/>
      <c r="N447" s="48"/>
      <c r="O447" s="48"/>
      <c r="P447" s="48"/>
      <c r="Q447" s="48"/>
      <c r="R447" s="48"/>
      <c r="S447" s="48"/>
      <c r="T447" s="48"/>
      <c r="U447" s="48"/>
      <c r="Y447" s="6"/>
    </row>
    <row r="448" spans="1:25" ht="15" thickBot="1" x14ac:dyDescent="0.4"/>
    <row r="449" spans="2:25" ht="30" customHeight="1" x14ac:dyDescent="0.35">
      <c r="B449" s="124" t="s">
        <v>9</v>
      </c>
      <c r="C449" s="125"/>
      <c r="D449" s="125"/>
      <c r="E449" s="125"/>
      <c r="F449" s="125"/>
      <c r="G449" s="125"/>
      <c r="H449" s="125"/>
      <c r="I449" s="125"/>
      <c r="J449" s="254" t="str">
        <f>Arkusz8!C6</f>
        <v>27.05.2021 - 02.06.2021</v>
      </c>
      <c r="K449" s="254"/>
      <c r="L449" s="254"/>
      <c r="M449" s="254" t="str">
        <f>Arkusz8!C10</f>
        <v>03.06.2021 - 09.06.2021</v>
      </c>
      <c r="N449" s="254"/>
      <c r="O449" s="254"/>
      <c r="P449" s="254" t="str">
        <f>Arkusz8!C9</f>
        <v>10.06.2021 - 16.06.2021</v>
      </c>
      <c r="Q449" s="254"/>
      <c r="R449" s="254"/>
      <c r="S449" s="254" t="str">
        <f>Arkusz8!C8</f>
        <v>17.06.2021 - 23.06.2021</v>
      </c>
      <c r="T449" s="254"/>
      <c r="U449" s="254"/>
      <c r="V449" s="254" t="str">
        <f>Arkusz8!C7</f>
        <v>24.06.2021 - 30.06.2021</v>
      </c>
      <c r="W449" s="254"/>
      <c r="X449" s="257"/>
    </row>
    <row r="450" spans="2:25" x14ac:dyDescent="0.35">
      <c r="B450" s="122" t="s">
        <v>29</v>
      </c>
      <c r="C450" s="123"/>
      <c r="D450" s="123"/>
      <c r="E450" s="123"/>
      <c r="F450" s="123"/>
      <c r="G450" s="123"/>
      <c r="H450" s="123"/>
      <c r="I450" s="123"/>
      <c r="J450" s="191">
        <f>Arkusz8!A6</f>
        <v>753</v>
      </c>
      <c r="K450" s="191"/>
      <c r="L450" s="191"/>
      <c r="M450" s="191">
        <f>Arkusz8!A5</f>
        <v>742</v>
      </c>
      <c r="N450" s="191"/>
      <c r="O450" s="191"/>
      <c r="P450" s="191">
        <f>Arkusz8!A4</f>
        <v>729</v>
      </c>
      <c r="Q450" s="191"/>
      <c r="R450" s="191"/>
      <c r="S450" s="191">
        <f>Arkusz8!A3</f>
        <v>722</v>
      </c>
      <c r="T450" s="191"/>
      <c r="U450" s="191"/>
      <c r="V450" s="191">
        <f>Arkusz8!A2</f>
        <v>713</v>
      </c>
      <c r="W450" s="191"/>
      <c r="X450" s="256"/>
    </row>
    <row r="451" spans="2:25" x14ac:dyDescent="0.35">
      <c r="B451" s="187" t="s">
        <v>5</v>
      </c>
      <c r="C451" s="188"/>
      <c r="D451" s="188"/>
      <c r="E451" s="188"/>
      <c r="F451" s="188"/>
      <c r="G451" s="188"/>
      <c r="H451" s="188"/>
      <c r="I451" s="188"/>
      <c r="J451" s="109">
        <f>Arkusz8!A11</f>
        <v>2931</v>
      </c>
      <c r="K451" s="109"/>
      <c r="L451" s="109"/>
      <c r="M451" s="109">
        <f>Arkusz8!A10</f>
        <v>2957</v>
      </c>
      <c r="N451" s="109"/>
      <c r="O451" s="109"/>
      <c r="P451" s="109">
        <f>Arkusz8!A9</f>
        <v>3026</v>
      </c>
      <c r="Q451" s="109"/>
      <c r="R451" s="109"/>
      <c r="S451" s="109">
        <f>Arkusz8!A8</f>
        <v>3076</v>
      </c>
      <c r="T451" s="109"/>
      <c r="U451" s="109"/>
      <c r="V451" s="109">
        <f>Arkusz8!A7</f>
        <v>3083</v>
      </c>
      <c r="W451" s="109"/>
      <c r="X451" s="247"/>
    </row>
    <row r="452" spans="2:25" x14ac:dyDescent="0.35">
      <c r="B452" s="122" t="s">
        <v>6</v>
      </c>
      <c r="C452" s="123"/>
      <c r="D452" s="123"/>
      <c r="E452" s="123"/>
      <c r="F452" s="123"/>
      <c r="G452" s="123"/>
      <c r="H452" s="123"/>
      <c r="I452" s="123"/>
      <c r="J452" s="191">
        <f>Arkusz8!A16</f>
        <v>3</v>
      </c>
      <c r="K452" s="191"/>
      <c r="L452" s="191"/>
      <c r="M452" s="191">
        <f>Arkusz8!A15</f>
        <v>15</v>
      </c>
      <c r="N452" s="191"/>
      <c r="O452" s="191"/>
      <c r="P452" s="191">
        <f>Arkusz8!A14</f>
        <v>4</v>
      </c>
      <c r="Q452" s="191"/>
      <c r="R452" s="191"/>
      <c r="S452" s="191">
        <f>Arkusz8!A13</f>
        <v>16</v>
      </c>
      <c r="T452" s="191"/>
      <c r="U452" s="191"/>
      <c r="V452" s="191">
        <f>Arkusz8!A12</f>
        <v>1</v>
      </c>
      <c r="W452" s="191"/>
      <c r="X452" s="256"/>
    </row>
    <row r="453" spans="2:25" x14ac:dyDescent="0.35">
      <c r="B453" s="248" t="s">
        <v>7</v>
      </c>
      <c r="C453" s="249"/>
      <c r="D453" s="249"/>
      <c r="E453" s="249"/>
      <c r="F453" s="249"/>
      <c r="G453" s="249"/>
      <c r="H453" s="249"/>
      <c r="I453" s="249"/>
      <c r="J453" s="109">
        <f>Arkusz8!A21</f>
        <v>50</v>
      </c>
      <c r="K453" s="109"/>
      <c r="L453" s="109"/>
      <c r="M453" s="109">
        <f>Arkusz8!A20</f>
        <v>27</v>
      </c>
      <c r="N453" s="109"/>
      <c r="O453" s="109"/>
      <c r="P453" s="109">
        <f>Arkusz8!A19</f>
        <v>63</v>
      </c>
      <c r="Q453" s="109"/>
      <c r="R453" s="109"/>
      <c r="S453" s="109">
        <f>Arkusz8!A18</f>
        <v>51</v>
      </c>
      <c r="T453" s="109"/>
      <c r="U453" s="109"/>
      <c r="V453" s="109">
        <f>Arkusz8!A17</f>
        <v>6</v>
      </c>
      <c r="W453" s="109"/>
      <c r="X453" s="247"/>
    </row>
    <row r="454" spans="2:25" ht="15" thickBot="1" x14ac:dyDescent="0.4">
      <c r="B454" s="276" t="s">
        <v>92</v>
      </c>
      <c r="C454" s="277"/>
      <c r="D454" s="277"/>
      <c r="E454" s="277"/>
      <c r="F454" s="277"/>
      <c r="G454" s="277"/>
      <c r="H454" s="277"/>
      <c r="I454" s="277"/>
      <c r="J454" s="253">
        <f>Arkusz8!A26</f>
        <v>2</v>
      </c>
      <c r="K454" s="253"/>
      <c r="L454" s="253"/>
      <c r="M454" s="253">
        <f>Arkusz8!A25</f>
        <v>2</v>
      </c>
      <c r="N454" s="253"/>
      <c r="O454" s="253"/>
      <c r="P454" s="253">
        <f>Arkusz8!A24</f>
        <v>2</v>
      </c>
      <c r="Q454" s="253"/>
      <c r="R454" s="253"/>
      <c r="S454" s="253">
        <f>Arkusz8!A23</f>
        <v>2</v>
      </c>
      <c r="T454" s="253"/>
      <c r="U454" s="253"/>
      <c r="V454" s="253">
        <f>Arkusz8!A22</f>
        <v>2</v>
      </c>
      <c r="W454" s="253"/>
      <c r="X454" s="255"/>
    </row>
    <row r="455" spans="2:25" ht="15" thickBot="1" x14ac:dyDescent="0.4">
      <c r="B455" s="259" t="s">
        <v>93</v>
      </c>
      <c r="C455" s="260"/>
      <c r="D455" s="260"/>
      <c r="E455" s="260"/>
      <c r="F455" s="260"/>
      <c r="G455" s="260"/>
      <c r="H455" s="260"/>
      <c r="I455" s="260"/>
      <c r="J455" s="258">
        <f>SUM(J450,J451,J454)</f>
        <v>3686</v>
      </c>
      <c r="K455" s="258"/>
      <c r="L455" s="258"/>
      <c r="M455" s="258">
        <f>SUM(M450,M451,M454)</f>
        <v>3701</v>
      </c>
      <c r="N455" s="258"/>
      <c r="O455" s="258"/>
      <c r="P455" s="258">
        <f>SUM(P450,P451,P454)</f>
        <v>3757</v>
      </c>
      <c r="Q455" s="258"/>
      <c r="R455" s="258"/>
      <c r="S455" s="258">
        <f>SUM(S450,S451,S454)</f>
        <v>3800</v>
      </c>
      <c r="T455" s="258"/>
      <c r="U455" s="258"/>
      <c r="V455" s="258">
        <f>SUM(V450,V451,V454)</f>
        <v>3798</v>
      </c>
      <c r="W455" s="258"/>
      <c r="X455" s="275"/>
    </row>
    <row r="456" spans="2:25" x14ac:dyDescent="0.35">
      <c r="B456" s="22"/>
      <c r="C456" s="22"/>
      <c r="D456" s="22"/>
      <c r="E456" s="22"/>
      <c r="F456" s="22"/>
      <c r="G456" s="22"/>
      <c r="H456" s="22"/>
      <c r="I456" s="22"/>
      <c r="J456" s="23"/>
      <c r="K456" s="23"/>
      <c r="L456" s="23"/>
      <c r="M456" s="23"/>
      <c r="N456" s="23"/>
      <c r="O456" s="23"/>
      <c r="P456" s="23"/>
      <c r="Q456" s="23"/>
      <c r="R456" s="23"/>
      <c r="S456" s="23"/>
      <c r="T456" s="23"/>
      <c r="U456" s="23"/>
      <c r="V456" s="23"/>
      <c r="W456" s="23"/>
      <c r="X456" s="23"/>
    </row>
    <row r="457" spans="2:25" x14ac:dyDescent="0.35">
      <c r="B457" s="22"/>
      <c r="C457" s="22"/>
      <c r="D457" s="22"/>
      <c r="E457" s="22"/>
      <c r="F457" s="22"/>
      <c r="G457" s="22"/>
      <c r="H457" s="22"/>
      <c r="I457" s="22"/>
      <c r="J457" s="23"/>
      <c r="K457" s="23"/>
      <c r="L457" s="23"/>
      <c r="M457" s="23"/>
      <c r="N457" s="23"/>
      <c r="O457" s="23"/>
      <c r="P457" s="23"/>
      <c r="Q457" s="23"/>
      <c r="R457" s="23"/>
      <c r="S457" s="23"/>
      <c r="T457" s="23"/>
      <c r="U457" s="23"/>
      <c r="V457" s="23"/>
      <c r="W457" s="23"/>
      <c r="X457" s="23"/>
    </row>
    <row r="458" spans="2:25" s="53" customFormat="1" x14ac:dyDescent="0.35">
      <c r="B458" s="22"/>
      <c r="C458" s="22"/>
      <c r="D458" s="22"/>
      <c r="E458" s="22"/>
      <c r="F458" s="22"/>
      <c r="G458" s="22"/>
      <c r="H458" s="22"/>
      <c r="I458" s="22"/>
      <c r="J458" s="23"/>
      <c r="K458" s="23"/>
      <c r="L458" s="23"/>
      <c r="M458" s="23"/>
      <c r="N458" s="23"/>
      <c r="O458" s="23"/>
      <c r="P458" s="23"/>
      <c r="Q458" s="23"/>
      <c r="R458" s="23"/>
      <c r="S458" s="23"/>
      <c r="T458" s="23"/>
      <c r="U458" s="23"/>
      <c r="V458" s="23"/>
      <c r="W458" s="23"/>
      <c r="X458" s="23"/>
      <c r="Y458" s="6"/>
    </row>
    <row r="459" spans="2:25" s="53" customFormat="1" x14ac:dyDescent="0.35">
      <c r="B459" s="22"/>
      <c r="C459" s="22"/>
      <c r="D459" s="22"/>
      <c r="E459" s="22"/>
      <c r="F459" s="22"/>
      <c r="G459" s="22"/>
      <c r="H459" s="22"/>
      <c r="I459" s="22"/>
      <c r="J459" s="23"/>
      <c r="K459" s="23"/>
      <c r="L459" s="23"/>
      <c r="M459" s="23"/>
      <c r="N459" s="23"/>
      <c r="O459" s="23"/>
      <c r="P459" s="23"/>
      <c r="Q459" s="23"/>
      <c r="R459" s="23"/>
      <c r="S459" s="23"/>
      <c r="T459" s="23"/>
      <c r="U459" s="23"/>
      <c r="V459" s="23"/>
      <c r="W459" s="23"/>
      <c r="X459" s="23"/>
      <c r="Y459" s="6"/>
    </row>
    <row r="460" spans="2:25" x14ac:dyDescent="0.35">
      <c r="B460" s="22"/>
      <c r="C460" s="22"/>
      <c r="D460" s="22"/>
      <c r="E460" s="22"/>
      <c r="F460" s="22"/>
      <c r="G460" s="22"/>
      <c r="H460" s="22"/>
      <c r="I460" s="22"/>
      <c r="J460" s="23"/>
      <c r="K460" s="23"/>
      <c r="L460" s="23"/>
      <c r="M460" s="23"/>
      <c r="N460" s="23"/>
      <c r="O460" s="23"/>
      <c r="P460" s="23"/>
      <c r="Q460" s="23"/>
      <c r="R460" s="23"/>
      <c r="S460" s="23"/>
      <c r="T460" s="23"/>
      <c r="U460" s="23"/>
      <c r="V460" s="54"/>
      <c r="W460" s="54"/>
      <c r="X460" s="54"/>
    </row>
    <row r="461" spans="2:25" x14ac:dyDescent="0.35">
      <c r="B461" s="22"/>
      <c r="C461" s="22"/>
      <c r="D461" s="22"/>
      <c r="E461" s="22"/>
      <c r="F461" s="22"/>
      <c r="G461" s="22"/>
      <c r="H461" s="22"/>
      <c r="I461" s="22"/>
      <c r="J461" s="23"/>
      <c r="K461" s="23"/>
      <c r="L461" s="23"/>
      <c r="M461" s="23"/>
      <c r="N461" s="23"/>
      <c r="O461" s="23"/>
      <c r="P461" s="23"/>
      <c r="Q461" s="23"/>
      <c r="R461" s="23"/>
      <c r="S461" s="23"/>
      <c r="T461" s="23"/>
      <c r="U461" s="23"/>
      <c r="V461" s="23"/>
      <c r="W461" s="23"/>
      <c r="X461" s="23"/>
    </row>
    <row r="462" spans="2:25" x14ac:dyDescent="0.35">
      <c r="B462" s="22"/>
      <c r="C462" s="22"/>
      <c r="D462" s="22"/>
      <c r="E462" s="22"/>
      <c r="F462" s="22"/>
      <c r="G462" s="22"/>
      <c r="H462" s="22"/>
      <c r="I462" s="22"/>
      <c r="J462" s="23"/>
      <c r="K462" s="23"/>
      <c r="L462" s="23"/>
      <c r="M462" s="23"/>
      <c r="N462" s="23"/>
      <c r="O462" s="23"/>
      <c r="P462" s="23"/>
      <c r="Q462" s="23"/>
      <c r="R462" s="23"/>
      <c r="S462" s="23"/>
      <c r="T462" s="23"/>
      <c r="U462" s="23"/>
      <c r="V462" s="23"/>
      <c r="W462" s="23"/>
      <c r="X462" s="23"/>
    </row>
    <row r="463" spans="2:25" x14ac:dyDescent="0.35">
      <c r="B463" s="22"/>
      <c r="C463" s="22"/>
      <c r="D463" s="22"/>
      <c r="E463" s="22"/>
      <c r="F463" s="22"/>
      <c r="G463" s="22"/>
      <c r="H463" s="22"/>
      <c r="I463" s="22"/>
      <c r="J463" s="23"/>
      <c r="K463" s="23"/>
      <c r="L463" s="23"/>
      <c r="M463" s="23"/>
      <c r="N463" s="23"/>
      <c r="O463" s="23"/>
      <c r="P463" s="23"/>
      <c r="Q463" s="23"/>
      <c r="R463" s="23"/>
      <c r="S463" s="23"/>
      <c r="T463" s="23"/>
      <c r="U463" s="23"/>
      <c r="V463" s="23"/>
      <c r="W463" s="23"/>
      <c r="X463" s="23"/>
    </row>
    <row r="465" spans="1:25" s="53" customFormat="1" x14ac:dyDescent="0.35">
      <c r="Y465" s="6"/>
    </row>
    <row r="479" spans="1:25" x14ac:dyDescent="0.3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</row>
    <row r="480" spans="1:25" x14ac:dyDescent="0.3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</row>
    <row r="481" spans="1:25" x14ac:dyDescent="0.3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</row>
    <row r="482" spans="1:25" x14ac:dyDescent="0.3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</row>
    <row r="483" spans="1:25" x14ac:dyDescent="0.35">
      <c r="A483" s="130" t="s">
        <v>174</v>
      </c>
      <c r="B483" s="274"/>
      <c r="C483" s="274"/>
      <c r="D483" s="274"/>
      <c r="E483" s="274"/>
      <c r="F483" s="274"/>
      <c r="G483" s="274"/>
      <c r="H483" s="274"/>
      <c r="I483" s="274"/>
      <c r="J483" s="274"/>
      <c r="K483" s="274"/>
      <c r="L483" s="274"/>
      <c r="M483" s="274"/>
      <c r="N483" s="274"/>
      <c r="O483" s="274"/>
      <c r="P483" s="274"/>
      <c r="Q483" s="274"/>
      <c r="R483" s="274"/>
      <c r="S483" s="274"/>
      <c r="T483" s="274"/>
      <c r="U483" s="274"/>
      <c r="V483" s="274"/>
      <c r="W483" s="274"/>
      <c r="X483" s="274"/>
      <c r="Y483" s="274"/>
    </row>
    <row r="484" spans="1:25" x14ac:dyDescent="0.35">
      <c r="A484" s="274"/>
      <c r="B484" s="274"/>
      <c r="C484" s="274"/>
      <c r="D484" s="274"/>
      <c r="E484" s="274"/>
      <c r="F484" s="274"/>
      <c r="G484" s="274"/>
      <c r="H484" s="274"/>
      <c r="I484" s="274"/>
      <c r="J484" s="274"/>
      <c r="K484" s="274"/>
      <c r="L484" s="274"/>
      <c r="M484" s="274"/>
      <c r="N484" s="274"/>
      <c r="O484" s="274"/>
      <c r="P484" s="274"/>
      <c r="Q484" s="274"/>
      <c r="R484" s="274"/>
      <c r="S484" s="274"/>
      <c r="T484" s="274"/>
      <c r="U484" s="274"/>
      <c r="V484" s="274"/>
      <c r="W484" s="274"/>
      <c r="X484" s="274"/>
      <c r="Y484" s="274"/>
    </row>
    <row r="485" spans="1:25" x14ac:dyDescent="0.35">
      <c r="A485" s="274"/>
      <c r="B485" s="274"/>
      <c r="C485" s="274"/>
      <c r="D485" s="274"/>
      <c r="E485" s="274"/>
      <c r="F485" s="274"/>
      <c r="G485" s="274"/>
      <c r="H485" s="274"/>
      <c r="I485" s="274"/>
      <c r="J485" s="274"/>
      <c r="K485" s="274"/>
      <c r="L485" s="274"/>
      <c r="M485" s="274"/>
      <c r="N485" s="274"/>
      <c r="O485" s="274"/>
      <c r="P485" s="274"/>
      <c r="Q485" s="274"/>
      <c r="R485" s="274"/>
      <c r="S485" s="274"/>
      <c r="T485" s="274"/>
      <c r="U485" s="274"/>
      <c r="V485" s="274"/>
      <c r="W485" s="274"/>
      <c r="X485" s="274"/>
      <c r="Y485" s="274"/>
    </row>
    <row r="486" spans="1:25" x14ac:dyDescent="0.35">
      <c r="A486" s="274"/>
      <c r="B486" s="274"/>
      <c r="C486" s="274"/>
      <c r="D486" s="274"/>
      <c r="E486" s="274"/>
      <c r="F486" s="274"/>
      <c r="G486" s="274"/>
      <c r="H486" s="274"/>
      <c r="I486" s="274"/>
      <c r="J486" s="274"/>
      <c r="K486" s="274"/>
      <c r="L486" s="274"/>
      <c r="M486" s="274"/>
      <c r="N486" s="274"/>
      <c r="O486" s="274"/>
      <c r="P486" s="274"/>
      <c r="Q486" s="274"/>
      <c r="R486" s="274"/>
      <c r="S486" s="274"/>
      <c r="T486" s="274"/>
      <c r="U486" s="274"/>
      <c r="V486" s="274"/>
      <c r="W486" s="274"/>
      <c r="X486" s="274"/>
      <c r="Y486" s="274"/>
    </row>
    <row r="487" spans="1:25" x14ac:dyDescent="0.35">
      <c r="A487" s="274"/>
      <c r="B487" s="274"/>
      <c r="C487" s="274"/>
      <c r="D487" s="274"/>
      <c r="E487" s="274"/>
      <c r="F487" s="274"/>
      <c r="G487" s="274"/>
      <c r="H487" s="274"/>
      <c r="I487" s="274"/>
      <c r="J487" s="274"/>
      <c r="K487" s="274"/>
      <c r="L487" s="274"/>
      <c r="M487" s="274"/>
      <c r="N487" s="274"/>
      <c r="O487" s="274"/>
      <c r="P487" s="274"/>
      <c r="Q487" s="274"/>
      <c r="R487" s="274"/>
      <c r="S487" s="274"/>
      <c r="T487" s="274"/>
      <c r="U487" s="274"/>
      <c r="V487" s="274"/>
      <c r="W487" s="274"/>
      <c r="X487" s="274"/>
      <c r="Y487" s="274"/>
    </row>
    <row r="488" spans="1:25" x14ac:dyDescent="0.35">
      <c r="A488" s="274"/>
      <c r="B488" s="274"/>
      <c r="C488" s="274"/>
      <c r="D488" s="274"/>
      <c r="E488" s="274"/>
      <c r="F488" s="274"/>
      <c r="G488" s="274"/>
      <c r="H488" s="274"/>
      <c r="I488" s="274"/>
      <c r="J488" s="274"/>
      <c r="K488" s="274"/>
      <c r="L488" s="274"/>
      <c r="M488" s="274"/>
      <c r="N488" s="274"/>
      <c r="O488" s="274"/>
      <c r="P488" s="274"/>
      <c r="Q488" s="274"/>
      <c r="R488" s="274"/>
      <c r="S488" s="274"/>
      <c r="T488" s="274"/>
      <c r="U488" s="274"/>
      <c r="V488" s="274"/>
      <c r="W488" s="274"/>
      <c r="X488" s="274"/>
      <c r="Y488" s="274"/>
    </row>
    <row r="489" spans="1:25" x14ac:dyDescent="0.35">
      <c r="A489" s="274"/>
      <c r="B489" s="274"/>
      <c r="C489" s="274"/>
      <c r="D489" s="274"/>
      <c r="E489" s="274"/>
      <c r="F489" s="274"/>
      <c r="G489" s="274"/>
      <c r="H489" s="274"/>
      <c r="I489" s="274"/>
      <c r="J489" s="274"/>
      <c r="K489" s="274"/>
      <c r="L489" s="274"/>
      <c r="M489" s="274"/>
      <c r="N489" s="274"/>
      <c r="O489" s="274"/>
      <c r="P489" s="274"/>
      <c r="Q489" s="274"/>
      <c r="R489" s="274"/>
      <c r="S489" s="274"/>
      <c r="T489" s="274"/>
      <c r="U489" s="274"/>
      <c r="V489" s="274"/>
      <c r="W489" s="274"/>
      <c r="X489" s="274"/>
      <c r="Y489" s="274"/>
    </row>
    <row r="490" spans="1:25" x14ac:dyDescent="0.35">
      <c r="A490" s="274"/>
      <c r="B490" s="274"/>
      <c r="C490" s="274"/>
      <c r="D490" s="274"/>
      <c r="E490" s="274"/>
      <c r="F490" s="274"/>
      <c r="G490" s="274"/>
      <c r="H490" s="274"/>
      <c r="I490" s="274"/>
      <c r="J490" s="274"/>
      <c r="K490" s="274"/>
      <c r="L490" s="274"/>
      <c r="M490" s="274"/>
      <c r="N490" s="274"/>
      <c r="O490" s="274"/>
      <c r="P490" s="274"/>
      <c r="Q490" s="274"/>
      <c r="R490" s="274"/>
      <c r="S490" s="274"/>
      <c r="T490" s="274"/>
      <c r="U490" s="274"/>
      <c r="V490" s="274"/>
      <c r="W490" s="274"/>
      <c r="X490" s="274"/>
      <c r="Y490" s="274"/>
    </row>
    <row r="491" spans="1:25" x14ac:dyDescent="0.35">
      <c r="A491" s="274"/>
      <c r="B491" s="274"/>
      <c r="C491" s="274"/>
      <c r="D491" s="274"/>
      <c r="E491" s="274"/>
      <c r="F491" s="274"/>
      <c r="G491" s="274"/>
      <c r="H491" s="274"/>
      <c r="I491" s="274"/>
      <c r="J491" s="274"/>
      <c r="K491" s="274"/>
      <c r="L491" s="274"/>
      <c r="M491" s="274"/>
      <c r="N491" s="274"/>
      <c r="O491" s="274"/>
      <c r="P491" s="274"/>
      <c r="Q491" s="274"/>
      <c r="R491" s="274"/>
      <c r="S491" s="274"/>
      <c r="T491" s="274"/>
      <c r="U491" s="274"/>
      <c r="V491" s="274"/>
      <c r="W491" s="274"/>
      <c r="X491" s="274"/>
      <c r="Y491" s="274"/>
    </row>
    <row r="492" spans="1:25" x14ac:dyDescent="0.35">
      <c r="A492" s="274"/>
      <c r="B492" s="274"/>
      <c r="C492" s="274"/>
      <c r="D492" s="274"/>
      <c r="E492" s="274"/>
      <c r="F492" s="274"/>
      <c r="G492" s="274"/>
      <c r="H492" s="274"/>
      <c r="I492" s="274"/>
      <c r="J492" s="274"/>
      <c r="K492" s="274"/>
      <c r="L492" s="274"/>
      <c r="M492" s="274"/>
      <c r="N492" s="274"/>
      <c r="O492" s="274"/>
      <c r="P492" s="274"/>
      <c r="Q492" s="274"/>
      <c r="R492" s="274"/>
      <c r="S492" s="274"/>
      <c r="T492" s="274"/>
      <c r="U492" s="274"/>
      <c r="V492" s="274"/>
      <c r="W492" s="274"/>
      <c r="X492" s="274"/>
      <c r="Y492" s="274"/>
    </row>
    <row r="493" spans="1:25" x14ac:dyDescent="0.35">
      <c r="A493" s="274"/>
      <c r="B493" s="274"/>
      <c r="C493" s="274"/>
      <c r="D493" s="274"/>
      <c r="E493" s="274"/>
      <c r="F493" s="274"/>
      <c r="G493" s="274"/>
      <c r="H493" s="274"/>
      <c r="I493" s="274"/>
      <c r="J493" s="274"/>
      <c r="K493" s="274"/>
      <c r="L493" s="274"/>
      <c r="M493" s="274"/>
      <c r="N493" s="274"/>
      <c r="O493" s="274"/>
      <c r="P493" s="274"/>
      <c r="Q493" s="274"/>
      <c r="R493" s="274"/>
      <c r="S493" s="274"/>
      <c r="T493" s="274"/>
      <c r="U493" s="274"/>
      <c r="V493" s="274"/>
      <c r="W493" s="274"/>
      <c r="X493" s="274"/>
      <c r="Y493" s="274"/>
    </row>
    <row r="496" spans="1:25" x14ac:dyDescent="0.35">
      <c r="A496" s="37" t="s">
        <v>48</v>
      </c>
      <c r="B496" s="37"/>
      <c r="C496" s="37"/>
      <c r="D496" s="37"/>
      <c r="E496" s="37"/>
      <c r="F496" s="37"/>
      <c r="G496" s="37"/>
      <c r="H496" s="37"/>
      <c r="I496" s="37"/>
      <c r="J496" s="37"/>
      <c r="K496" s="37"/>
      <c r="L496" s="37"/>
      <c r="M496" s="37"/>
      <c r="N496" s="37"/>
      <c r="O496" s="37"/>
      <c r="R496" s="38"/>
      <c r="S496" s="38"/>
      <c r="T496" s="38"/>
    </row>
    <row r="497" spans="1:25" x14ac:dyDescent="0.35">
      <c r="P497" s="39"/>
      <c r="Q497" s="39"/>
      <c r="R497" s="38"/>
      <c r="S497" s="38"/>
      <c r="T497" s="38"/>
      <c r="U497" s="39"/>
    </row>
    <row r="498" spans="1:25" x14ac:dyDescent="0.35"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</row>
    <row r="499" spans="1:25" x14ac:dyDescent="0.35">
      <c r="A499" s="130" t="s">
        <v>175</v>
      </c>
      <c r="B499" s="274"/>
      <c r="C499" s="274"/>
      <c r="D499" s="274"/>
      <c r="E499" s="274"/>
      <c r="F499" s="274"/>
      <c r="G499" s="274"/>
      <c r="H499" s="274"/>
      <c r="I499" s="274"/>
      <c r="J499" s="274"/>
      <c r="K499" s="274"/>
      <c r="L499" s="274"/>
      <c r="M499" s="274"/>
      <c r="N499" s="274"/>
      <c r="O499" s="274"/>
      <c r="P499" s="274"/>
      <c r="Q499" s="274"/>
      <c r="R499" s="274"/>
      <c r="S499" s="274"/>
      <c r="T499" s="274"/>
      <c r="U499" s="274"/>
      <c r="V499" s="274"/>
      <c r="W499" s="274"/>
      <c r="X499" s="274"/>
      <c r="Y499" s="274"/>
    </row>
    <row r="500" spans="1:25" x14ac:dyDescent="0.35">
      <c r="A500" s="274"/>
      <c r="B500" s="274"/>
      <c r="C500" s="274"/>
      <c r="D500" s="274"/>
      <c r="E500" s="274"/>
      <c r="F500" s="274"/>
      <c r="G500" s="274"/>
      <c r="H500" s="274"/>
      <c r="I500" s="274"/>
      <c r="J500" s="274"/>
      <c r="K500" s="274"/>
      <c r="L500" s="274"/>
      <c r="M500" s="274"/>
      <c r="N500" s="274"/>
      <c r="O500" s="274"/>
      <c r="P500" s="274"/>
      <c r="Q500" s="274"/>
      <c r="R500" s="274"/>
      <c r="S500" s="274"/>
      <c r="T500" s="274"/>
      <c r="U500" s="274"/>
      <c r="V500" s="274"/>
      <c r="W500" s="274"/>
      <c r="X500" s="274"/>
      <c r="Y500" s="274"/>
    </row>
    <row r="501" spans="1:25" x14ac:dyDescent="0.35">
      <c r="A501" s="274"/>
      <c r="B501" s="274"/>
      <c r="C501" s="274"/>
      <c r="D501" s="274"/>
      <c r="E501" s="274"/>
      <c r="F501" s="274"/>
      <c r="G501" s="274"/>
      <c r="H501" s="274"/>
      <c r="I501" s="274"/>
      <c r="J501" s="274"/>
      <c r="K501" s="274"/>
      <c r="L501" s="274"/>
      <c r="M501" s="274"/>
      <c r="N501" s="274"/>
      <c r="O501" s="274"/>
      <c r="P501" s="274"/>
      <c r="Q501" s="274"/>
      <c r="R501" s="274"/>
      <c r="S501" s="274"/>
      <c r="T501" s="274"/>
      <c r="U501" s="274"/>
      <c r="V501" s="274"/>
      <c r="W501" s="274"/>
      <c r="X501" s="274"/>
      <c r="Y501" s="274"/>
    </row>
    <row r="502" spans="1:25" x14ac:dyDescent="0.35">
      <c r="A502" s="274"/>
      <c r="B502" s="274"/>
      <c r="C502" s="274"/>
      <c r="D502" s="274"/>
      <c r="E502" s="274"/>
      <c r="F502" s="274"/>
      <c r="G502" s="274"/>
      <c r="H502" s="274"/>
      <c r="I502" s="274"/>
      <c r="J502" s="274"/>
      <c r="K502" s="274"/>
      <c r="L502" s="274"/>
      <c r="M502" s="274"/>
      <c r="N502" s="274"/>
      <c r="O502" s="274"/>
      <c r="P502" s="274"/>
      <c r="Q502" s="274"/>
      <c r="R502" s="274"/>
      <c r="S502" s="274"/>
      <c r="T502" s="274"/>
      <c r="U502" s="274"/>
      <c r="V502" s="274"/>
      <c r="W502" s="274"/>
      <c r="X502" s="274"/>
      <c r="Y502" s="274"/>
    </row>
    <row r="503" spans="1:25" x14ac:dyDescent="0.35">
      <c r="A503" s="274"/>
      <c r="B503" s="274"/>
      <c r="C503" s="274"/>
      <c r="D503" s="274"/>
      <c r="E503" s="274"/>
      <c r="F503" s="274"/>
      <c r="G503" s="274"/>
      <c r="H503" s="274"/>
      <c r="I503" s="274"/>
      <c r="J503" s="274"/>
      <c r="K503" s="274"/>
      <c r="L503" s="274"/>
      <c r="M503" s="274"/>
      <c r="N503" s="274"/>
      <c r="O503" s="274"/>
      <c r="P503" s="274"/>
      <c r="Q503" s="274"/>
      <c r="R503" s="274"/>
      <c r="S503" s="274"/>
      <c r="T503" s="274"/>
      <c r="U503" s="274"/>
      <c r="V503" s="274"/>
      <c r="W503" s="274"/>
      <c r="X503" s="274"/>
      <c r="Y503" s="274"/>
    </row>
    <row r="504" spans="1:25" x14ac:dyDescent="0.35">
      <c r="A504" s="274"/>
      <c r="B504" s="274"/>
      <c r="C504" s="274"/>
      <c r="D504" s="274"/>
      <c r="E504" s="274"/>
      <c r="F504" s="274"/>
      <c r="G504" s="274"/>
      <c r="H504" s="274"/>
      <c r="I504" s="274"/>
      <c r="J504" s="274"/>
      <c r="K504" s="274"/>
      <c r="L504" s="274"/>
      <c r="M504" s="274"/>
      <c r="N504" s="274"/>
      <c r="O504" s="274"/>
      <c r="P504" s="274"/>
      <c r="Q504" s="274"/>
      <c r="R504" s="274"/>
      <c r="S504" s="274"/>
      <c r="T504" s="274"/>
      <c r="U504" s="274"/>
      <c r="V504" s="274"/>
      <c r="W504" s="274"/>
      <c r="X504" s="274"/>
      <c r="Y504" s="274"/>
    </row>
    <row r="505" spans="1:25" x14ac:dyDescent="0.35">
      <c r="A505" s="274"/>
      <c r="B505" s="274"/>
      <c r="C505" s="274"/>
      <c r="D505" s="274"/>
      <c r="E505" s="274"/>
      <c r="F505" s="274"/>
      <c r="G505" s="274"/>
      <c r="H505" s="274"/>
      <c r="I505" s="274"/>
      <c r="J505" s="274"/>
      <c r="K505" s="274"/>
      <c r="L505" s="274"/>
      <c r="M505" s="274"/>
      <c r="N505" s="274"/>
      <c r="O505" s="274"/>
      <c r="P505" s="274"/>
      <c r="Q505" s="274"/>
      <c r="R505" s="274"/>
      <c r="S505" s="274"/>
      <c r="T505" s="274"/>
      <c r="U505" s="274"/>
      <c r="V505" s="274"/>
      <c r="W505" s="274"/>
      <c r="X505" s="274"/>
      <c r="Y505" s="274"/>
    </row>
    <row r="506" spans="1:25" x14ac:dyDescent="0.35">
      <c r="A506" s="274"/>
      <c r="B506" s="274"/>
      <c r="C506" s="274"/>
      <c r="D506" s="274"/>
      <c r="E506" s="274"/>
      <c r="F506" s="274"/>
      <c r="G506" s="274"/>
      <c r="H506" s="274"/>
      <c r="I506" s="274"/>
      <c r="J506" s="274"/>
      <c r="K506" s="274"/>
      <c r="L506" s="274"/>
      <c r="M506" s="274"/>
      <c r="N506" s="274"/>
      <c r="O506" s="274"/>
      <c r="P506" s="274"/>
      <c r="Q506" s="274"/>
      <c r="R506" s="274"/>
      <c r="S506" s="274"/>
      <c r="T506" s="274"/>
      <c r="U506" s="274"/>
      <c r="V506" s="274"/>
      <c r="W506" s="274"/>
      <c r="X506" s="274"/>
      <c r="Y506" s="274"/>
    </row>
    <row r="507" spans="1:25" x14ac:dyDescent="0.35">
      <c r="A507" s="274"/>
      <c r="B507" s="274"/>
      <c r="C507" s="274"/>
      <c r="D507" s="274"/>
      <c r="E507" s="274"/>
      <c r="F507" s="274"/>
      <c r="G507" s="274"/>
      <c r="H507" s="274"/>
      <c r="I507" s="274"/>
      <c r="J507" s="274"/>
      <c r="K507" s="274"/>
      <c r="L507" s="274"/>
      <c r="M507" s="274"/>
      <c r="N507" s="274"/>
      <c r="O507" s="274"/>
      <c r="P507" s="274"/>
      <c r="Q507" s="274"/>
      <c r="R507" s="274"/>
      <c r="S507" s="274"/>
      <c r="T507" s="274"/>
      <c r="U507" s="274"/>
      <c r="V507" s="274"/>
      <c r="W507" s="274"/>
      <c r="X507" s="274"/>
      <c r="Y507" s="274"/>
    </row>
    <row r="508" spans="1:25" x14ac:dyDescent="0.35">
      <c r="A508" s="274"/>
      <c r="B508" s="274"/>
      <c r="C508" s="274"/>
      <c r="D508" s="274"/>
      <c r="E508" s="274"/>
      <c r="F508" s="274"/>
      <c r="G508" s="274"/>
      <c r="H508" s="274"/>
      <c r="I508" s="274"/>
      <c r="J508" s="274"/>
      <c r="K508" s="274"/>
      <c r="L508" s="274"/>
      <c r="M508" s="274"/>
      <c r="N508" s="274"/>
      <c r="O508" s="274"/>
      <c r="P508" s="274"/>
      <c r="Q508" s="274"/>
      <c r="R508" s="274"/>
      <c r="S508" s="274"/>
      <c r="T508" s="274"/>
      <c r="U508" s="274"/>
      <c r="V508" s="274"/>
      <c r="W508" s="274"/>
      <c r="X508" s="274"/>
      <c r="Y508" s="274"/>
    </row>
    <row r="509" spans="1:25" x14ac:dyDescent="0.35">
      <c r="A509" s="274"/>
      <c r="B509" s="274"/>
      <c r="C509" s="274"/>
      <c r="D509" s="274"/>
      <c r="E509" s="274"/>
      <c r="F509" s="274"/>
      <c r="G509" s="274"/>
      <c r="H509" s="274"/>
      <c r="I509" s="274"/>
      <c r="J509" s="274"/>
      <c r="K509" s="274"/>
      <c r="L509" s="274"/>
      <c r="M509" s="274"/>
      <c r="N509" s="274"/>
      <c r="O509" s="274"/>
      <c r="P509" s="274"/>
      <c r="Q509" s="274"/>
      <c r="R509" s="274"/>
      <c r="S509" s="274"/>
      <c r="T509" s="274"/>
      <c r="U509" s="274"/>
      <c r="V509" s="274"/>
      <c r="W509" s="274"/>
      <c r="X509" s="274"/>
      <c r="Y509" s="274"/>
    </row>
    <row r="510" spans="1:25" x14ac:dyDescent="0.35">
      <c r="A510" s="274"/>
      <c r="B510" s="274"/>
      <c r="C510" s="274"/>
      <c r="D510" s="274"/>
      <c r="E510" s="274"/>
      <c r="F510" s="274"/>
      <c r="G510" s="274"/>
      <c r="H510" s="274"/>
      <c r="I510" s="274"/>
      <c r="J510" s="274"/>
      <c r="K510" s="274"/>
      <c r="L510" s="274"/>
      <c r="M510" s="274"/>
      <c r="N510" s="274"/>
      <c r="O510" s="274"/>
      <c r="P510" s="274"/>
      <c r="Q510" s="274"/>
      <c r="R510" s="274"/>
      <c r="S510" s="274"/>
      <c r="T510" s="274"/>
      <c r="U510" s="274"/>
      <c r="V510" s="274"/>
      <c r="W510" s="274"/>
      <c r="X510" s="274"/>
      <c r="Y510" s="274"/>
    </row>
    <row r="511" spans="1:25" x14ac:dyDescent="0.35">
      <c r="A511" s="274"/>
      <c r="B511" s="274"/>
      <c r="C511" s="274"/>
      <c r="D511" s="274"/>
      <c r="E511" s="274"/>
      <c r="F511" s="274"/>
      <c r="G511" s="274"/>
      <c r="H511" s="274"/>
      <c r="I511" s="274"/>
      <c r="J511" s="274"/>
      <c r="K511" s="274"/>
      <c r="L511" s="274"/>
      <c r="M511" s="274"/>
      <c r="N511" s="274"/>
      <c r="O511" s="274"/>
      <c r="P511" s="274"/>
      <c r="Q511" s="274"/>
      <c r="R511" s="274"/>
      <c r="S511" s="274"/>
      <c r="T511" s="274"/>
      <c r="U511" s="274"/>
      <c r="V511" s="274"/>
      <c r="W511" s="274"/>
      <c r="X511" s="274"/>
      <c r="Y511" s="274"/>
    </row>
    <row r="512" spans="1:25" x14ac:dyDescent="0.35">
      <c r="A512" s="274"/>
      <c r="B512" s="274"/>
      <c r="C512" s="274"/>
      <c r="D512" s="274"/>
      <c r="E512" s="274"/>
      <c r="F512" s="274"/>
      <c r="G512" s="274"/>
      <c r="H512" s="274"/>
      <c r="I512" s="274"/>
      <c r="J512" s="274"/>
      <c r="K512" s="274"/>
      <c r="L512" s="274"/>
      <c r="M512" s="274"/>
      <c r="N512" s="274"/>
      <c r="O512" s="274"/>
      <c r="P512" s="274"/>
      <c r="Q512" s="274"/>
      <c r="R512" s="274"/>
      <c r="S512" s="274"/>
      <c r="T512" s="274"/>
      <c r="U512" s="274"/>
      <c r="V512" s="274"/>
      <c r="W512" s="274"/>
      <c r="X512" s="274"/>
      <c r="Y512" s="274"/>
    </row>
    <row r="513" spans="1:25" x14ac:dyDescent="0.35">
      <c r="A513" s="274"/>
      <c r="B513" s="274"/>
      <c r="C513" s="274"/>
      <c r="D513" s="274"/>
      <c r="E513" s="274"/>
      <c r="F513" s="274"/>
      <c r="G513" s="274"/>
      <c r="H513" s="274"/>
      <c r="I513" s="274"/>
      <c r="J513" s="274"/>
      <c r="K513" s="274"/>
      <c r="L513" s="274"/>
      <c r="M513" s="274"/>
      <c r="N513" s="274"/>
      <c r="O513" s="274"/>
      <c r="P513" s="274"/>
      <c r="Q513" s="274"/>
      <c r="R513" s="274"/>
      <c r="S513" s="274"/>
      <c r="T513" s="274"/>
      <c r="U513" s="274"/>
      <c r="V513" s="274"/>
      <c r="W513" s="274"/>
      <c r="X513" s="274"/>
      <c r="Y513" s="274"/>
    </row>
    <row r="514" spans="1:25" x14ac:dyDescent="0.35">
      <c r="A514" s="274"/>
      <c r="B514" s="274"/>
      <c r="C514" s="274"/>
      <c r="D514" s="274"/>
      <c r="E514" s="274"/>
      <c r="F514" s="274"/>
      <c r="G514" s="274"/>
      <c r="H514" s="274"/>
      <c r="I514" s="274"/>
      <c r="J514" s="274"/>
      <c r="K514" s="274"/>
      <c r="L514" s="274"/>
      <c r="M514" s="274"/>
      <c r="N514" s="274"/>
      <c r="O514" s="274"/>
      <c r="P514" s="274"/>
      <c r="Q514" s="274"/>
      <c r="R514" s="274"/>
      <c r="S514" s="274"/>
      <c r="T514" s="274"/>
      <c r="U514" s="274"/>
      <c r="V514" s="274"/>
      <c r="W514" s="274"/>
      <c r="X514" s="274"/>
      <c r="Y514" s="274"/>
    </row>
    <row r="515" spans="1:25" x14ac:dyDescent="0.35">
      <c r="A515" s="274"/>
      <c r="B515" s="274"/>
      <c r="C515" s="274"/>
      <c r="D515" s="274"/>
      <c r="E515" s="274"/>
      <c r="F515" s="274"/>
      <c r="G515" s="274"/>
      <c r="H515" s="274"/>
      <c r="I515" s="274"/>
      <c r="J515" s="274"/>
      <c r="K515" s="274"/>
      <c r="L515" s="274"/>
      <c r="M515" s="274"/>
      <c r="N515" s="274"/>
      <c r="O515" s="274"/>
      <c r="P515" s="274"/>
      <c r="Q515" s="274"/>
      <c r="R515" s="274"/>
      <c r="S515" s="274"/>
      <c r="T515" s="274"/>
      <c r="U515" s="274"/>
      <c r="V515" s="274"/>
      <c r="W515" s="274"/>
      <c r="X515" s="274"/>
      <c r="Y515" s="274"/>
    </row>
    <row r="516" spans="1:25" x14ac:dyDescent="0.35">
      <c r="A516" s="274"/>
      <c r="B516" s="274"/>
      <c r="C516" s="274"/>
      <c r="D516" s="274"/>
      <c r="E516" s="274"/>
      <c r="F516" s="274"/>
      <c r="G516" s="274"/>
      <c r="H516" s="274"/>
      <c r="I516" s="274"/>
      <c r="J516" s="274"/>
      <c r="K516" s="274"/>
      <c r="L516" s="274"/>
      <c r="M516" s="274"/>
      <c r="N516" s="274"/>
      <c r="O516" s="274"/>
      <c r="P516" s="274"/>
      <c r="Q516" s="274"/>
      <c r="R516" s="274"/>
      <c r="S516" s="274"/>
      <c r="T516" s="274"/>
      <c r="U516" s="274"/>
      <c r="V516" s="274"/>
      <c r="W516" s="274"/>
      <c r="X516" s="274"/>
      <c r="Y516" s="274"/>
    </row>
    <row r="517" spans="1:25" x14ac:dyDescent="0.35">
      <c r="A517" s="39"/>
      <c r="B517" s="39"/>
      <c r="C517" s="39"/>
      <c r="D517" s="39"/>
      <c r="E517" s="39"/>
      <c r="F517" s="39"/>
      <c r="G517" s="39"/>
      <c r="H517" s="39"/>
      <c r="I517" s="39"/>
      <c r="J517" s="39"/>
      <c r="K517" s="39"/>
      <c r="L517" s="39"/>
      <c r="M517" s="39"/>
      <c r="N517" s="39"/>
      <c r="O517" s="39"/>
      <c r="P517" s="39"/>
      <c r="Q517" s="39"/>
      <c r="R517" s="39"/>
      <c r="S517" s="39"/>
      <c r="T517" s="39"/>
      <c r="U517" s="39"/>
    </row>
    <row r="518" spans="1:25" x14ac:dyDescent="0.35">
      <c r="A518" s="39"/>
      <c r="B518" s="39"/>
      <c r="C518" s="39"/>
      <c r="D518" s="39"/>
      <c r="E518" s="39"/>
      <c r="F518" s="39"/>
      <c r="G518" s="39"/>
      <c r="H518" s="39"/>
      <c r="I518" s="39"/>
      <c r="J518" s="39"/>
      <c r="K518" s="39"/>
      <c r="L518" s="39"/>
      <c r="M518" s="39"/>
      <c r="N518" s="39"/>
      <c r="O518" s="39"/>
      <c r="P518" s="39"/>
      <c r="Q518" s="39"/>
      <c r="R518" s="39"/>
      <c r="S518" s="39"/>
      <c r="T518" s="39"/>
      <c r="U518" s="39"/>
    </row>
    <row r="519" spans="1:25" x14ac:dyDescent="0.35">
      <c r="P519" s="41"/>
      <c r="Q519" s="41"/>
      <c r="R519" s="40"/>
      <c r="S519" s="40"/>
      <c r="T519" s="40"/>
      <c r="U519" s="41"/>
    </row>
    <row r="520" spans="1:25" x14ac:dyDescent="0.35">
      <c r="A520" s="42" t="s">
        <v>176</v>
      </c>
      <c r="B520" s="42"/>
      <c r="C520" s="42"/>
      <c r="D520" s="42"/>
      <c r="E520" s="42"/>
      <c r="F520" s="42"/>
      <c r="G520" s="42"/>
      <c r="H520" s="42"/>
      <c r="I520" s="42"/>
      <c r="N520" s="41"/>
      <c r="O520" s="41"/>
      <c r="P520" s="43"/>
      <c r="Q520" s="43"/>
      <c r="R520" s="40"/>
      <c r="S520" s="40"/>
      <c r="T520" s="40"/>
    </row>
    <row r="521" spans="1:25" x14ac:dyDescent="0.35">
      <c r="M521" s="44"/>
      <c r="N521" s="44"/>
      <c r="R521" s="40"/>
      <c r="S521" s="40"/>
      <c r="T521" s="40"/>
    </row>
    <row r="522" spans="1:25" x14ac:dyDescent="0.35">
      <c r="R522" s="40"/>
      <c r="S522" s="40"/>
      <c r="T522" s="40"/>
    </row>
    <row r="523" spans="1:25" x14ac:dyDescent="0.35">
      <c r="D523" s="7"/>
      <c r="E523" s="7"/>
      <c r="P523" s="44"/>
      <c r="Q523" s="44"/>
      <c r="R523" s="40"/>
      <c r="S523" s="40"/>
      <c r="T523" s="40"/>
      <c r="U523" s="44"/>
    </row>
    <row r="524" spans="1:25" x14ac:dyDescent="0.35">
      <c r="A524" s="45"/>
      <c r="B524" s="45"/>
      <c r="C524" s="45"/>
      <c r="D524" s="46"/>
      <c r="E524" s="46"/>
      <c r="F524" s="44"/>
      <c r="G524" s="44"/>
      <c r="H524" s="44"/>
      <c r="I524" s="44"/>
      <c r="J524" s="44"/>
      <c r="K524" s="44"/>
      <c r="L524" s="44"/>
      <c r="M524" s="44"/>
      <c r="N524" s="44"/>
      <c r="O524" s="44"/>
      <c r="P524" s="44"/>
      <c r="Q524" s="44"/>
      <c r="U524" s="44"/>
    </row>
    <row r="525" spans="1:25" ht="17.25" customHeight="1" x14ac:dyDescent="0.35">
      <c r="A525" s="271"/>
      <c r="B525" s="271"/>
      <c r="C525" s="271"/>
      <c r="D525" s="46"/>
      <c r="E525" s="46"/>
      <c r="F525" s="44"/>
      <c r="G525" s="44"/>
      <c r="H525" s="44"/>
      <c r="I525" s="44"/>
      <c r="J525" s="44"/>
      <c r="K525" s="44"/>
      <c r="L525" s="44"/>
      <c r="M525" s="44"/>
      <c r="N525" s="44"/>
      <c r="O525" s="44"/>
      <c r="P525" s="40"/>
      <c r="Q525" s="40"/>
      <c r="R525" s="47"/>
      <c r="U525" s="40"/>
    </row>
    <row r="526" spans="1:25" x14ac:dyDescent="0.35">
      <c r="A526" s="55"/>
      <c r="B526" s="55"/>
      <c r="C526" s="5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</row>
    <row r="527" spans="1:25" x14ac:dyDescent="0.35">
      <c r="A527" s="40"/>
      <c r="B527" s="40"/>
      <c r="C527" s="40"/>
      <c r="D527" s="40"/>
      <c r="E527" s="40"/>
      <c r="F527" s="40"/>
      <c r="G527" s="40"/>
      <c r="H527" s="40"/>
      <c r="I527" s="40"/>
      <c r="J527" s="40"/>
      <c r="K527" s="40"/>
      <c r="L527" s="40"/>
      <c r="M527" s="40"/>
      <c r="N527" s="40"/>
      <c r="O527" s="40"/>
      <c r="P527" s="40"/>
      <c r="Q527" s="40"/>
      <c r="U527" s="40"/>
    </row>
    <row r="528" spans="1:25" x14ac:dyDescent="0.35">
      <c r="A528" s="40"/>
      <c r="B528" s="40"/>
      <c r="C528" s="40"/>
      <c r="D528" s="40"/>
      <c r="E528" s="40"/>
      <c r="F528" s="40"/>
      <c r="G528" s="40"/>
      <c r="H528" s="40"/>
      <c r="I528" s="40"/>
      <c r="J528" s="40"/>
      <c r="K528" s="40"/>
      <c r="L528" s="40"/>
      <c r="M528" s="40"/>
      <c r="N528" s="40"/>
      <c r="O528" s="40"/>
      <c r="P528" s="40"/>
      <c r="Q528" s="40"/>
      <c r="U528" s="40"/>
    </row>
  </sheetData>
  <sheetProtection formatCells="0" insertColumns="0" insertRows="0" deleteColumns="0" deleteRows="0"/>
  <mergeCells count="648">
    <mergeCell ref="D230:M230"/>
    <mergeCell ref="D238:M238"/>
    <mergeCell ref="G207:J207"/>
    <mergeCell ref="K207:L207"/>
    <mergeCell ref="G215:J215"/>
    <mergeCell ref="K215:L215"/>
    <mergeCell ref="D242:G242"/>
    <mergeCell ref="H242:J242"/>
    <mergeCell ref="K242:M242"/>
    <mergeCell ref="K216:L216"/>
    <mergeCell ref="G212:J212"/>
    <mergeCell ref="D243:G243"/>
    <mergeCell ref="H243:J243"/>
    <mergeCell ref="K243:M243"/>
    <mergeCell ref="D241:G241"/>
    <mergeCell ref="H241:J241"/>
    <mergeCell ref="K241:M241"/>
    <mergeCell ref="D239:G239"/>
    <mergeCell ref="H239:J239"/>
    <mergeCell ref="K239:M239"/>
    <mergeCell ref="D240:G240"/>
    <mergeCell ref="H240:J240"/>
    <mergeCell ref="K240:M240"/>
    <mergeCell ref="A425:Y439"/>
    <mergeCell ref="A483:Y493"/>
    <mergeCell ref="A88:Y112"/>
    <mergeCell ref="A179:Y198"/>
    <mergeCell ref="C149:K149"/>
    <mergeCell ref="L137:M137"/>
    <mergeCell ref="L138:M138"/>
    <mergeCell ref="V134:W134"/>
    <mergeCell ref="L134:M134"/>
    <mergeCell ref="L135:M135"/>
    <mergeCell ref="A130:U131"/>
    <mergeCell ref="V143:W143"/>
    <mergeCell ref="V144:W144"/>
    <mergeCell ref="V145:W145"/>
    <mergeCell ref="V146:W146"/>
    <mergeCell ref="C148:K148"/>
    <mergeCell ref="Q176:S176"/>
    <mergeCell ref="K211:L211"/>
    <mergeCell ref="K210:L210"/>
    <mergeCell ref="C147:K147"/>
    <mergeCell ref="V150:W150"/>
    <mergeCell ref="V147:W147"/>
    <mergeCell ref="A218:Y225"/>
    <mergeCell ref="G216:J216"/>
    <mergeCell ref="M24:N24"/>
    <mergeCell ref="O24:P24"/>
    <mergeCell ref="Q24:R24"/>
    <mergeCell ref="Q25:R25"/>
    <mergeCell ref="E5:Q8"/>
    <mergeCell ref="E9:Q9"/>
    <mergeCell ref="Q23:R23"/>
    <mergeCell ref="K22:L23"/>
    <mergeCell ref="K24:L24"/>
    <mergeCell ref="O23:P23"/>
    <mergeCell ref="M26:N26"/>
    <mergeCell ref="M25:N25"/>
    <mergeCell ref="O25:P25"/>
    <mergeCell ref="G58:J58"/>
    <mergeCell ref="V142:W142"/>
    <mergeCell ref="V135:W135"/>
    <mergeCell ref="V136:W136"/>
    <mergeCell ref="V137:W137"/>
    <mergeCell ref="V138:W138"/>
    <mergeCell ref="V139:W139"/>
    <mergeCell ref="V140:W140"/>
    <mergeCell ref="V141:W141"/>
    <mergeCell ref="L142:M142"/>
    <mergeCell ref="L136:M136"/>
    <mergeCell ref="K27:L27"/>
    <mergeCell ref="M27:N27"/>
    <mergeCell ref="O27:P27"/>
    <mergeCell ref="Q27:R27"/>
    <mergeCell ref="G27:J27"/>
    <mergeCell ref="L139:M139"/>
    <mergeCell ref="L140:M140"/>
    <mergeCell ref="L141:M141"/>
    <mergeCell ref="M54:N54"/>
    <mergeCell ref="V148:W148"/>
    <mergeCell ref="V149:W149"/>
    <mergeCell ref="P268:R268"/>
    <mergeCell ref="D270:F271"/>
    <mergeCell ref="G271:I271"/>
    <mergeCell ref="J271:L271"/>
    <mergeCell ref="H231:J231"/>
    <mergeCell ref="G214:J214"/>
    <mergeCell ref="D235:G235"/>
    <mergeCell ref="K235:M235"/>
    <mergeCell ref="H234:J234"/>
    <mergeCell ref="H235:J235"/>
    <mergeCell ref="D263:F264"/>
    <mergeCell ref="G263:R263"/>
    <mergeCell ref="G264:I264"/>
    <mergeCell ref="J264:L264"/>
    <mergeCell ref="M264:O264"/>
    <mergeCell ref="P264:R264"/>
    <mergeCell ref="D234:G234"/>
    <mergeCell ref="K234:M234"/>
    <mergeCell ref="A248:Y257"/>
    <mergeCell ref="G203:J203"/>
    <mergeCell ref="K205:L205"/>
    <mergeCell ref="K202:L202"/>
    <mergeCell ref="C150:K150"/>
    <mergeCell ref="L176:M176"/>
    <mergeCell ref="Q177:S177"/>
    <mergeCell ref="G211:J211"/>
    <mergeCell ref="G210:J210"/>
    <mergeCell ref="G208:J208"/>
    <mergeCell ref="G206:J206"/>
    <mergeCell ref="G205:J205"/>
    <mergeCell ref="G204:J204"/>
    <mergeCell ref="A525:C525"/>
    <mergeCell ref="D274:F274"/>
    <mergeCell ref="G274:I274"/>
    <mergeCell ref="J274:L274"/>
    <mergeCell ref="D267:F267"/>
    <mergeCell ref="G267:I267"/>
    <mergeCell ref="J267:L267"/>
    <mergeCell ref="A278:Y280"/>
    <mergeCell ref="A499:Y516"/>
    <mergeCell ref="V455:X455"/>
    <mergeCell ref="P455:R455"/>
    <mergeCell ref="J451:L451"/>
    <mergeCell ref="M451:O451"/>
    <mergeCell ref="J409:L409"/>
    <mergeCell ref="M409:O409"/>
    <mergeCell ref="C421:F421"/>
    <mergeCell ref="G421:I421"/>
    <mergeCell ref="G422:I422"/>
    <mergeCell ref="C410:F410"/>
    <mergeCell ref="C414:F415"/>
    <mergeCell ref="P449:R449"/>
    <mergeCell ref="B454:I454"/>
    <mergeCell ref="M267:O267"/>
    <mergeCell ref="P267:R267"/>
    <mergeCell ref="K324:L324"/>
    <mergeCell ref="I328:J328"/>
    <mergeCell ref="K328:L328"/>
    <mergeCell ref="M328:N328"/>
    <mergeCell ref="O328:P328"/>
    <mergeCell ref="Q326:R326"/>
    <mergeCell ref="M322:N322"/>
    <mergeCell ref="G324:H324"/>
    <mergeCell ref="G325:H325"/>
    <mergeCell ref="G327:H327"/>
    <mergeCell ref="Q323:R323"/>
    <mergeCell ref="O324:P324"/>
    <mergeCell ref="Q324:R324"/>
    <mergeCell ref="O325:P325"/>
    <mergeCell ref="Q325:R325"/>
    <mergeCell ref="O327:P327"/>
    <mergeCell ref="Q327:R327"/>
    <mergeCell ref="O323:P323"/>
    <mergeCell ref="M325:N325"/>
    <mergeCell ref="O296:P296"/>
    <mergeCell ref="Q296:R296"/>
    <mergeCell ref="I295:J295"/>
    <mergeCell ref="M295:N295"/>
    <mergeCell ref="O295:P295"/>
    <mergeCell ref="Q295:R295"/>
    <mergeCell ref="L143:M143"/>
    <mergeCell ref="L144:M144"/>
    <mergeCell ref="L145:M145"/>
    <mergeCell ref="L146:M146"/>
    <mergeCell ref="L147:M147"/>
    <mergeCell ref="L148:M148"/>
    <mergeCell ref="L149:M149"/>
    <mergeCell ref="K212:L212"/>
    <mergeCell ref="G213:J213"/>
    <mergeCell ref="K213:L213"/>
    <mergeCell ref="A200:U200"/>
    <mergeCell ref="K203:L203"/>
    <mergeCell ref="K204:L204"/>
    <mergeCell ref="D176:K176"/>
    <mergeCell ref="K208:L208"/>
    <mergeCell ref="K206:L206"/>
    <mergeCell ref="L150:M150"/>
    <mergeCell ref="C294:F294"/>
    <mergeCell ref="J455:L455"/>
    <mergeCell ref="M455:O455"/>
    <mergeCell ref="S455:U455"/>
    <mergeCell ref="B455:I455"/>
    <mergeCell ref="M22:R22"/>
    <mergeCell ref="M23:N23"/>
    <mergeCell ref="K25:L25"/>
    <mergeCell ref="G25:J25"/>
    <mergeCell ref="G24:J24"/>
    <mergeCell ref="G22:J23"/>
    <mergeCell ref="K58:L58"/>
    <mergeCell ref="O58:P58"/>
    <mergeCell ref="Q58:R58"/>
    <mergeCell ref="M58:N58"/>
    <mergeCell ref="G56:J56"/>
    <mergeCell ref="K56:L56"/>
    <mergeCell ref="M56:N56"/>
    <mergeCell ref="O56:P56"/>
    <mergeCell ref="Q56:R56"/>
    <mergeCell ref="G57:J57"/>
    <mergeCell ref="K57:L57"/>
    <mergeCell ref="M57:N57"/>
    <mergeCell ref="Q57:R57"/>
    <mergeCell ref="O57:P57"/>
    <mergeCell ref="M454:O454"/>
    <mergeCell ref="P454:R454"/>
    <mergeCell ref="J449:L449"/>
    <mergeCell ref="V451:X451"/>
    <mergeCell ref="J452:L452"/>
    <mergeCell ref="S452:U452"/>
    <mergeCell ref="V454:X454"/>
    <mergeCell ref="J453:L453"/>
    <mergeCell ref="M453:O453"/>
    <mergeCell ref="P453:R453"/>
    <mergeCell ref="S453:U453"/>
    <mergeCell ref="M449:O449"/>
    <mergeCell ref="P451:R451"/>
    <mergeCell ref="M452:O452"/>
    <mergeCell ref="P452:R452"/>
    <mergeCell ref="V452:X452"/>
    <mergeCell ref="V449:X449"/>
    <mergeCell ref="J450:L450"/>
    <mergeCell ref="S449:U449"/>
    <mergeCell ref="V450:X450"/>
    <mergeCell ref="S454:U454"/>
    <mergeCell ref="J454:L454"/>
    <mergeCell ref="U323:V323"/>
    <mergeCell ref="S324:T324"/>
    <mergeCell ref="U324:V324"/>
    <mergeCell ref="U326:V326"/>
    <mergeCell ref="S326:T326"/>
    <mergeCell ref="U325:V325"/>
    <mergeCell ref="S325:T325"/>
    <mergeCell ref="V453:X453"/>
    <mergeCell ref="B453:I453"/>
    <mergeCell ref="S418:U418"/>
    <mergeCell ref="S450:U450"/>
    <mergeCell ref="U327:V327"/>
    <mergeCell ref="S327:T327"/>
    <mergeCell ref="Q328:R328"/>
    <mergeCell ref="G328:H328"/>
    <mergeCell ref="M369:U369"/>
    <mergeCell ref="T370:U371"/>
    <mergeCell ref="P370:Q371"/>
    <mergeCell ref="R370:S371"/>
    <mergeCell ref="D372:E372"/>
    <mergeCell ref="F372:G372"/>
    <mergeCell ref="H370:I371"/>
    <mergeCell ref="H372:I372"/>
    <mergeCell ref="G323:H323"/>
    <mergeCell ref="O320:R320"/>
    <mergeCell ref="O322:P322"/>
    <mergeCell ref="Q322:R322"/>
    <mergeCell ref="K327:L327"/>
    <mergeCell ref="A284:U284"/>
    <mergeCell ref="M327:N327"/>
    <mergeCell ref="G319:V319"/>
    <mergeCell ref="S320:V320"/>
    <mergeCell ref="S321:T321"/>
    <mergeCell ref="U321:V321"/>
    <mergeCell ref="K288:N288"/>
    <mergeCell ref="M321:N321"/>
    <mergeCell ref="U296:V296"/>
    <mergeCell ref="S296:T296"/>
    <mergeCell ref="D308:E308"/>
    <mergeCell ref="G296:H296"/>
    <mergeCell ref="M296:N296"/>
    <mergeCell ref="G326:H326"/>
    <mergeCell ref="I326:J326"/>
    <mergeCell ref="I322:J322"/>
    <mergeCell ref="I324:J324"/>
    <mergeCell ref="U295:V295"/>
    <mergeCell ref="S295:T295"/>
    <mergeCell ref="G295:H295"/>
    <mergeCell ref="C319:F321"/>
    <mergeCell ref="I290:J290"/>
    <mergeCell ref="K293:L293"/>
    <mergeCell ref="A366:U366"/>
    <mergeCell ref="G320:J320"/>
    <mergeCell ref="K320:N320"/>
    <mergeCell ref="I327:J327"/>
    <mergeCell ref="K321:L321"/>
    <mergeCell ref="K322:L322"/>
    <mergeCell ref="K323:L323"/>
    <mergeCell ref="K325:L325"/>
    <mergeCell ref="I321:J321"/>
    <mergeCell ref="I323:J323"/>
    <mergeCell ref="S322:T322"/>
    <mergeCell ref="U322:V322"/>
    <mergeCell ref="I325:J325"/>
    <mergeCell ref="G321:H321"/>
    <mergeCell ref="G322:H322"/>
    <mergeCell ref="K326:L326"/>
    <mergeCell ref="S328:T328"/>
    <mergeCell ref="S323:T323"/>
    <mergeCell ref="A354:Y363"/>
    <mergeCell ref="M323:N323"/>
    <mergeCell ref="M324:N324"/>
    <mergeCell ref="O321:P321"/>
    <mergeCell ref="Q321:R321"/>
    <mergeCell ref="M370:O371"/>
    <mergeCell ref="D378:E378"/>
    <mergeCell ref="F378:G378"/>
    <mergeCell ref="H378:I378"/>
    <mergeCell ref="M378:O378"/>
    <mergeCell ref="A370:C371"/>
    <mergeCell ref="G294:H294"/>
    <mergeCell ref="I294:J294"/>
    <mergeCell ref="K294:L294"/>
    <mergeCell ref="H373:I373"/>
    <mergeCell ref="H374:I374"/>
    <mergeCell ref="H375:I375"/>
    <mergeCell ref="H376:I376"/>
    <mergeCell ref="H377:I377"/>
    <mergeCell ref="A369:I369"/>
    <mergeCell ref="D375:E375"/>
    <mergeCell ref="D373:E373"/>
    <mergeCell ref="F373:G373"/>
    <mergeCell ref="D376:E376"/>
    <mergeCell ref="F376:G376"/>
    <mergeCell ref="F374:G374"/>
    <mergeCell ref="D377:E377"/>
    <mergeCell ref="F377:G377"/>
    <mergeCell ref="D374:E374"/>
    <mergeCell ref="G202:J202"/>
    <mergeCell ref="O26:P26"/>
    <mergeCell ref="Q26:R26"/>
    <mergeCell ref="K26:L26"/>
    <mergeCell ref="A18:U20"/>
    <mergeCell ref="G55:J55"/>
    <mergeCell ref="K55:L55"/>
    <mergeCell ref="G85:N85"/>
    <mergeCell ref="G209:J209"/>
    <mergeCell ref="K209:L209"/>
    <mergeCell ref="G84:N84"/>
    <mergeCell ref="O84:P84"/>
    <mergeCell ref="C134:K134"/>
    <mergeCell ref="C135:K135"/>
    <mergeCell ref="C136:K136"/>
    <mergeCell ref="C137:K137"/>
    <mergeCell ref="C138:K138"/>
    <mergeCell ref="C139:K139"/>
    <mergeCell ref="N176:P176"/>
    <mergeCell ref="L177:M177"/>
    <mergeCell ref="N177:P177"/>
    <mergeCell ref="D177:K177"/>
    <mergeCell ref="C417:F417"/>
    <mergeCell ref="M376:O376"/>
    <mergeCell ref="M375:O375"/>
    <mergeCell ref="A377:C377"/>
    <mergeCell ref="A376:C376"/>
    <mergeCell ref="A375:C375"/>
    <mergeCell ref="A378:C378"/>
    <mergeCell ref="G404:I404"/>
    <mergeCell ref="G408:I408"/>
    <mergeCell ref="J405:L405"/>
    <mergeCell ref="M406:O406"/>
    <mergeCell ref="G410:I410"/>
    <mergeCell ref="J410:L410"/>
    <mergeCell ref="M410:O410"/>
    <mergeCell ref="G407:I407"/>
    <mergeCell ref="M377:O377"/>
    <mergeCell ref="C416:F416"/>
    <mergeCell ref="G414:U414"/>
    <mergeCell ref="G415:I415"/>
    <mergeCell ref="J415:L415"/>
    <mergeCell ref="M415:O415"/>
    <mergeCell ref="J406:L406"/>
    <mergeCell ref="C407:F407"/>
    <mergeCell ref="S415:U415"/>
    <mergeCell ref="T373:U373"/>
    <mergeCell ref="S403:U403"/>
    <mergeCell ref="S406:U406"/>
    <mergeCell ref="S410:U410"/>
    <mergeCell ref="J404:L404"/>
    <mergeCell ref="S409:U409"/>
    <mergeCell ref="P406:R406"/>
    <mergeCell ref="P376:Q376"/>
    <mergeCell ref="P372:Q372"/>
    <mergeCell ref="M372:O372"/>
    <mergeCell ref="T372:U372"/>
    <mergeCell ref="P378:Q378"/>
    <mergeCell ref="R378:S378"/>
    <mergeCell ref="T378:U378"/>
    <mergeCell ref="R372:S372"/>
    <mergeCell ref="G402:U402"/>
    <mergeCell ref="M404:O404"/>
    <mergeCell ref="P404:R404"/>
    <mergeCell ref="S404:U404"/>
    <mergeCell ref="G403:I403"/>
    <mergeCell ref="P375:Q375"/>
    <mergeCell ref="R375:S375"/>
    <mergeCell ref="M403:O403"/>
    <mergeCell ref="P410:R410"/>
    <mergeCell ref="P405:R405"/>
    <mergeCell ref="M416:O416"/>
    <mergeCell ref="J416:L416"/>
    <mergeCell ref="S416:U416"/>
    <mergeCell ref="C406:F406"/>
    <mergeCell ref="G406:I406"/>
    <mergeCell ref="P415:R415"/>
    <mergeCell ref="C408:F408"/>
    <mergeCell ref="C409:F409"/>
    <mergeCell ref="G409:I409"/>
    <mergeCell ref="G405:I405"/>
    <mergeCell ref="M407:O407"/>
    <mergeCell ref="M405:O405"/>
    <mergeCell ref="J408:L408"/>
    <mergeCell ref="M408:O408"/>
    <mergeCell ref="P416:R416"/>
    <mergeCell ref="P409:R409"/>
    <mergeCell ref="P408:R408"/>
    <mergeCell ref="P407:R407"/>
    <mergeCell ref="G416:I416"/>
    <mergeCell ref="C404:F404"/>
    <mergeCell ref="F375:G375"/>
    <mergeCell ref="A372:C372"/>
    <mergeCell ref="C402:F403"/>
    <mergeCell ref="D370:E371"/>
    <mergeCell ref="K295:L295"/>
    <mergeCell ref="D342:E342"/>
    <mergeCell ref="F370:G371"/>
    <mergeCell ref="A373:C373"/>
    <mergeCell ref="K296:L296"/>
    <mergeCell ref="C322:F322"/>
    <mergeCell ref="C323:F323"/>
    <mergeCell ref="C324:F324"/>
    <mergeCell ref="C325:F325"/>
    <mergeCell ref="C326:F326"/>
    <mergeCell ref="C327:F327"/>
    <mergeCell ref="C328:F328"/>
    <mergeCell ref="A330:Z330"/>
    <mergeCell ref="A386:Z386"/>
    <mergeCell ref="R374:S374"/>
    <mergeCell ref="T374:U374"/>
    <mergeCell ref="T375:U375"/>
    <mergeCell ref="T376:U376"/>
    <mergeCell ref="J403:L403"/>
    <mergeCell ref="M418:O418"/>
    <mergeCell ref="P418:R418"/>
    <mergeCell ref="B451:I451"/>
    <mergeCell ref="B452:I452"/>
    <mergeCell ref="C420:F420"/>
    <mergeCell ref="G420:I420"/>
    <mergeCell ref="J420:L420"/>
    <mergeCell ref="M450:O450"/>
    <mergeCell ref="P450:R450"/>
    <mergeCell ref="A443:Y444"/>
    <mergeCell ref="J422:L422"/>
    <mergeCell ref="J421:L421"/>
    <mergeCell ref="P419:R419"/>
    <mergeCell ref="G419:I419"/>
    <mergeCell ref="J419:L419"/>
    <mergeCell ref="M419:O419"/>
    <mergeCell ref="C422:F422"/>
    <mergeCell ref="C418:F418"/>
    <mergeCell ref="S420:U420"/>
    <mergeCell ref="S421:U421"/>
    <mergeCell ref="S451:U451"/>
    <mergeCell ref="C419:F419"/>
    <mergeCell ref="P422:R422"/>
    <mergeCell ref="M421:O421"/>
    <mergeCell ref="C296:F296"/>
    <mergeCell ref="C293:F293"/>
    <mergeCell ref="C295:F295"/>
    <mergeCell ref="K214:L214"/>
    <mergeCell ref="C140:K140"/>
    <mergeCell ref="C141:K141"/>
    <mergeCell ref="C142:K142"/>
    <mergeCell ref="C143:K143"/>
    <mergeCell ref="C144:K144"/>
    <mergeCell ref="C145:K145"/>
    <mergeCell ref="C146:K146"/>
    <mergeCell ref="I296:J296"/>
    <mergeCell ref="G289:H289"/>
    <mergeCell ref="I289:J289"/>
    <mergeCell ref="K289:L289"/>
    <mergeCell ref="D231:G231"/>
    <mergeCell ref="K231:M231"/>
    <mergeCell ref="D232:G232"/>
    <mergeCell ref="K232:M232"/>
    <mergeCell ref="D233:G233"/>
    <mergeCell ref="K233:M233"/>
    <mergeCell ref="H233:J233"/>
    <mergeCell ref="H232:J232"/>
    <mergeCell ref="D265:F265"/>
    <mergeCell ref="C290:F290"/>
    <mergeCell ref="O288:R288"/>
    <mergeCell ref="M289:N289"/>
    <mergeCell ref="O289:P289"/>
    <mergeCell ref="Q289:R289"/>
    <mergeCell ref="P271:R271"/>
    <mergeCell ref="P275:R275"/>
    <mergeCell ref="D273:F273"/>
    <mergeCell ref="G273:I273"/>
    <mergeCell ref="J273:L273"/>
    <mergeCell ref="M275:O275"/>
    <mergeCell ref="M273:O273"/>
    <mergeCell ref="M274:O274"/>
    <mergeCell ref="P273:R273"/>
    <mergeCell ref="P274:R274"/>
    <mergeCell ref="D275:F275"/>
    <mergeCell ref="G290:H290"/>
    <mergeCell ref="G287:V287"/>
    <mergeCell ref="P265:R265"/>
    <mergeCell ref="G265:I265"/>
    <mergeCell ref="J265:L265"/>
    <mergeCell ref="M265:O265"/>
    <mergeCell ref="G275:I275"/>
    <mergeCell ref="U293:V293"/>
    <mergeCell ref="S293:T293"/>
    <mergeCell ref="Q293:R293"/>
    <mergeCell ref="O293:P293"/>
    <mergeCell ref="M293:N293"/>
    <mergeCell ref="U291:V291"/>
    <mergeCell ref="S291:T291"/>
    <mergeCell ref="Q291:R291"/>
    <mergeCell ref="O291:P291"/>
    <mergeCell ref="M291:N291"/>
    <mergeCell ref="K291:L291"/>
    <mergeCell ref="I291:J291"/>
    <mergeCell ref="G291:H291"/>
    <mergeCell ref="U290:V290"/>
    <mergeCell ref="S290:T290"/>
    <mergeCell ref="Q290:R290"/>
    <mergeCell ref="O290:P290"/>
    <mergeCell ref="M290:N290"/>
    <mergeCell ref="K290:L290"/>
    <mergeCell ref="D266:F266"/>
    <mergeCell ref="G266:I266"/>
    <mergeCell ref="J266:L266"/>
    <mergeCell ref="M266:O266"/>
    <mergeCell ref="P266:R266"/>
    <mergeCell ref="C291:F291"/>
    <mergeCell ref="C292:F292"/>
    <mergeCell ref="J275:L275"/>
    <mergeCell ref="G270:R270"/>
    <mergeCell ref="D272:F272"/>
    <mergeCell ref="G272:I272"/>
    <mergeCell ref="J272:L272"/>
    <mergeCell ref="M272:O272"/>
    <mergeCell ref="P272:R272"/>
    <mergeCell ref="M271:O271"/>
    <mergeCell ref="D268:F268"/>
    <mergeCell ref="G268:I268"/>
    <mergeCell ref="J268:L268"/>
    <mergeCell ref="M268:O268"/>
    <mergeCell ref="K292:L292"/>
    <mergeCell ref="I292:J292"/>
    <mergeCell ref="G292:H292"/>
    <mergeCell ref="G288:J288"/>
    <mergeCell ref="C287:F289"/>
    <mergeCell ref="B450:I450"/>
    <mergeCell ref="B449:I449"/>
    <mergeCell ref="O326:P326"/>
    <mergeCell ref="M326:N326"/>
    <mergeCell ref="U328:V328"/>
    <mergeCell ref="S408:U408"/>
    <mergeCell ref="S405:U405"/>
    <mergeCell ref="R376:S376"/>
    <mergeCell ref="P377:Q377"/>
    <mergeCell ref="R377:S377"/>
    <mergeCell ref="A380:Y384"/>
    <mergeCell ref="S407:U407"/>
    <mergeCell ref="A374:C374"/>
    <mergeCell ref="A400:U400"/>
    <mergeCell ref="T377:U377"/>
    <mergeCell ref="M373:O373"/>
    <mergeCell ref="P373:Q373"/>
    <mergeCell ref="C405:F405"/>
    <mergeCell ref="J407:L407"/>
    <mergeCell ref="G418:I418"/>
    <mergeCell ref="J418:L418"/>
    <mergeCell ref="J417:L417"/>
    <mergeCell ref="M417:O417"/>
    <mergeCell ref="P420:R420"/>
    <mergeCell ref="I293:J293"/>
    <mergeCell ref="G293:H293"/>
    <mergeCell ref="P417:R417"/>
    <mergeCell ref="S417:U417"/>
    <mergeCell ref="S419:U419"/>
    <mergeCell ref="P421:R421"/>
    <mergeCell ref="M420:O420"/>
    <mergeCell ref="M55:N55"/>
    <mergeCell ref="O55:P55"/>
    <mergeCell ref="Q55:R55"/>
    <mergeCell ref="U289:V289"/>
    <mergeCell ref="S289:T289"/>
    <mergeCell ref="S288:V288"/>
    <mergeCell ref="U292:V292"/>
    <mergeCell ref="S292:T292"/>
    <mergeCell ref="Q292:R292"/>
    <mergeCell ref="O292:P292"/>
    <mergeCell ref="M292:N292"/>
    <mergeCell ref="R373:S373"/>
    <mergeCell ref="M374:O374"/>
    <mergeCell ref="P374:Q374"/>
    <mergeCell ref="U294:V294"/>
    <mergeCell ref="S294:T294"/>
    <mergeCell ref="Q294:R294"/>
    <mergeCell ref="O294:P294"/>
    <mergeCell ref="M294:N294"/>
    <mergeCell ref="S422:U422"/>
    <mergeCell ref="P403:R403"/>
    <mergeCell ref="G26:J26"/>
    <mergeCell ref="O50:P50"/>
    <mergeCell ref="O51:P51"/>
    <mergeCell ref="G49:N49"/>
    <mergeCell ref="G50:N50"/>
    <mergeCell ref="G48:N48"/>
    <mergeCell ref="G51:N51"/>
    <mergeCell ref="O47:P47"/>
    <mergeCell ref="O48:P48"/>
    <mergeCell ref="O49:P49"/>
    <mergeCell ref="G47:N47"/>
    <mergeCell ref="Q45:R46"/>
    <mergeCell ref="Q47:R47"/>
    <mergeCell ref="Q48:R48"/>
    <mergeCell ref="M422:O422"/>
    <mergeCell ref="O54:P54"/>
    <mergeCell ref="Q54:R54"/>
    <mergeCell ref="G45:N46"/>
    <mergeCell ref="O45:P46"/>
    <mergeCell ref="G417:I417"/>
    <mergeCell ref="V460:X460"/>
    <mergeCell ref="A526:X526"/>
    <mergeCell ref="Q49:R49"/>
    <mergeCell ref="Q50:R50"/>
    <mergeCell ref="Q51:R51"/>
    <mergeCell ref="Q82:R82"/>
    <mergeCell ref="Q83:R83"/>
    <mergeCell ref="Q84:R84"/>
    <mergeCell ref="Q85:R85"/>
    <mergeCell ref="Q79:R80"/>
    <mergeCell ref="Q81:R81"/>
    <mergeCell ref="L133:V133"/>
    <mergeCell ref="O85:P85"/>
    <mergeCell ref="G79:N80"/>
    <mergeCell ref="O79:P80"/>
    <mergeCell ref="G81:N81"/>
    <mergeCell ref="O81:P81"/>
    <mergeCell ref="G82:N82"/>
    <mergeCell ref="O82:P82"/>
    <mergeCell ref="G83:N83"/>
    <mergeCell ref="O83:P83"/>
    <mergeCell ref="G53:J54"/>
    <mergeCell ref="K53:L54"/>
    <mergeCell ref="M53:R53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/>
  <dimension ref="A1:D13"/>
  <sheetViews>
    <sheetView workbookViewId="0"/>
  </sheetViews>
  <sheetFormatPr defaultRowHeight="14.5" x14ac:dyDescent="0.35"/>
  <cols>
    <col min="1" max="1" width="8.1796875" bestFit="1" customWidth="1"/>
    <col min="2" max="2" width="11" bestFit="1" customWidth="1"/>
    <col min="3" max="3" width="22.453125" bestFit="1" customWidth="1"/>
    <col min="4" max="4" width="5" bestFit="1" customWidth="1"/>
  </cols>
  <sheetData>
    <row r="1" spans="1:4" x14ac:dyDescent="0.35">
      <c r="A1" t="s">
        <v>100</v>
      </c>
      <c r="B1" t="s">
        <v>118</v>
      </c>
      <c r="C1" t="s">
        <v>110</v>
      </c>
      <c r="D1" t="s">
        <v>95</v>
      </c>
    </row>
    <row r="2" spans="1:4" x14ac:dyDescent="0.35">
      <c r="A2">
        <v>0</v>
      </c>
      <c r="B2" t="s">
        <v>88</v>
      </c>
      <c r="C2" t="s">
        <v>65</v>
      </c>
      <c r="D2">
        <v>1</v>
      </c>
    </row>
    <row r="3" spans="1:4" x14ac:dyDescent="0.35">
      <c r="A3">
        <v>0</v>
      </c>
      <c r="B3" t="s">
        <v>88</v>
      </c>
      <c r="C3" t="s">
        <v>90</v>
      </c>
      <c r="D3">
        <v>2</v>
      </c>
    </row>
    <row r="4" spans="1:4" x14ac:dyDescent="0.35">
      <c r="A4">
        <v>0</v>
      </c>
      <c r="B4" t="s">
        <v>88</v>
      </c>
      <c r="C4" t="s">
        <v>64</v>
      </c>
      <c r="D4">
        <v>3</v>
      </c>
    </row>
    <row r="5" spans="1:4" x14ac:dyDescent="0.35">
      <c r="A5">
        <v>0</v>
      </c>
      <c r="B5" t="s">
        <v>88</v>
      </c>
      <c r="C5" t="s">
        <v>89</v>
      </c>
      <c r="D5">
        <v>4</v>
      </c>
    </row>
    <row r="6" spans="1:4" x14ac:dyDescent="0.35">
      <c r="A6">
        <v>1</v>
      </c>
      <c r="B6" t="s">
        <v>51</v>
      </c>
      <c r="C6" t="s">
        <v>65</v>
      </c>
      <c r="D6">
        <v>1</v>
      </c>
    </row>
    <row r="7" spans="1:4" x14ac:dyDescent="0.35">
      <c r="A7">
        <v>1</v>
      </c>
      <c r="B7" t="s">
        <v>51</v>
      </c>
      <c r="C7" t="s">
        <v>90</v>
      </c>
      <c r="D7">
        <v>2</v>
      </c>
    </row>
    <row r="8" spans="1:4" x14ac:dyDescent="0.35">
      <c r="A8">
        <v>0</v>
      </c>
      <c r="B8" t="s">
        <v>51</v>
      </c>
      <c r="C8" t="s">
        <v>64</v>
      </c>
      <c r="D8">
        <v>3</v>
      </c>
    </row>
    <row r="9" spans="1:4" x14ac:dyDescent="0.35">
      <c r="A9">
        <v>2</v>
      </c>
      <c r="B9" t="s">
        <v>51</v>
      </c>
      <c r="C9" t="s">
        <v>89</v>
      </c>
      <c r="D9">
        <v>4</v>
      </c>
    </row>
    <row r="10" spans="1:4" x14ac:dyDescent="0.35">
      <c r="A10">
        <v>2</v>
      </c>
      <c r="B10" t="s">
        <v>52</v>
      </c>
      <c r="C10" t="s">
        <v>65</v>
      </c>
      <c r="D10">
        <v>1</v>
      </c>
    </row>
    <row r="11" spans="1:4" x14ac:dyDescent="0.35">
      <c r="A11">
        <v>0</v>
      </c>
      <c r="B11" t="s">
        <v>52</v>
      </c>
      <c r="C11" t="s">
        <v>90</v>
      </c>
      <c r="D11">
        <v>2</v>
      </c>
    </row>
    <row r="12" spans="1:4" x14ac:dyDescent="0.35">
      <c r="A12">
        <v>0</v>
      </c>
      <c r="B12" t="s">
        <v>52</v>
      </c>
      <c r="C12" t="s">
        <v>64</v>
      </c>
      <c r="D12">
        <v>3</v>
      </c>
    </row>
    <row r="13" spans="1:4" x14ac:dyDescent="0.35">
      <c r="A13">
        <v>1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9"/>
  <dimension ref="A1:G7"/>
  <sheetViews>
    <sheetView workbookViewId="0"/>
  </sheetViews>
  <sheetFormatPr defaultRowHeight="14.5" x14ac:dyDescent="0.35"/>
  <cols>
    <col min="1" max="1" width="5" bestFit="1" customWidth="1"/>
    <col min="2" max="2" width="14" bestFit="1" customWidth="1"/>
    <col min="3" max="3" width="16.54296875" bestFit="1" customWidth="1"/>
    <col min="4" max="4" width="22.453125" bestFit="1" customWidth="1"/>
    <col min="5" max="5" width="18.1796875" bestFit="1" customWidth="1"/>
    <col min="6" max="6" width="12.453125" bestFit="1" customWidth="1"/>
    <col min="7" max="7" width="12.1796875" bestFit="1" customWidth="1"/>
  </cols>
  <sheetData>
    <row r="1" spans="1:7" x14ac:dyDescent="0.3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5">
      <c r="A2">
        <v>1</v>
      </c>
      <c r="B2" t="s">
        <v>123</v>
      </c>
      <c r="C2">
        <v>5</v>
      </c>
      <c r="D2">
        <v>5</v>
      </c>
      <c r="E2">
        <v>0</v>
      </c>
      <c r="F2">
        <v>61</v>
      </c>
      <c r="G2">
        <v>17</v>
      </c>
    </row>
    <row r="3" spans="1:7" x14ac:dyDescent="0.35">
      <c r="A3">
        <v>2</v>
      </c>
      <c r="B3" t="s">
        <v>151</v>
      </c>
      <c r="C3">
        <v>1</v>
      </c>
      <c r="D3">
        <v>49</v>
      </c>
      <c r="E3">
        <v>0</v>
      </c>
      <c r="F3">
        <v>0</v>
      </c>
      <c r="G3">
        <v>2</v>
      </c>
    </row>
    <row r="4" spans="1:7" x14ac:dyDescent="0.35">
      <c r="A4">
        <v>3</v>
      </c>
      <c r="B4" t="s">
        <v>152</v>
      </c>
      <c r="C4">
        <v>0</v>
      </c>
      <c r="D4">
        <v>1</v>
      </c>
      <c r="E4">
        <v>0</v>
      </c>
      <c r="F4">
        <v>0</v>
      </c>
      <c r="G4">
        <v>22</v>
      </c>
    </row>
    <row r="5" spans="1:7" x14ac:dyDescent="0.35">
      <c r="A5">
        <v>4</v>
      </c>
      <c r="B5" t="s">
        <v>122</v>
      </c>
      <c r="C5">
        <v>0</v>
      </c>
      <c r="D5">
        <v>0</v>
      </c>
      <c r="E5">
        <v>0</v>
      </c>
      <c r="F5">
        <v>14</v>
      </c>
      <c r="G5">
        <v>5</v>
      </c>
    </row>
    <row r="6" spans="1:7" x14ac:dyDescent="0.35">
      <c r="A6">
        <v>5</v>
      </c>
      <c r="B6" t="s">
        <v>154</v>
      </c>
      <c r="C6">
        <v>8</v>
      </c>
      <c r="D6">
        <v>0</v>
      </c>
      <c r="E6">
        <v>0</v>
      </c>
      <c r="F6">
        <v>0</v>
      </c>
      <c r="G6">
        <v>1</v>
      </c>
    </row>
    <row r="7" spans="1:7" x14ac:dyDescent="0.35">
      <c r="A7">
        <v>6</v>
      </c>
      <c r="B7" t="s">
        <v>102</v>
      </c>
      <c r="C7">
        <v>3</v>
      </c>
      <c r="D7">
        <v>0</v>
      </c>
      <c r="E7">
        <v>0</v>
      </c>
      <c r="F7">
        <v>34</v>
      </c>
      <c r="G7">
        <v>3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/>
  <dimension ref="A1:G7"/>
  <sheetViews>
    <sheetView workbookViewId="0"/>
  </sheetViews>
  <sheetFormatPr defaultRowHeight="14.5" x14ac:dyDescent="0.35"/>
  <cols>
    <col min="1" max="1" width="5" bestFit="1" customWidth="1"/>
    <col min="2" max="2" width="14" bestFit="1" customWidth="1"/>
    <col min="3" max="3" width="16.54296875" bestFit="1" customWidth="1"/>
    <col min="4" max="4" width="22.453125" bestFit="1" customWidth="1"/>
    <col min="5" max="5" width="18.1796875" bestFit="1" customWidth="1"/>
    <col min="6" max="6" width="12.453125" bestFit="1" customWidth="1"/>
    <col min="7" max="7" width="12.1796875" bestFit="1" customWidth="1"/>
  </cols>
  <sheetData>
    <row r="1" spans="1:7" x14ac:dyDescent="0.35">
      <c r="A1" t="s">
        <v>95</v>
      </c>
      <c r="B1" t="s">
        <v>105</v>
      </c>
      <c r="C1" t="s">
        <v>60</v>
      </c>
      <c r="D1" t="s">
        <v>61</v>
      </c>
      <c r="E1" t="s">
        <v>62</v>
      </c>
      <c r="F1" t="s">
        <v>71</v>
      </c>
      <c r="G1" t="s">
        <v>63</v>
      </c>
    </row>
    <row r="2" spans="1:7" x14ac:dyDescent="0.35">
      <c r="A2">
        <v>1</v>
      </c>
      <c r="B2" t="s">
        <v>123</v>
      </c>
      <c r="C2">
        <v>13</v>
      </c>
      <c r="D2">
        <v>35</v>
      </c>
      <c r="E2">
        <v>0</v>
      </c>
      <c r="F2">
        <v>289</v>
      </c>
      <c r="G2">
        <v>70</v>
      </c>
    </row>
    <row r="3" spans="1:7" x14ac:dyDescent="0.35">
      <c r="A3">
        <v>2</v>
      </c>
      <c r="B3" t="s">
        <v>151</v>
      </c>
      <c r="C3">
        <v>26</v>
      </c>
      <c r="D3">
        <v>256</v>
      </c>
      <c r="E3">
        <v>0</v>
      </c>
      <c r="F3">
        <v>0</v>
      </c>
      <c r="G3">
        <v>25</v>
      </c>
    </row>
    <row r="4" spans="1:7" x14ac:dyDescent="0.35">
      <c r="A4">
        <v>3</v>
      </c>
      <c r="B4" t="s">
        <v>122</v>
      </c>
      <c r="C4">
        <v>0</v>
      </c>
      <c r="D4">
        <v>1</v>
      </c>
      <c r="E4">
        <v>0</v>
      </c>
      <c r="F4">
        <v>140</v>
      </c>
      <c r="G4">
        <v>15</v>
      </c>
    </row>
    <row r="5" spans="1:7" x14ac:dyDescent="0.35">
      <c r="A5">
        <v>4</v>
      </c>
      <c r="B5" t="s">
        <v>152</v>
      </c>
      <c r="C5">
        <v>5</v>
      </c>
      <c r="D5">
        <v>2</v>
      </c>
      <c r="E5">
        <v>0</v>
      </c>
      <c r="F5">
        <v>2</v>
      </c>
      <c r="G5">
        <v>139</v>
      </c>
    </row>
    <row r="6" spans="1:7" x14ac:dyDescent="0.35">
      <c r="A6">
        <v>5</v>
      </c>
      <c r="B6" t="s">
        <v>160</v>
      </c>
      <c r="C6">
        <v>1</v>
      </c>
      <c r="D6">
        <v>1</v>
      </c>
      <c r="E6">
        <v>0</v>
      </c>
      <c r="F6">
        <v>19</v>
      </c>
      <c r="G6">
        <v>17</v>
      </c>
    </row>
    <row r="7" spans="1:7" x14ac:dyDescent="0.35">
      <c r="A7">
        <v>6</v>
      </c>
      <c r="B7" t="s">
        <v>102</v>
      </c>
      <c r="C7">
        <v>32</v>
      </c>
      <c r="D7">
        <v>19</v>
      </c>
      <c r="E7">
        <v>0</v>
      </c>
      <c r="F7">
        <v>163</v>
      </c>
      <c r="G7">
        <v>105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1"/>
  <dimension ref="A1:C26"/>
  <sheetViews>
    <sheetView workbookViewId="0"/>
  </sheetViews>
  <sheetFormatPr defaultRowHeight="14.5" x14ac:dyDescent="0.35"/>
  <cols>
    <col min="1" max="1" width="6.81640625" bestFit="1" customWidth="1"/>
    <col min="2" max="2" width="24.81640625" bestFit="1" customWidth="1"/>
    <col min="3" max="3" width="20.7265625" bestFit="1" customWidth="1"/>
  </cols>
  <sheetData>
    <row r="1" spans="1:3" x14ac:dyDescent="0.35">
      <c r="A1" t="s">
        <v>106</v>
      </c>
      <c r="B1" t="s">
        <v>9</v>
      </c>
      <c r="C1" t="s">
        <v>107</v>
      </c>
    </row>
    <row r="2" spans="1:3" x14ac:dyDescent="0.35">
      <c r="A2">
        <v>713</v>
      </c>
      <c r="B2" t="s">
        <v>108</v>
      </c>
      <c r="C2" t="s">
        <v>161</v>
      </c>
    </row>
    <row r="3" spans="1:3" x14ac:dyDescent="0.35">
      <c r="A3">
        <v>722</v>
      </c>
      <c r="B3" t="s">
        <v>108</v>
      </c>
      <c r="C3" t="s">
        <v>162</v>
      </c>
    </row>
    <row r="4" spans="1:3" x14ac:dyDescent="0.35">
      <c r="A4">
        <v>729</v>
      </c>
      <c r="B4" t="s">
        <v>108</v>
      </c>
      <c r="C4" t="s">
        <v>163</v>
      </c>
    </row>
    <row r="5" spans="1:3" x14ac:dyDescent="0.35">
      <c r="A5">
        <v>742</v>
      </c>
      <c r="B5" t="s">
        <v>108</v>
      </c>
      <c r="C5" t="s">
        <v>164</v>
      </c>
    </row>
    <row r="6" spans="1:3" x14ac:dyDescent="0.35">
      <c r="A6">
        <v>753</v>
      </c>
      <c r="B6" t="s">
        <v>108</v>
      </c>
      <c r="C6" t="s">
        <v>165</v>
      </c>
    </row>
    <row r="7" spans="1:3" x14ac:dyDescent="0.35">
      <c r="A7">
        <v>3083</v>
      </c>
      <c r="B7" t="s">
        <v>5</v>
      </c>
      <c r="C7" t="s">
        <v>161</v>
      </c>
    </row>
    <row r="8" spans="1:3" x14ac:dyDescent="0.35">
      <c r="A8">
        <v>3076</v>
      </c>
      <c r="B8" t="s">
        <v>5</v>
      </c>
      <c r="C8" t="s">
        <v>162</v>
      </c>
    </row>
    <row r="9" spans="1:3" x14ac:dyDescent="0.35">
      <c r="A9">
        <v>3026</v>
      </c>
      <c r="B9" t="s">
        <v>5</v>
      </c>
      <c r="C9" t="s">
        <v>163</v>
      </c>
    </row>
    <row r="10" spans="1:3" x14ac:dyDescent="0.35">
      <c r="A10">
        <v>2957</v>
      </c>
      <c r="B10" t="s">
        <v>5</v>
      </c>
      <c r="C10" t="s">
        <v>164</v>
      </c>
    </row>
    <row r="11" spans="1:3" x14ac:dyDescent="0.35">
      <c r="A11">
        <v>2931</v>
      </c>
      <c r="B11" t="s">
        <v>5</v>
      </c>
      <c r="C11" t="s">
        <v>165</v>
      </c>
    </row>
    <row r="12" spans="1:3" x14ac:dyDescent="0.35">
      <c r="A12">
        <v>1</v>
      </c>
      <c r="B12" t="s">
        <v>6</v>
      </c>
      <c r="C12" t="s">
        <v>161</v>
      </c>
    </row>
    <row r="13" spans="1:3" x14ac:dyDescent="0.35">
      <c r="A13">
        <v>16</v>
      </c>
      <c r="B13" t="s">
        <v>6</v>
      </c>
      <c r="C13" t="s">
        <v>162</v>
      </c>
    </row>
    <row r="14" spans="1:3" x14ac:dyDescent="0.35">
      <c r="A14">
        <v>4</v>
      </c>
      <c r="B14" t="s">
        <v>6</v>
      </c>
      <c r="C14" t="s">
        <v>163</v>
      </c>
    </row>
    <row r="15" spans="1:3" x14ac:dyDescent="0.35">
      <c r="A15">
        <v>15</v>
      </c>
      <c r="B15" t="s">
        <v>6</v>
      </c>
      <c r="C15" t="s">
        <v>164</v>
      </c>
    </row>
    <row r="16" spans="1:3" x14ac:dyDescent="0.35">
      <c r="A16">
        <v>3</v>
      </c>
      <c r="B16" t="s">
        <v>6</v>
      </c>
      <c r="C16" t="s">
        <v>165</v>
      </c>
    </row>
    <row r="17" spans="1:3" x14ac:dyDescent="0.35">
      <c r="A17">
        <v>6</v>
      </c>
      <c r="B17" t="s">
        <v>7</v>
      </c>
      <c r="C17" t="s">
        <v>161</v>
      </c>
    </row>
    <row r="18" spans="1:3" x14ac:dyDescent="0.35">
      <c r="A18">
        <v>51</v>
      </c>
      <c r="B18" t="s">
        <v>7</v>
      </c>
      <c r="C18" t="s">
        <v>162</v>
      </c>
    </row>
    <row r="19" spans="1:3" x14ac:dyDescent="0.35">
      <c r="A19">
        <v>63</v>
      </c>
      <c r="B19" t="s">
        <v>7</v>
      </c>
      <c r="C19" t="s">
        <v>163</v>
      </c>
    </row>
    <row r="20" spans="1:3" x14ac:dyDescent="0.35">
      <c r="A20">
        <v>27</v>
      </c>
      <c r="B20" t="s">
        <v>7</v>
      </c>
      <c r="C20" t="s">
        <v>164</v>
      </c>
    </row>
    <row r="21" spans="1:3" x14ac:dyDescent="0.35">
      <c r="A21" s="2">
        <v>50</v>
      </c>
      <c r="B21" s="2" t="s">
        <v>7</v>
      </c>
      <c r="C21" s="2" t="s">
        <v>165</v>
      </c>
    </row>
    <row r="22" spans="1:3" x14ac:dyDescent="0.35">
      <c r="A22" s="2">
        <v>2</v>
      </c>
      <c r="B22" s="2" t="s">
        <v>132</v>
      </c>
      <c r="C22" s="2" t="s">
        <v>161</v>
      </c>
    </row>
    <row r="23" spans="1:3" x14ac:dyDescent="0.35">
      <c r="A23" s="2">
        <v>2</v>
      </c>
      <c r="B23" s="2" t="s">
        <v>132</v>
      </c>
      <c r="C23" s="2" t="s">
        <v>162</v>
      </c>
    </row>
    <row r="24" spans="1:3" x14ac:dyDescent="0.35">
      <c r="A24" s="2">
        <v>2</v>
      </c>
      <c r="B24" s="2" t="s">
        <v>132</v>
      </c>
      <c r="C24" s="2" t="s">
        <v>163</v>
      </c>
    </row>
    <row r="25" spans="1:3" x14ac:dyDescent="0.35">
      <c r="A25" s="2">
        <v>2</v>
      </c>
      <c r="B25" s="2" t="s">
        <v>132</v>
      </c>
      <c r="C25" s="2" t="s">
        <v>164</v>
      </c>
    </row>
    <row r="26" spans="1:3" x14ac:dyDescent="0.35">
      <c r="A26" s="2">
        <v>2</v>
      </c>
      <c r="B26" s="2" t="s">
        <v>132</v>
      </c>
      <c r="C26" s="2" t="s">
        <v>165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/>
  <dimension ref="A1:C13"/>
  <sheetViews>
    <sheetView workbookViewId="0">
      <selection activeCell="B8" sqref="B8"/>
    </sheetView>
  </sheetViews>
  <sheetFormatPr defaultRowHeight="14.5" x14ac:dyDescent="0.35"/>
  <cols>
    <col min="1" max="1" width="20.453125" bestFit="1" customWidth="1"/>
    <col min="2" max="2" width="8.1796875" bestFit="1" customWidth="1"/>
    <col min="3" max="3" width="14" bestFit="1" customWidth="1"/>
  </cols>
  <sheetData>
    <row r="1" spans="1:3" x14ac:dyDescent="0.35">
      <c r="A1" t="s">
        <v>109</v>
      </c>
      <c r="B1" t="s">
        <v>100</v>
      </c>
      <c r="C1" t="s">
        <v>110</v>
      </c>
    </row>
    <row r="2" spans="1:3" x14ac:dyDescent="0.35">
      <c r="A2" t="s">
        <v>111</v>
      </c>
      <c r="B2">
        <v>2971</v>
      </c>
      <c r="C2" t="s">
        <v>34</v>
      </c>
    </row>
    <row r="3" spans="1:3" x14ac:dyDescent="0.35">
      <c r="A3" t="s">
        <v>112</v>
      </c>
      <c r="B3">
        <v>12255</v>
      </c>
      <c r="C3" t="s">
        <v>34</v>
      </c>
    </row>
    <row r="4" spans="1:3" x14ac:dyDescent="0.35">
      <c r="A4" t="s">
        <v>113</v>
      </c>
      <c r="B4">
        <v>725</v>
      </c>
      <c r="C4" t="s">
        <v>34</v>
      </c>
    </row>
    <row r="5" spans="1:3" x14ac:dyDescent="0.35">
      <c r="A5" t="s">
        <v>30</v>
      </c>
      <c r="B5">
        <v>21392</v>
      </c>
      <c r="C5" t="s">
        <v>34</v>
      </c>
    </row>
    <row r="6" spans="1:3" x14ac:dyDescent="0.35">
      <c r="A6" t="s">
        <v>111</v>
      </c>
      <c r="B6">
        <v>43</v>
      </c>
      <c r="C6" t="s">
        <v>24</v>
      </c>
    </row>
    <row r="7" spans="1:3" x14ac:dyDescent="0.35">
      <c r="A7" t="s">
        <v>112</v>
      </c>
      <c r="B7">
        <v>349</v>
      </c>
      <c r="C7" t="s">
        <v>24</v>
      </c>
    </row>
    <row r="8" spans="1:3" x14ac:dyDescent="0.35">
      <c r="A8" t="s">
        <v>113</v>
      </c>
      <c r="B8">
        <v>46</v>
      </c>
      <c r="C8" t="s">
        <v>24</v>
      </c>
    </row>
    <row r="9" spans="1:3" x14ac:dyDescent="0.35">
      <c r="A9" t="s">
        <v>30</v>
      </c>
      <c r="B9">
        <v>554</v>
      </c>
      <c r="C9" t="s">
        <v>24</v>
      </c>
    </row>
    <row r="10" spans="1:3" x14ac:dyDescent="0.35">
      <c r="A10" t="s">
        <v>111</v>
      </c>
      <c r="B10">
        <v>149</v>
      </c>
      <c r="C10" t="s">
        <v>35</v>
      </c>
    </row>
    <row r="11" spans="1:3" x14ac:dyDescent="0.35">
      <c r="A11" t="s">
        <v>112</v>
      </c>
      <c r="B11">
        <v>1310</v>
      </c>
      <c r="C11" t="s">
        <v>35</v>
      </c>
    </row>
    <row r="12" spans="1:3" x14ac:dyDescent="0.35">
      <c r="A12" t="s">
        <v>113</v>
      </c>
      <c r="B12">
        <v>61</v>
      </c>
      <c r="C12" t="s">
        <v>35</v>
      </c>
    </row>
    <row r="13" spans="1:3" x14ac:dyDescent="0.35">
      <c r="A13" t="s">
        <v>30</v>
      </c>
      <c r="B13">
        <v>1193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3"/>
  <dimension ref="A1:D9"/>
  <sheetViews>
    <sheetView workbookViewId="0">
      <selection activeCell="A8" sqref="A8"/>
    </sheetView>
  </sheetViews>
  <sheetFormatPr defaultRowHeight="14.5" x14ac:dyDescent="0.35"/>
  <cols>
    <col min="1" max="1" width="8.1796875" bestFit="1" customWidth="1"/>
    <col min="2" max="2" width="72.453125" bestFit="1" customWidth="1"/>
    <col min="3" max="3" width="17.453125" bestFit="1" customWidth="1"/>
    <col min="4" max="4" width="5" bestFit="1" customWidth="1"/>
  </cols>
  <sheetData>
    <row r="1" spans="1:4" x14ac:dyDescent="0.35">
      <c r="A1" t="s">
        <v>100</v>
      </c>
      <c r="B1" t="s">
        <v>110</v>
      </c>
      <c r="C1" t="s">
        <v>98</v>
      </c>
      <c r="D1" t="s">
        <v>95</v>
      </c>
    </row>
    <row r="2" spans="1:4" x14ac:dyDescent="0.35">
      <c r="A2">
        <v>257</v>
      </c>
      <c r="B2" t="s">
        <v>133</v>
      </c>
      <c r="C2" t="s">
        <v>3</v>
      </c>
      <c r="D2">
        <v>1</v>
      </c>
    </row>
    <row r="3" spans="1:4" x14ac:dyDescent="0.35">
      <c r="A3">
        <v>366</v>
      </c>
      <c r="B3" t="s">
        <v>133</v>
      </c>
      <c r="C3" t="s">
        <v>77</v>
      </c>
      <c r="D3">
        <v>1</v>
      </c>
    </row>
    <row r="4" spans="1:4" x14ac:dyDescent="0.35">
      <c r="A4">
        <v>51</v>
      </c>
      <c r="B4" t="s">
        <v>166</v>
      </c>
      <c r="C4" t="s">
        <v>3</v>
      </c>
      <c r="D4">
        <v>2</v>
      </c>
    </row>
    <row r="5" spans="1:4" x14ac:dyDescent="0.35">
      <c r="A5">
        <v>75</v>
      </c>
      <c r="B5" t="s">
        <v>166</v>
      </c>
      <c r="C5" t="s">
        <v>77</v>
      </c>
      <c r="D5">
        <v>2</v>
      </c>
    </row>
    <row r="6" spans="1:4" x14ac:dyDescent="0.35">
      <c r="A6">
        <v>22</v>
      </c>
      <c r="B6" t="s">
        <v>167</v>
      </c>
      <c r="C6" t="s">
        <v>3</v>
      </c>
      <c r="D6">
        <v>3</v>
      </c>
    </row>
    <row r="7" spans="1:4" x14ac:dyDescent="0.35">
      <c r="A7">
        <v>30</v>
      </c>
      <c r="B7" t="s">
        <v>167</v>
      </c>
      <c r="C7" t="s">
        <v>77</v>
      </c>
      <c r="D7">
        <v>3</v>
      </c>
    </row>
    <row r="8" spans="1:4" x14ac:dyDescent="0.35">
      <c r="A8">
        <v>3</v>
      </c>
      <c r="B8" t="s">
        <v>168</v>
      </c>
      <c r="C8" t="s">
        <v>3</v>
      </c>
      <c r="D8">
        <v>4</v>
      </c>
    </row>
    <row r="9" spans="1:4" x14ac:dyDescent="0.35">
      <c r="A9">
        <v>2</v>
      </c>
      <c r="B9" t="s">
        <v>168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4"/>
  <dimension ref="A1:C13"/>
  <sheetViews>
    <sheetView workbookViewId="0"/>
  </sheetViews>
  <sheetFormatPr defaultRowHeight="14.5" x14ac:dyDescent="0.35"/>
  <cols>
    <col min="1" max="1" width="20.453125" bestFit="1" customWidth="1"/>
    <col min="2" max="2" width="8.1796875" bestFit="1" customWidth="1"/>
    <col min="3" max="3" width="14" bestFit="1" customWidth="1"/>
  </cols>
  <sheetData>
    <row r="1" spans="1:3" x14ac:dyDescent="0.35">
      <c r="A1" t="s">
        <v>109</v>
      </c>
      <c r="B1" t="s">
        <v>100</v>
      </c>
      <c r="C1" t="s">
        <v>110</v>
      </c>
    </row>
    <row r="2" spans="1:3" x14ac:dyDescent="0.35">
      <c r="A2" t="s">
        <v>111</v>
      </c>
      <c r="B2">
        <v>18817</v>
      </c>
      <c r="C2" t="s">
        <v>34</v>
      </c>
    </row>
    <row r="3" spans="1:3" x14ac:dyDescent="0.35">
      <c r="A3" t="s">
        <v>112</v>
      </c>
      <c r="B3">
        <v>90768</v>
      </c>
      <c r="C3" t="s">
        <v>34</v>
      </c>
    </row>
    <row r="4" spans="1:3" x14ac:dyDescent="0.35">
      <c r="A4" t="s">
        <v>113</v>
      </c>
      <c r="B4">
        <v>5083</v>
      </c>
      <c r="C4" t="s">
        <v>34</v>
      </c>
    </row>
    <row r="5" spans="1:3" x14ac:dyDescent="0.35">
      <c r="A5" t="s">
        <v>30</v>
      </c>
      <c r="B5">
        <v>154129</v>
      </c>
      <c r="C5" t="s">
        <v>34</v>
      </c>
    </row>
    <row r="6" spans="1:3" x14ac:dyDescent="0.35">
      <c r="A6" t="s">
        <v>111</v>
      </c>
      <c r="B6">
        <v>301</v>
      </c>
      <c r="C6" t="s">
        <v>24</v>
      </c>
    </row>
    <row r="7" spans="1:3" x14ac:dyDescent="0.35">
      <c r="A7" t="s">
        <v>112</v>
      </c>
      <c r="B7">
        <v>1975</v>
      </c>
      <c r="C7" t="s">
        <v>24</v>
      </c>
    </row>
    <row r="8" spans="1:3" x14ac:dyDescent="0.35">
      <c r="A8" t="s">
        <v>113</v>
      </c>
      <c r="B8">
        <v>275</v>
      </c>
      <c r="C8" t="s">
        <v>24</v>
      </c>
    </row>
    <row r="9" spans="1:3" x14ac:dyDescent="0.35">
      <c r="A9" t="s">
        <v>30</v>
      </c>
      <c r="B9">
        <v>3606</v>
      </c>
      <c r="C9" t="s">
        <v>24</v>
      </c>
    </row>
    <row r="10" spans="1:3" x14ac:dyDescent="0.35">
      <c r="A10" t="s">
        <v>111</v>
      </c>
      <c r="B10">
        <v>1196</v>
      </c>
      <c r="C10" t="s">
        <v>35</v>
      </c>
    </row>
    <row r="11" spans="1:3" x14ac:dyDescent="0.35">
      <c r="A11" t="s">
        <v>112</v>
      </c>
      <c r="B11">
        <v>7912</v>
      </c>
      <c r="C11" t="s">
        <v>35</v>
      </c>
    </row>
    <row r="12" spans="1:3" x14ac:dyDescent="0.35">
      <c r="A12" t="s">
        <v>113</v>
      </c>
      <c r="B12">
        <v>440</v>
      </c>
      <c r="C12" t="s">
        <v>35</v>
      </c>
    </row>
    <row r="13" spans="1:3" x14ac:dyDescent="0.35">
      <c r="A13" t="s">
        <v>30</v>
      </c>
      <c r="B13">
        <v>10028</v>
      </c>
      <c r="C13" t="s">
        <v>35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5"/>
  <dimension ref="A1:D9"/>
  <sheetViews>
    <sheetView workbookViewId="0"/>
  </sheetViews>
  <sheetFormatPr defaultRowHeight="14.5" x14ac:dyDescent="0.35"/>
  <cols>
    <col min="1" max="1" width="8.1796875" bestFit="1" customWidth="1"/>
    <col min="2" max="2" width="72.453125" bestFit="1" customWidth="1"/>
    <col min="3" max="3" width="17.453125" bestFit="1" customWidth="1"/>
    <col min="4" max="4" width="5" bestFit="1" customWidth="1"/>
  </cols>
  <sheetData>
    <row r="1" spans="1:4" x14ac:dyDescent="0.35">
      <c r="A1" t="s">
        <v>100</v>
      </c>
      <c r="B1" t="s">
        <v>110</v>
      </c>
      <c r="C1" t="s">
        <v>98</v>
      </c>
      <c r="D1" t="s">
        <v>95</v>
      </c>
    </row>
    <row r="2" spans="1:4" x14ac:dyDescent="0.35">
      <c r="A2">
        <v>2395</v>
      </c>
      <c r="B2" t="s">
        <v>133</v>
      </c>
      <c r="C2" t="s">
        <v>3</v>
      </c>
      <c r="D2">
        <v>1</v>
      </c>
    </row>
    <row r="3" spans="1:4" x14ac:dyDescent="0.35">
      <c r="A3">
        <v>2167</v>
      </c>
      <c r="B3" t="s">
        <v>133</v>
      </c>
      <c r="C3" t="s">
        <v>77</v>
      </c>
      <c r="D3">
        <v>1</v>
      </c>
    </row>
    <row r="4" spans="1:4" x14ac:dyDescent="0.35">
      <c r="A4">
        <v>347</v>
      </c>
      <c r="B4" t="s">
        <v>166</v>
      </c>
      <c r="C4" t="s">
        <v>3</v>
      </c>
      <c r="D4">
        <v>2</v>
      </c>
    </row>
    <row r="5" spans="1:4" x14ac:dyDescent="0.35">
      <c r="A5">
        <v>527</v>
      </c>
      <c r="B5" t="s">
        <v>166</v>
      </c>
      <c r="C5" t="s">
        <v>77</v>
      </c>
      <c r="D5">
        <v>2</v>
      </c>
    </row>
    <row r="6" spans="1:4" x14ac:dyDescent="0.35">
      <c r="A6">
        <v>135</v>
      </c>
      <c r="B6" t="s">
        <v>167</v>
      </c>
      <c r="C6" t="s">
        <v>3</v>
      </c>
      <c r="D6">
        <v>3</v>
      </c>
    </row>
    <row r="7" spans="1:4" x14ac:dyDescent="0.35">
      <c r="A7">
        <v>142</v>
      </c>
      <c r="B7" t="s">
        <v>167</v>
      </c>
      <c r="C7" t="s">
        <v>77</v>
      </c>
      <c r="D7">
        <v>3</v>
      </c>
    </row>
    <row r="8" spans="1:4" x14ac:dyDescent="0.35">
      <c r="A8">
        <v>15</v>
      </c>
      <c r="B8" t="s">
        <v>168</v>
      </c>
      <c r="C8" t="s">
        <v>3</v>
      </c>
      <c r="D8">
        <v>4</v>
      </c>
    </row>
    <row r="9" spans="1:4" x14ac:dyDescent="0.35">
      <c r="A9">
        <v>14</v>
      </c>
      <c r="B9" t="s">
        <v>168</v>
      </c>
      <c r="C9" t="s">
        <v>77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Arkusz16"/>
  <dimension ref="A1:E145"/>
  <sheetViews>
    <sheetView topLeftCell="A105" workbookViewId="0">
      <selection activeCell="C124" sqref="C124"/>
    </sheetView>
  </sheetViews>
  <sheetFormatPr defaultRowHeight="14.5" x14ac:dyDescent="0.35"/>
  <cols>
    <col min="1" max="1" width="5" bestFit="1" customWidth="1"/>
    <col min="2" max="2" width="38.7265625" bestFit="1" customWidth="1"/>
    <col min="3" max="3" width="8.1796875" bestFit="1" customWidth="1"/>
    <col min="4" max="4" width="38.453125" bestFit="1" customWidth="1"/>
    <col min="5" max="5" width="9.453125" bestFit="1" customWidth="1"/>
  </cols>
  <sheetData>
    <row r="1" spans="1:5" x14ac:dyDescent="0.35">
      <c r="A1" t="s">
        <v>95</v>
      </c>
      <c r="B1" t="s">
        <v>2</v>
      </c>
      <c r="C1" t="s">
        <v>100</v>
      </c>
      <c r="D1" t="s">
        <v>110</v>
      </c>
      <c r="E1" t="s">
        <v>114</v>
      </c>
    </row>
    <row r="2" spans="1:5" x14ac:dyDescent="0.35">
      <c r="A2">
        <v>1</v>
      </c>
      <c r="B2" t="s">
        <v>34</v>
      </c>
      <c r="C2">
        <v>9053</v>
      </c>
      <c r="D2" t="s">
        <v>115</v>
      </c>
      <c r="E2">
        <v>1</v>
      </c>
    </row>
    <row r="3" spans="1:5" x14ac:dyDescent="0.35">
      <c r="A3">
        <v>2</v>
      </c>
      <c r="B3" t="s">
        <v>35</v>
      </c>
      <c r="C3">
        <v>342</v>
      </c>
      <c r="D3" t="s">
        <v>115</v>
      </c>
      <c r="E3">
        <v>1</v>
      </c>
    </row>
    <row r="4" spans="1:5" x14ac:dyDescent="0.35">
      <c r="A4">
        <v>3</v>
      </c>
      <c r="B4" t="s">
        <v>36</v>
      </c>
      <c r="C4">
        <v>111</v>
      </c>
      <c r="D4" t="s">
        <v>115</v>
      </c>
      <c r="E4">
        <v>1</v>
      </c>
    </row>
    <row r="5" spans="1:5" x14ac:dyDescent="0.35">
      <c r="A5">
        <v>4</v>
      </c>
      <c r="B5" t="s">
        <v>37</v>
      </c>
      <c r="C5">
        <v>8</v>
      </c>
      <c r="D5" t="s">
        <v>115</v>
      </c>
      <c r="E5">
        <v>1</v>
      </c>
    </row>
    <row r="6" spans="1:5" x14ac:dyDescent="0.35">
      <c r="A6">
        <v>5</v>
      </c>
      <c r="B6" t="s">
        <v>38</v>
      </c>
      <c r="C6">
        <v>1</v>
      </c>
      <c r="D6" t="s">
        <v>115</v>
      </c>
      <c r="E6">
        <v>1</v>
      </c>
    </row>
    <row r="7" spans="1:5" x14ac:dyDescent="0.35">
      <c r="A7">
        <v>6</v>
      </c>
      <c r="B7" t="s">
        <v>46</v>
      </c>
      <c r="C7">
        <v>1</v>
      </c>
      <c r="D7" t="s">
        <v>115</v>
      </c>
      <c r="E7">
        <v>1</v>
      </c>
    </row>
    <row r="8" spans="1:5" x14ac:dyDescent="0.35">
      <c r="A8">
        <v>7</v>
      </c>
      <c r="B8" t="s">
        <v>116</v>
      </c>
      <c r="C8">
        <v>0</v>
      </c>
      <c r="D8" t="s">
        <v>115</v>
      </c>
      <c r="E8">
        <v>1</v>
      </c>
    </row>
    <row r="9" spans="1:5" x14ac:dyDescent="0.35">
      <c r="A9">
        <v>8</v>
      </c>
      <c r="B9" t="s">
        <v>4</v>
      </c>
      <c r="C9">
        <v>1</v>
      </c>
      <c r="D9" t="s">
        <v>115</v>
      </c>
      <c r="E9">
        <v>1</v>
      </c>
    </row>
    <row r="10" spans="1:5" x14ac:dyDescent="0.35">
      <c r="A10">
        <v>9</v>
      </c>
      <c r="B10" t="s">
        <v>39</v>
      </c>
      <c r="C10">
        <v>1</v>
      </c>
      <c r="D10" t="s">
        <v>115</v>
      </c>
      <c r="E10">
        <v>1</v>
      </c>
    </row>
    <row r="11" spans="1:5" x14ac:dyDescent="0.35">
      <c r="A11">
        <v>10</v>
      </c>
      <c r="B11" t="s">
        <v>40</v>
      </c>
      <c r="C11">
        <v>0</v>
      </c>
      <c r="D11" t="s">
        <v>115</v>
      </c>
      <c r="E11">
        <v>1</v>
      </c>
    </row>
    <row r="12" spans="1:5" x14ac:dyDescent="0.35">
      <c r="A12">
        <v>11</v>
      </c>
      <c r="B12" t="s">
        <v>41</v>
      </c>
      <c r="C12">
        <v>674</v>
      </c>
      <c r="D12" t="s">
        <v>115</v>
      </c>
      <c r="E12">
        <v>1</v>
      </c>
    </row>
    <row r="13" spans="1:5" x14ac:dyDescent="0.35">
      <c r="A13">
        <v>12</v>
      </c>
      <c r="B13" t="s">
        <v>42</v>
      </c>
      <c r="C13">
        <v>0</v>
      </c>
      <c r="D13" t="s">
        <v>115</v>
      </c>
      <c r="E13">
        <v>1</v>
      </c>
    </row>
    <row r="14" spans="1:5" x14ac:dyDescent="0.35">
      <c r="A14">
        <v>13</v>
      </c>
      <c r="B14" t="s">
        <v>11</v>
      </c>
      <c r="C14">
        <v>1</v>
      </c>
      <c r="D14" t="s">
        <v>115</v>
      </c>
      <c r="E14">
        <v>1</v>
      </c>
    </row>
    <row r="15" spans="1:5" x14ac:dyDescent="0.35">
      <c r="A15">
        <v>14</v>
      </c>
      <c r="B15" t="s">
        <v>43</v>
      </c>
      <c r="C15">
        <v>2</v>
      </c>
      <c r="D15" t="s">
        <v>115</v>
      </c>
      <c r="E15">
        <v>1</v>
      </c>
    </row>
    <row r="16" spans="1:5" x14ac:dyDescent="0.35">
      <c r="A16">
        <v>15</v>
      </c>
      <c r="B16" t="s">
        <v>44</v>
      </c>
      <c r="C16">
        <v>1</v>
      </c>
      <c r="D16" t="s">
        <v>115</v>
      </c>
      <c r="E16">
        <v>1</v>
      </c>
    </row>
    <row r="17" spans="1:5" x14ac:dyDescent="0.35">
      <c r="A17">
        <v>16</v>
      </c>
      <c r="B17" t="s">
        <v>45</v>
      </c>
      <c r="C17">
        <v>1</v>
      </c>
      <c r="D17" t="s">
        <v>115</v>
      </c>
      <c r="E17">
        <v>1</v>
      </c>
    </row>
    <row r="18" spans="1:5" x14ac:dyDescent="0.35">
      <c r="A18">
        <v>1</v>
      </c>
      <c r="B18" t="s">
        <v>34</v>
      </c>
      <c r="C18">
        <v>1131</v>
      </c>
      <c r="D18" t="s">
        <v>12</v>
      </c>
      <c r="E18">
        <v>2</v>
      </c>
    </row>
    <row r="19" spans="1:5" x14ac:dyDescent="0.35">
      <c r="A19">
        <v>2</v>
      </c>
      <c r="B19" t="s">
        <v>35</v>
      </c>
      <c r="C19">
        <v>46</v>
      </c>
      <c r="D19" t="s">
        <v>12</v>
      </c>
      <c r="E19">
        <v>2</v>
      </c>
    </row>
    <row r="20" spans="1:5" x14ac:dyDescent="0.35">
      <c r="A20">
        <v>3</v>
      </c>
      <c r="B20" t="s">
        <v>36</v>
      </c>
      <c r="C20">
        <v>40</v>
      </c>
      <c r="D20" t="s">
        <v>12</v>
      </c>
      <c r="E20">
        <v>2</v>
      </c>
    </row>
    <row r="21" spans="1:5" x14ac:dyDescent="0.35">
      <c r="A21">
        <v>4</v>
      </c>
      <c r="B21" t="s">
        <v>37</v>
      </c>
      <c r="C21">
        <v>0</v>
      </c>
      <c r="D21" t="s">
        <v>12</v>
      </c>
      <c r="E21">
        <v>2</v>
      </c>
    </row>
    <row r="22" spans="1:5" x14ac:dyDescent="0.35">
      <c r="A22">
        <v>5</v>
      </c>
      <c r="B22" t="s">
        <v>38</v>
      </c>
      <c r="C22">
        <v>0</v>
      </c>
      <c r="D22" t="s">
        <v>12</v>
      </c>
      <c r="E22">
        <v>2</v>
      </c>
    </row>
    <row r="23" spans="1:5" x14ac:dyDescent="0.35">
      <c r="A23">
        <v>6</v>
      </c>
      <c r="B23" t="s">
        <v>46</v>
      </c>
      <c r="C23">
        <v>0</v>
      </c>
      <c r="D23" t="s">
        <v>12</v>
      </c>
      <c r="E23">
        <v>2</v>
      </c>
    </row>
    <row r="24" spans="1:5" x14ac:dyDescent="0.35">
      <c r="A24">
        <v>7</v>
      </c>
      <c r="B24" t="s">
        <v>116</v>
      </c>
      <c r="C24">
        <v>0</v>
      </c>
      <c r="D24" t="s">
        <v>12</v>
      </c>
      <c r="E24">
        <v>2</v>
      </c>
    </row>
    <row r="25" spans="1:5" x14ac:dyDescent="0.3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35">
      <c r="A26">
        <v>9</v>
      </c>
      <c r="B26" t="s">
        <v>39</v>
      </c>
      <c r="C26">
        <v>0</v>
      </c>
      <c r="D26" t="s">
        <v>12</v>
      </c>
      <c r="E26">
        <v>2</v>
      </c>
    </row>
    <row r="27" spans="1:5" x14ac:dyDescent="0.35">
      <c r="A27">
        <v>10</v>
      </c>
      <c r="B27" t="s">
        <v>40</v>
      </c>
      <c r="C27">
        <v>1</v>
      </c>
      <c r="D27" t="s">
        <v>12</v>
      </c>
      <c r="E27">
        <v>2</v>
      </c>
    </row>
    <row r="28" spans="1:5" x14ac:dyDescent="0.35">
      <c r="A28">
        <v>11</v>
      </c>
      <c r="B28" t="s">
        <v>41</v>
      </c>
      <c r="C28">
        <v>317</v>
      </c>
      <c r="D28" t="s">
        <v>12</v>
      </c>
      <c r="E28">
        <v>2</v>
      </c>
    </row>
    <row r="29" spans="1:5" x14ac:dyDescent="0.35">
      <c r="A29">
        <v>12</v>
      </c>
      <c r="B29" t="s">
        <v>42</v>
      </c>
      <c r="C29">
        <v>0</v>
      </c>
      <c r="D29" t="s">
        <v>12</v>
      </c>
      <c r="E29">
        <v>2</v>
      </c>
    </row>
    <row r="30" spans="1:5" x14ac:dyDescent="0.35">
      <c r="A30">
        <v>13</v>
      </c>
      <c r="B30" t="s">
        <v>11</v>
      </c>
      <c r="C30">
        <v>11</v>
      </c>
      <c r="D30" t="s">
        <v>12</v>
      </c>
      <c r="E30">
        <v>2</v>
      </c>
    </row>
    <row r="31" spans="1:5" x14ac:dyDescent="0.35">
      <c r="A31">
        <v>14</v>
      </c>
      <c r="B31" t="s">
        <v>43</v>
      </c>
      <c r="C31">
        <v>9</v>
      </c>
      <c r="D31" t="s">
        <v>12</v>
      </c>
      <c r="E31">
        <v>2</v>
      </c>
    </row>
    <row r="32" spans="1:5" x14ac:dyDescent="0.35">
      <c r="A32">
        <v>15</v>
      </c>
      <c r="B32" t="s">
        <v>44</v>
      </c>
      <c r="C32">
        <v>0</v>
      </c>
      <c r="D32" t="s">
        <v>12</v>
      </c>
      <c r="E32">
        <v>2</v>
      </c>
    </row>
    <row r="33" spans="1:5" x14ac:dyDescent="0.35">
      <c r="A33">
        <v>16</v>
      </c>
      <c r="B33" t="s">
        <v>45</v>
      </c>
      <c r="C33">
        <v>2</v>
      </c>
      <c r="D33" t="s">
        <v>12</v>
      </c>
      <c r="E33">
        <v>2</v>
      </c>
    </row>
    <row r="34" spans="1:5" x14ac:dyDescent="0.35">
      <c r="A34">
        <v>1</v>
      </c>
      <c r="B34" t="s">
        <v>34</v>
      </c>
      <c r="C34">
        <v>5121</v>
      </c>
      <c r="D34" t="s">
        <v>94</v>
      </c>
      <c r="E34">
        <v>3</v>
      </c>
    </row>
    <row r="35" spans="1:5" x14ac:dyDescent="0.35">
      <c r="A35">
        <v>2</v>
      </c>
      <c r="B35" t="s">
        <v>35</v>
      </c>
      <c r="C35">
        <v>67</v>
      </c>
      <c r="D35" t="s">
        <v>94</v>
      </c>
      <c r="E35">
        <v>3</v>
      </c>
    </row>
    <row r="36" spans="1:5" x14ac:dyDescent="0.35">
      <c r="A36">
        <v>3</v>
      </c>
      <c r="B36" t="s">
        <v>36</v>
      </c>
      <c r="C36">
        <v>19</v>
      </c>
      <c r="D36" t="s">
        <v>94</v>
      </c>
      <c r="E36">
        <v>3</v>
      </c>
    </row>
    <row r="37" spans="1:5" x14ac:dyDescent="0.35">
      <c r="A37">
        <v>4</v>
      </c>
      <c r="B37" t="s">
        <v>37</v>
      </c>
      <c r="C37">
        <v>0</v>
      </c>
      <c r="D37" t="s">
        <v>94</v>
      </c>
      <c r="E37">
        <v>3</v>
      </c>
    </row>
    <row r="38" spans="1:5" x14ac:dyDescent="0.35">
      <c r="A38">
        <v>5</v>
      </c>
      <c r="B38" t="s">
        <v>38</v>
      </c>
      <c r="C38">
        <v>0</v>
      </c>
      <c r="D38" t="s">
        <v>94</v>
      </c>
      <c r="E38">
        <v>3</v>
      </c>
    </row>
    <row r="39" spans="1:5" x14ac:dyDescent="0.35">
      <c r="A39">
        <v>6</v>
      </c>
      <c r="B39" t="s">
        <v>46</v>
      </c>
      <c r="C39">
        <v>0</v>
      </c>
      <c r="D39" t="s">
        <v>94</v>
      </c>
      <c r="E39">
        <v>3</v>
      </c>
    </row>
    <row r="40" spans="1:5" x14ac:dyDescent="0.35">
      <c r="A40">
        <v>7</v>
      </c>
      <c r="B40" t="s">
        <v>116</v>
      </c>
      <c r="C40">
        <v>0</v>
      </c>
      <c r="D40" t="s">
        <v>94</v>
      </c>
      <c r="E40">
        <v>3</v>
      </c>
    </row>
    <row r="41" spans="1:5" x14ac:dyDescent="0.35">
      <c r="A41">
        <v>8</v>
      </c>
      <c r="B41" t="s">
        <v>4</v>
      </c>
      <c r="C41">
        <v>0</v>
      </c>
      <c r="D41" t="s">
        <v>94</v>
      </c>
      <c r="E41">
        <v>3</v>
      </c>
    </row>
    <row r="42" spans="1:5" x14ac:dyDescent="0.35">
      <c r="A42">
        <v>9</v>
      </c>
      <c r="B42" t="s">
        <v>39</v>
      </c>
      <c r="C42">
        <v>0</v>
      </c>
      <c r="D42" t="s">
        <v>94</v>
      </c>
      <c r="E42">
        <v>3</v>
      </c>
    </row>
    <row r="43" spans="1:5" x14ac:dyDescent="0.35">
      <c r="A43">
        <v>10</v>
      </c>
      <c r="B43" t="s">
        <v>40</v>
      </c>
      <c r="C43">
        <v>0</v>
      </c>
      <c r="D43" t="s">
        <v>94</v>
      </c>
      <c r="E43">
        <v>3</v>
      </c>
    </row>
    <row r="44" spans="1:5" x14ac:dyDescent="0.35">
      <c r="A44">
        <v>11</v>
      </c>
      <c r="B44" t="s">
        <v>41</v>
      </c>
      <c r="C44">
        <v>34</v>
      </c>
      <c r="D44" t="s">
        <v>94</v>
      </c>
      <c r="E44">
        <v>3</v>
      </c>
    </row>
    <row r="45" spans="1:5" x14ac:dyDescent="0.35">
      <c r="A45">
        <v>12</v>
      </c>
      <c r="B45" t="s">
        <v>42</v>
      </c>
      <c r="C45">
        <v>0</v>
      </c>
      <c r="D45" t="s">
        <v>94</v>
      </c>
      <c r="E45">
        <v>3</v>
      </c>
    </row>
    <row r="46" spans="1:5" x14ac:dyDescent="0.35">
      <c r="A46">
        <v>13</v>
      </c>
      <c r="B46" t="s">
        <v>11</v>
      </c>
      <c r="C46">
        <v>0</v>
      </c>
      <c r="D46" t="s">
        <v>94</v>
      </c>
      <c r="E46">
        <v>3</v>
      </c>
    </row>
    <row r="47" spans="1:5" x14ac:dyDescent="0.35">
      <c r="A47">
        <v>14</v>
      </c>
      <c r="B47" t="s">
        <v>43</v>
      </c>
      <c r="C47">
        <v>0</v>
      </c>
      <c r="D47" t="s">
        <v>94</v>
      </c>
      <c r="E47">
        <v>3</v>
      </c>
    </row>
    <row r="48" spans="1:5" x14ac:dyDescent="0.35">
      <c r="A48">
        <v>15</v>
      </c>
      <c r="B48" t="s">
        <v>44</v>
      </c>
      <c r="C48">
        <v>0</v>
      </c>
      <c r="D48" t="s">
        <v>94</v>
      </c>
      <c r="E48">
        <v>3</v>
      </c>
    </row>
    <row r="49" spans="1:5" x14ac:dyDescent="0.35">
      <c r="A49">
        <v>16</v>
      </c>
      <c r="B49" t="s">
        <v>45</v>
      </c>
      <c r="C49">
        <v>0</v>
      </c>
      <c r="D49" t="s">
        <v>94</v>
      </c>
      <c r="E49">
        <v>3</v>
      </c>
    </row>
    <row r="50" spans="1:5" x14ac:dyDescent="0.35">
      <c r="A50">
        <v>1</v>
      </c>
      <c r="B50" t="s">
        <v>34</v>
      </c>
      <c r="C50">
        <v>519</v>
      </c>
      <c r="D50" t="s">
        <v>84</v>
      </c>
      <c r="E50">
        <v>4</v>
      </c>
    </row>
    <row r="51" spans="1:5" x14ac:dyDescent="0.35">
      <c r="A51">
        <v>2</v>
      </c>
      <c r="B51" t="s">
        <v>35</v>
      </c>
      <c r="C51">
        <v>26</v>
      </c>
      <c r="D51" t="s">
        <v>84</v>
      </c>
      <c r="E51">
        <v>4</v>
      </c>
    </row>
    <row r="52" spans="1:5" x14ac:dyDescent="0.35">
      <c r="A52">
        <v>3</v>
      </c>
      <c r="B52" t="s">
        <v>36</v>
      </c>
      <c r="C52">
        <v>23</v>
      </c>
      <c r="D52" t="s">
        <v>84</v>
      </c>
      <c r="E52">
        <v>4</v>
      </c>
    </row>
    <row r="53" spans="1:5" x14ac:dyDescent="0.35">
      <c r="A53">
        <v>4</v>
      </c>
      <c r="B53" t="s">
        <v>37</v>
      </c>
      <c r="C53">
        <v>0</v>
      </c>
      <c r="D53" t="s">
        <v>84</v>
      </c>
      <c r="E53">
        <v>4</v>
      </c>
    </row>
    <row r="54" spans="1:5" x14ac:dyDescent="0.35">
      <c r="A54">
        <v>5</v>
      </c>
      <c r="B54" t="s">
        <v>38</v>
      </c>
      <c r="C54">
        <v>0</v>
      </c>
      <c r="D54" t="s">
        <v>84</v>
      </c>
      <c r="E54">
        <v>4</v>
      </c>
    </row>
    <row r="55" spans="1:5" x14ac:dyDescent="0.35">
      <c r="A55">
        <v>6</v>
      </c>
      <c r="B55" t="s">
        <v>46</v>
      </c>
      <c r="C55">
        <v>1</v>
      </c>
      <c r="D55" t="s">
        <v>84</v>
      </c>
      <c r="E55">
        <v>4</v>
      </c>
    </row>
    <row r="56" spans="1:5" x14ac:dyDescent="0.35">
      <c r="A56">
        <v>7</v>
      </c>
      <c r="B56" t="s">
        <v>116</v>
      </c>
      <c r="C56">
        <v>0</v>
      </c>
      <c r="D56" t="s">
        <v>84</v>
      </c>
      <c r="E56">
        <v>4</v>
      </c>
    </row>
    <row r="57" spans="1:5" x14ac:dyDescent="0.35">
      <c r="A57">
        <v>8</v>
      </c>
      <c r="B57" t="s">
        <v>4</v>
      </c>
      <c r="C57">
        <v>0</v>
      </c>
      <c r="D57" t="s">
        <v>84</v>
      </c>
      <c r="E57">
        <v>4</v>
      </c>
    </row>
    <row r="58" spans="1:5" x14ac:dyDescent="0.35">
      <c r="A58">
        <v>9</v>
      </c>
      <c r="B58" t="s">
        <v>39</v>
      </c>
      <c r="C58">
        <v>0</v>
      </c>
      <c r="D58" t="s">
        <v>84</v>
      </c>
      <c r="E58">
        <v>4</v>
      </c>
    </row>
    <row r="59" spans="1:5" x14ac:dyDescent="0.35">
      <c r="A59">
        <v>10</v>
      </c>
      <c r="B59" t="s">
        <v>40</v>
      </c>
      <c r="C59">
        <v>0</v>
      </c>
      <c r="D59" t="s">
        <v>84</v>
      </c>
      <c r="E59">
        <v>4</v>
      </c>
    </row>
    <row r="60" spans="1:5" x14ac:dyDescent="0.35">
      <c r="A60">
        <v>11</v>
      </c>
      <c r="B60" t="s">
        <v>41</v>
      </c>
      <c r="C60">
        <v>37</v>
      </c>
      <c r="D60" t="s">
        <v>84</v>
      </c>
      <c r="E60">
        <v>4</v>
      </c>
    </row>
    <row r="61" spans="1:5" x14ac:dyDescent="0.35">
      <c r="A61">
        <v>12</v>
      </c>
      <c r="B61" t="s">
        <v>42</v>
      </c>
      <c r="C61">
        <v>0</v>
      </c>
      <c r="D61" t="s">
        <v>84</v>
      </c>
      <c r="E61">
        <v>4</v>
      </c>
    </row>
    <row r="62" spans="1:5" x14ac:dyDescent="0.35">
      <c r="A62">
        <v>13</v>
      </c>
      <c r="B62" t="s">
        <v>11</v>
      </c>
      <c r="C62">
        <v>0</v>
      </c>
      <c r="D62" t="s">
        <v>84</v>
      </c>
      <c r="E62">
        <v>4</v>
      </c>
    </row>
    <row r="63" spans="1:5" x14ac:dyDescent="0.35">
      <c r="A63">
        <v>14</v>
      </c>
      <c r="B63" t="s">
        <v>43</v>
      </c>
      <c r="C63">
        <v>0</v>
      </c>
      <c r="D63" t="s">
        <v>84</v>
      </c>
      <c r="E63">
        <v>4</v>
      </c>
    </row>
    <row r="64" spans="1:5" x14ac:dyDescent="0.35">
      <c r="A64">
        <v>15</v>
      </c>
      <c r="B64" t="s">
        <v>44</v>
      </c>
      <c r="C64">
        <v>0</v>
      </c>
      <c r="D64" t="s">
        <v>84</v>
      </c>
      <c r="E64">
        <v>4</v>
      </c>
    </row>
    <row r="65" spans="1:5" x14ac:dyDescent="0.35">
      <c r="A65">
        <v>16</v>
      </c>
      <c r="B65" t="s">
        <v>45</v>
      </c>
      <c r="C65">
        <v>0</v>
      </c>
      <c r="D65" t="s">
        <v>84</v>
      </c>
      <c r="E65">
        <v>4</v>
      </c>
    </row>
    <row r="66" spans="1:5" x14ac:dyDescent="0.35">
      <c r="A66">
        <v>1</v>
      </c>
      <c r="B66" t="s">
        <v>34</v>
      </c>
      <c r="C66">
        <v>1225</v>
      </c>
      <c r="D66" t="s">
        <v>117</v>
      </c>
      <c r="E66">
        <v>5</v>
      </c>
    </row>
    <row r="67" spans="1:5" x14ac:dyDescent="0.35">
      <c r="A67">
        <v>2</v>
      </c>
      <c r="B67" t="s">
        <v>35</v>
      </c>
      <c r="C67">
        <v>21</v>
      </c>
      <c r="D67" t="s">
        <v>117</v>
      </c>
      <c r="E67">
        <v>5</v>
      </c>
    </row>
    <row r="68" spans="1:5" x14ac:dyDescent="0.35">
      <c r="A68">
        <v>3</v>
      </c>
      <c r="B68" t="s">
        <v>36</v>
      </c>
      <c r="C68">
        <v>9</v>
      </c>
      <c r="D68" t="s">
        <v>117</v>
      </c>
      <c r="E68">
        <v>5</v>
      </c>
    </row>
    <row r="69" spans="1:5" x14ac:dyDescent="0.35">
      <c r="A69">
        <v>4</v>
      </c>
      <c r="B69" t="s">
        <v>37</v>
      </c>
      <c r="C69">
        <v>0</v>
      </c>
      <c r="D69" t="s">
        <v>117</v>
      </c>
      <c r="E69">
        <v>5</v>
      </c>
    </row>
    <row r="70" spans="1:5" x14ac:dyDescent="0.35">
      <c r="A70">
        <v>5</v>
      </c>
      <c r="B70" t="s">
        <v>38</v>
      </c>
      <c r="C70">
        <v>0</v>
      </c>
      <c r="D70" t="s">
        <v>117</v>
      </c>
      <c r="E70">
        <v>5</v>
      </c>
    </row>
    <row r="71" spans="1:5" x14ac:dyDescent="0.35">
      <c r="A71">
        <v>6</v>
      </c>
      <c r="B71" t="s">
        <v>46</v>
      </c>
      <c r="C71">
        <v>0</v>
      </c>
      <c r="D71" t="s">
        <v>117</v>
      </c>
      <c r="E71">
        <v>5</v>
      </c>
    </row>
    <row r="72" spans="1:5" x14ac:dyDescent="0.35">
      <c r="A72">
        <v>7</v>
      </c>
      <c r="B72" t="s">
        <v>116</v>
      </c>
      <c r="C72">
        <v>0</v>
      </c>
      <c r="D72" t="s">
        <v>117</v>
      </c>
      <c r="E72">
        <v>5</v>
      </c>
    </row>
    <row r="73" spans="1:5" x14ac:dyDescent="0.35">
      <c r="A73">
        <v>8</v>
      </c>
      <c r="B73" t="s">
        <v>4</v>
      </c>
      <c r="C73">
        <v>0</v>
      </c>
      <c r="D73" t="s">
        <v>117</v>
      </c>
      <c r="E73">
        <v>5</v>
      </c>
    </row>
    <row r="74" spans="1:5" x14ac:dyDescent="0.35">
      <c r="A74">
        <v>9</v>
      </c>
      <c r="B74" t="s">
        <v>39</v>
      </c>
      <c r="C74">
        <v>0</v>
      </c>
      <c r="D74" t="s">
        <v>117</v>
      </c>
      <c r="E74">
        <v>5</v>
      </c>
    </row>
    <row r="75" spans="1:5" x14ac:dyDescent="0.35">
      <c r="A75">
        <v>10</v>
      </c>
      <c r="B75" t="s">
        <v>40</v>
      </c>
      <c r="C75">
        <v>0</v>
      </c>
      <c r="D75" t="s">
        <v>117</v>
      </c>
      <c r="E75">
        <v>5</v>
      </c>
    </row>
    <row r="76" spans="1:5" x14ac:dyDescent="0.35">
      <c r="A76">
        <v>11</v>
      </c>
      <c r="B76" t="s">
        <v>41</v>
      </c>
      <c r="C76">
        <v>154</v>
      </c>
      <c r="D76" t="s">
        <v>117</v>
      </c>
      <c r="E76">
        <v>5</v>
      </c>
    </row>
    <row r="77" spans="1:5" x14ac:dyDescent="0.35">
      <c r="A77">
        <v>12</v>
      </c>
      <c r="B77" t="s">
        <v>42</v>
      </c>
      <c r="C77">
        <v>0</v>
      </c>
      <c r="D77" t="s">
        <v>117</v>
      </c>
      <c r="E77">
        <v>5</v>
      </c>
    </row>
    <row r="78" spans="1:5" x14ac:dyDescent="0.35">
      <c r="A78">
        <v>13</v>
      </c>
      <c r="B78" t="s">
        <v>11</v>
      </c>
      <c r="C78">
        <v>2</v>
      </c>
      <c r="D78" t="s">
        <v>117</v>
      </c>
      <c r="E78">
        <v>5</v>
      </c>
    </row>
    <row r="79" spans="1:5" x14ac:dyDescent="0.35">
      <c r="A79">
        <v>14</v>
      </c>
      <c r="B79" t="s">
        <v>43</v>
      </c>
      <c r="C79">
        <v>0</v>
      </c>
      <c r="D79" t="s">
        <v>117</v>
      </c>
      <c r="E79">
        <v>5</v>
      </c>
    </row>
    <row r="80" spans="1:5" x14ac:dyDescent="0.35">
      <c r="A80">
        <v>15</v>
      </c>
      <c r="B80" t="s">
        <v>44</v>
      </c>
      <c r="C80">
        <v>1</v>
      </c>
      <c r="D80" t="s">
        <v>117</v>
      </c>
      <c r="E80">
        <v>5</v>
      </c>
    </row>
    <row r="81" spans="1:5" x14ac:dyDescent="0.35">
      <c r="A81">
        <v>16</v>
      </c>
      <c r="B81" t="s">
        <v>45</v>
      </c>
      <c r="C81">
        <v>1</v>
      </c>
      <c r="D81" t="s">
        <v>117</v>
      </c>
      <c r="E81">
        <v>5</v>
      </c>
    </row>
    <row r="82" spans="1:5" x14ac:dyDescent="0.35">
      <c r="A82">
        <v>1</v>
      </c>
      <c r="B82" t="s">
        <v>34</v>
      </c>
      <c r="C82">
        <v>0</v>
      </c>
      <c r="D82" t="s">
        <v>39</v>
      </c>
      <c r="E82">
        <v>6</v>
      </c>
    </row>
    <row r="83" spans="1:5" x14ac:dyDescent="0.35">
      <c r="A83">
        <v>2</v>
      </c>
      <c r="B83" t="s">
        <v>35</v>
      </c>
      <c r="C83">
        <v>0</v>
      </c>
      <c r="D83" t="s">
        <v>39</v>
      </c>
      <c r="E83">
        <v>6</v>
      </c>
    </row>
    <row r="84" spans="1:5" x14ac:dyDescent="0.35">
      <c r="A84">
        <v>3</v>
      </c>
      <c r="B84" t="s">
        <v>36</v>
      </c>
      <c r="C84">
        <v>0</v>
      </c>
      <c r="D84" t="s">
        <v>39</v>
      </c>
      <c r="E84">
        <v>6</v>
      </c>
    </row>
    <row r="85" spans="1:5" x14ac:dyDescent="0.35">
      <c r="A85">
        <v>4</v>
      </c>
      <c r="B85" t="s">
        <v>37</v>
      </c>
      <c r="C85">
        <v>0</v>
      </c>
      <c r="D85" t="s">
        <v>39</v>
      </c>
      <c r="E85">
        <v>6</v>
      </c>
    </row>
    <row r="86" spans="1:5" x14ac:dyDescent="0.35">
      <c r="A86">
        <v>5</v>
      </c>
      <c r="B86" t="s">
        <v>38</v>
      </c>
      <c r="C86">
        <v>0</v>
      </c>
      <c r="D86" t="s">
        <v>39</v>
      </c>
      <c r="E86">
        <v>6</v>
      </c>
    </row>
    <row r="87" spans="1:5" x14ac:dyDescent="0.35">
      <c r="A87">
        <v>6</v>
      </c>
      <c r="B87" t="s">
        <v>46</v>
      </c>
      <c r="C87">
        <v>0</v>
      </c>
      <c r="D87" t="s">
        <v>39</v>
      </c>
      <c r="E87">
        <v>6</v>
      </c>
    </row>
    <row r="88" spans="1:5" x14ac:dyDescent="0.35">
      <c r="A88">
        <v>7</v>
      </c>
      <c r="B88" t="s">
        <v>116</v>
      </c>
      <c r="C88">
        <v>0</v>
      </c>
      <c r="D88" t="s">
        <v>39</v>
      </c>
      <c r="E88">
        <v>6</v>
      </c>
    </row>
    <row r="89" spans="1:5" x14ac:dyDescent="0.35">
      <c r="A89">
        <v>8</v>
      </c>
      <c r="B89" t="s">
        <v>4</v>
      </c>
      <c r="C89">
        <v>0</v>
      </c>
      <c r="D89" t="s">
        <v>39</v>
      </c>
      <c r="E89">
        <v>6</v>
      </c>
    </row>
    <row r="90" spans="1:5" x14ac:dyDescent="0.35">
      <c r="A90">
        <v>9</v>
      </c>
      <c r="B90" t="s">
        <v>39</v>
      </c>
      <c r="C90">
        <v>1</v>
      </c>
      <c r="D90" t="s">
        <v>39</v>
      </c>
      <c r="E90">
        <v>6</v>
      </c>
    </row>
    <row r="91" spans="1:5" x14ac:dyDescent="0.35">
      <c r="A91">
        <v>10</v>
      </c>
      <c r="B91" t="s">
        <v>40</v>
      </c>
      <c r="C91">
        <v>0</v>
      </c>
      <c r="D91" t="s">
        <v>39</v>
      </c>
      <c r="E91">
        <v>6</v>
      </c>
    </row>
    <row r="92" spans="1:5" x14ac:dyDescent="0.35">
      <c r="A92">
        <v>11</v>
      </c>
      <c r="B92" t="s">
        <v>41</v>
      </c>
      <c r="C92">
        <v>35</v>
      </c>
      <c r="D92" t="s">
        <v>39</v>
      </c>
      <c r="E92">
        <v>6</v>
      </c>
    </row>
    <row r="93" spans="1:5" x14ac:dyDescent="0.35">
      <c r="A93">
        <v>12</v>
      </c>
      <c r="B93" t="s">
        <v>42</v>
      </c>
      <c r="C93">
        <v>0</v>
      </c>
      <c r="D93" t="s">
        <v>39</v>
      </c>
      <c r="E93">
        <v>6</v>
      </c>
    </row>
    <row r="94" spans="1:5" x14ac:dyDescent="0.35">
      <c r="A94">
        <v>13</v>
      </c>
      <c r="B94" t="s">
        <v>11</v>
      </c>
      <c r="C94">
        <v>0</v>
      </c>
      <c r="D94" t="s">
        <v>39</v>
      </c>
      <c r="E94">
        <v>6</v>
      </c>
    </row>
    <row r="95" spans="1:5" x14ac:dyDescent="0.35">
      <c r="A95">
        <v>14</v>
      </c>
      <c r="B95" t="s">
        <v>43</v>
      </c>
      <c r="C95">
        <v>0</v>
      </c>
      <c r="D95" t="s">
        <v>39</v>
      </c>
      <c r="E95">
        <v>6</v>
      </c>
    </row>
    <row r="96" spans="1:5" x14ac:dyDescent="0.35">
      <c r="A96">
        <v>15</v>
      </c>
      <c r="B96" t="s">
        <v>44</v>
      </c>
      <c r="C96">
        <v>0</v>
      </c>
      <c r="D96" t="s">
        <v>39</v>
      </c>
      <c r="E96">
        <v>6</v>
      </c>
    </row>
    <row r="97" spans="1:5" x14ac:dyDescent="0.35">
      <c r="A97">
        <v>16</v>
      </c>
      <c r="B97" t="s">
        <v>45</v>
      </c>
      <c r="C97">
        <v>0</v>
      </c>
      <c r="D97" t="s">
        <v>39</v>
      </c>
      <c r="E97">
        <v>6</v>
      </c>
    </row>
    <row r="98" spans="1:5" x14ac:dyDescent="0.35">
      <c r="A98">
        <v>1</v>
      </c>
      <c r="B98" t="s">
        <v>34</v>
      </c>
      <c r="C98">
        <v>0</v>
      </c>
      <c r="D98" t="s">
        <v>4</v>
      </c>
      <c r="E98">
        <v>7</v>
      </c>
    </row>
    <row r="99" spans="1:5" x14ac:dyDescent="0.35">
      <c r="A99">
        <v>2</v>
      </c>
      <c r="B99" t="s">
        <v>35</v>
      </c>
      <c r="C99">
        <v>0</v>
      </c>
      <c r="D99" t="s">
        <v>4</v>
      </c>
      <c r="E99">
        <v>7</v>
      </c>
    </row>
    <row r="100" spans="1:5" x14ac:dyDescent="0.35">
      <c r="A100">
        <v>3</v>
      </c>
      <c r="B100" t="s">
        <v>36</v>
      </c>
      <c r="C100">
        <v>0</v>
      </c>
      <c r="D100" t="s">
        <v>4</v>
      </c>
      <c r="E100">
        <v>7</v>
      </c>
    </row>
    <row r="101" spans="1:5" x14ac:dyDescent="0.35">
      <c r="A101">
        <v>4</v>
      </c>
      <c r="B101" t="s">
        <v>37</v>
      </c>
      <c r="C101">
        <v>0</v>
      </c>
      <c r="D101" t="s">
        <v>4</v>
      </c>
      <c r="E101">
        <v>7</v>
      </c>
    </row>
    <row r="102" spans="1:5" x14ac:dyDescent="0.35">
      <c r="A102">
        <v>5</v>
      </c>
      <c r="B102" t="s">
        <v>38</v>
      </c>
      <c r="C102">
        <v>0</v>
      </c>
      <c r="D102" t="s">
        <v>4</v>
      </c>
      <c r="E102">
        <v>7</v>
      </c>
    </row>
    <row r="103" spans="1:5" x14ac:dyDescent="0.35">
      <c r="A103">
        <v>6</v>
      </c>
      <c r="B103" t="s">
        <v>46</v>
      </c>
      <c r="C103">
        <v>0</v>
      </c>
      <c r="D103" t="s">
        <v>4</v>
      </c>
      <c r="E103">
        <v>7</v>
      </c>
    </row>
    <row r="104" spans="1:5" x14ac:dyDescent="0.35">
      <c r="A104">
        <v>7</v>
      </c>
      <c r="B104" t="s">
        <v>116</v>
      </c>
      <c r="C104">
        <v>0</v>
      </c>
      <c r="D104" t="s">
        <v>4</v>
      </c>
      <c r="E104">
        <v>7</v>
      </c>
    </row>
    <row r="105" spans="1:5" x14ac:dyDescent="0.3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35">
      <c r="A106">
        <v>9</v>
      </c>
      <c r="B106" t="s">
        <v>39</v>
      </c>
      <c r="C106">
        <v>0</v>
      </c>
      <c r="D106" t="s">
        <v>4</v>
      </c>
      <c r="E106">
        <v>7</v>
      </c>
    </row>
    <row r="107" spans="1:5" x14ac:dyDescent="0.35">
      <c r="A107">
        <v>10</v>
      </c>
      <c r="B107" t="s">
        <v>40</v>
      </c>
      <c r="C107">
        <v>0</v>
      </c>
      <c r="D107" t="s">
        <v>4</v>
      </c>
      <c r="E107">
        <v>7</v>
      </c>
    </row>
    <row r="108" spans="1:5" x14ac:dyDescent="0.35">
      <c r="A108">
        <v>11</v>
      </c>
      <c r="B108" t="s">
        <v>41</v>
      </c>
      <c r="C108">
        <v>0</v>
      </c>
      <c r="D108" t="s">
        <v>4</v>
      </c>
      <c r="E108">
        <v>7</v>
      </c>
    </row>
    <row r="109" spans="1:5" x14ac:dyDescent="0.35">
      <c r="A109">
        <v>12</v>
      </c>
      <c r="B109" t="s">
        <v>42</v>
      </c>
      <c r="C109">
        <v>0</v>
      </c>
      <c r="D109" t="s">
        <v>4</v>
      </c>
      <c r="E109">
        <v>7</v>
      </c>
    </row>
    <row r="110" spans="1:5" x14ac:dyDescent="0.3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35">
      <c r="A111">
        <v>14</v>
      </c>
      <c r="B111" t="s">
        <v>43</v>
      </c>
      <c r="C111">
        <v>0</v>
      </c>
      <c r="D111" t="s">
        <v>4</v>
      </c>
      <c r="E111">
        <v>7</v>
      </c>
    </row>
    <row r="112" spans="1:5" x14ac:dyDescent="0.35">
      <c r="A112">
        <v>15</v>
      </c>
      <c r="B112" t="s">
        <v>44</v>
      </c>
      <c r="C112">
        <v>0</v>
      </c>
      <c r="D112" t="s">
        <v>4</v>
      </c>
      <c r="E112">
        <v>7</v>
      </c>
    </row>
    <row r="113" spans="1:5" x14ac:dyDescent="0.35">
      <c r="A113">
        <v>16</v>
      </c>
      <c r="B113" t="s">
        <v>45</v>
      </c>
      <c r="C113">
        <v>0</v>
      </c>
      <c r="D113" t="s">
        <v>4</v>
      </c>
      <c r="E113">
        <v>7</v>
      </c>
    </row>
    <row r="114" spans="1:5" x14ac:dyDescent="0.35">
      <c r="A114">
        <v>1</v>
      </c>
      <c r="B114" t="s">
        <v>34</v>
      </c>
      <c r="C114" s="2">
        <v>0</v>
      </c>
      <c r="D114" t="s">
        <v>42</v>
      </c>
      <c r="E114">
        <v>8</v>
      </c>
    </row>
    <row r="115" spans="1:5" x14ac:dyDescent="0.35">
      <c r="A115">
        <v>2</v>
      </c>
      <c r="B115" t="s">
        <v>35</v>
      </c>
      <c r="C115" s="2">
        <v>0</v>
      </c>
      <c r="D115" s="2" t="s">
        <v>42</v>
      </c>
      <c r="E115">
        <v>8</v>
      </c>
    </row>
    <row r="116" spans="1:5" x14ac:dyDescent="0.35">
      <c r="A116">
        <v>3</v>
      </c>
      <c r="B116" t="s">
        <v>36</v>
      </c>
      <c r="C116" s="2">
        <v>0</v>
      </c>
      <c r="D116" s="2" t="s">
        <v>42</v>
      </c>
      <c r="E116">
        <v>8</v>
      </c>
    </row>
    <row r="117" spans="1:5" x14ac:dyDescent="0.35">
      <c r="A117">
        <v>4</v>
      </c>
      <c r="B117" t="s">
        <v>37</v>
      </c>
      <c r="C117" s="2">
        <v>0</v>
      </c>
      <c r="D117" s="2" t="s">
        <v>42</v>
      </c>
      <c r="E117">
        <v>8</v>
      </c>
    </row>
    <row r="118" spans="1:5" x14ac:dyDescent="0.35">
      <c r="A118">
        <v>5</v>
      </c>
      <c r="B118" t="s">
        <v>38</v>
      </c>
      <c r="C118" s="2">
        <v>0</v>
      </c>
      <c r="D118" s="2" t="s">
        <v>42</v>
      </c>
      <c r="E118">
        <v>8</v>
      </c>
    </row>
    <row r="119" spans="1:5" x14ac:dyDescent="0.35">
      <c r="A119">
        <v>6</v>
      </c>
      <c r="B119" t="s">
        <v>46</v>
      </c>
      <c r="C119" s="2">
        <v>0</v>
      </c>
      <c r="D119" s="2" t="s">
        <v>42</v>
      </c>
      <c r="E119">
        <v>8</v>
      </c>
    </row>
    <row r="120" spans="1:5" x14ac:dyDescent="0.35">
      <c r="A120">
        <v>7</v>
      </c>
      <c r="B120" t="s">
        <v>116</v>
      </c>
      <c r="C120" s="2">
        <v>0</v>
      </c>
      <c r="D120" s="2" t="s">
        <v>42</v>
      </c>
      <c r="E120">
        <v>8</v>
      </c>
    </row>
    <row r="121" spans="1:5" x14ac:dyDescent="0.35">
      <c r="A121" s="2">
        <v>8</v>
      </c>
      <c r="B121" s="2" t="s">
        <v>4</v>
      </c>
      <c r="C121" s="2">
        <v>0</v>
      </c>
      <c r="D121" s="2" t="s">
        <v>42</v>
      </c>
      <c r="E121" s="2">
        <v>8</v>
      </c>
    </row>
    <row r="122" spans="1:5" x14ac:dyDescent="0.35">
      <c r="A122" s="2">
        <v>9</v>
      </c>
      <c r="B122" s="2" t="s">
        <v>39</v>
      </c>
      <c r="C122" s="2">
        <v>0</v>
      </c>
      <c r="D122" s="2" t="s">
        <v>42</v>
      </c>
      <c r="E122" s="2">
        <v>8</v>
      </c>
    </row>
    <row r="123" spans="1:5" x14ac:dyDescent="0.35">
      <c r="A123" s="2">
        <v>10</v>
      </c>
      <c r="B123" s="2" t="s">
        <v>40</v>
      </c>
      <c r="C123" s="2">
        <v>0</v>
      </c>
      <c r="D123" s="2" t="s">
        <v>42</v>
      </c>
      <c r="E123" s="2">
        <v>8</v>
      </c>
    </row>
    <row r="124" spans="1:5" x14ac:dyDescent="0.35">
      <c r="A124" s="2">
        <v>11</v>
      </c>
      <c r="B124" s="2" t="s">
        <v>41</v>
      </c>
      <c r="C124" s="2">
        <v>156</v>
      </c>
      <c r="D124" s="2" t="s">
        <v>42</v>
      </c>
      <c r="E124" s="2">
        <v>8</v>
      </c>
    </row>
    <row r="125" spans="1:5" x14ac:dyDescent="0.35">
      <c r="A125" s="2">
        <v>12</v>
      </c>
      <c r="B125" s="2" t="s">
        <v>42</v>
      </c>
      <c r="C125" s="2">
        <v>0</v>
      </c>
      <c r="D125" s="2" t="s">
        <v>42</v>
      </c>
      <c r="E125" s="2">
        <v>8</v>
      </c>
    </row>
    <row r="126" spans="1:5" x14ac:dyDescent="0.35">
      <c r="A126" s="2">
        <v>13</v>
      </c>
      <c r="B126" s="2" t="s">
        <v>11</v>
      </c>
      <c r="C126" s="2">
        <v>0</v>
      </c>
      <c r="D126" s="2" t="s">
        <v>42</v>
      </c>
      <c r="E126" s="2">
        <v>8</v>
      </c>
    </row>
    <row r="127" spans="1:5" x14ac:dyDescent="0.35">
      <c r="A127" s="2">
        <v>14</v>
      </c>
      <c r="B127" s="2" t="s">
        <v>43</v>
      </c>
      <c r="C127" s="2">
        <v>0</v>
      </c>
      <c r="D127" s="2" t="s">
        <v>42</v>
      </c>
      <c r="E127" s="2">
        <v>8</v>
      </c>
    </row>
    <row r="128" spans="1:5" x14ac:dyDescent="0.35">
      <c r="A128" s="2">
        <v>15</v>
      </c>
      <c r="B128" s="2" t="s">
        <v>44</v>
      </c>
      <c r="C128" s="2">
        <v>0</v>
      </c>
      <c r="D128" s="2" t="s">
        <v>42</v>
      </c>
      <c r="E128" s="2">
        <v>8</v>
      </c>
    </row>
    <row r="129" spans="1:5" x14ac:dyDescent="0.35">
      <c r="A129" s="2">
        <v>16</v>
      </c>
      <c r="B129" s="2" t="s">
        <v>45</v>
      </c>
      <c r="C129" s="2">
        <v>0</v>
      </c>
      <c r="D129" s="2" t="s">
        <v>42</v>
      </c>
      <c r="E129" s="2">
        <v>8</v>
      </c>
    </row>
    <row r="130" spans="1:5" x14ac:dyDescent="0.35">
      <c r="A130" s="2">
        <v>1</v>
      </c>
      <c r="B130" s="2" t="s">
        <v>34</v>
      </c>
      <c r="C130" s="2">
        <v>16966</v>
      </c>
      <c r="D130" s="2" t="s">
        <v>83</v>
      </c>
      <c r="E130" s="2">
        <v>9</v>
      </c>
    </row>
    <row r="131" spans="1:5" x14ac:dyDescent="0.35">
      <c r="A131" s="2">
        <v>2</v>
      </c>
      <c r="B131" s="2" t="s">
        <v>35</v>
      </c>
      <c r="C131" s="2">
        <v>425</v>
      </c>
      <c r="D131" s="2" t="s">
        <v>83</v>
      </c>
      <c r="E131" s="2">
        <v>9</v>
      </c>
    </row>
    <row r="132" spans="1:5" x14ac:dyDescent="0.35">
      <c r="A132" s="2">
        <v>3</v>
      </c>
      <c r="B132" s="2" t="s">
        <v>36</v>
      </c>
      <c r="C132" s="2">
        <v>220</v>
      </c>
      <c r="D132" s="2" t="s">
        <v>83</v>
      </c>
      <c r="E132" s="2">
        <v>9</v>
      </c>
    </row>
    <row r="133" spans="1:5" x14ac:dyDescent="0.35">
      <c r="A133" s="2">
        <v>4</v>
      </c>
      <c r="B133" s="2" t="s">
        <v>37</v>
      </c>
      <c r="C133" s="2">
        <v>2</v>
      </c>
      <c r="D133" s="2" t="s">
        <v>83</v>
      </c>
      <c r="E133" s="2">
        <v>9</v>
      </c>
    </row>
    <row r="134" spans="1:5" x14ac:dyDescent="0.35">
      <c r="A134" s="2">
        <v>5</v>
      </c>
      <c r="B134" s="2" t="s">
        <v>38</v>
      </c>
      <c r="C134" s="2">
        <v>2</v>
      </c>
      <c r="D134" s="2" t="s">
        <v>83</v>
      </c>
      <c r="E134" s="2">
        <v>9</v>
      </c>
    </row>
    <row r="135" spans="1:5" x14ac:dyDescent="0.35">
      <c r="A135" s="2">
        <v>6</v>
      </c>
      <c r="B135" s="2" t="s">
        <v>46</v>
      </c>
      <c r="C135" s="2">
        <v>3</v>
      </c>
      <c r="D135" s="2" t="s">
        <v>83</v>
      </c>
      <c r="E135" s="2">
        <v>9</v>
      </c>
    </row>
    <row r="136" spans="1:5" x14ac:dyDescent="0.35">
      <c r="A136" s="2">
        <v>7</v>
      </c>
      <c r="B136" s="2" t="s">
        <v>116</v>
      </c>
      <c r="C136" s="2">
        <v>0</v>
      </c>
      <c r="D136" s="2" t="s">
        <v>83</v>
      </c>
      <c r="E136" s="2">
        <v>9</v>
      </c>
    </row>
    <row r="137" spans="1:5" x14ac:dyDescent="0.35">
      <c r="A137" s="2">
        <v>8</v>
      </c>
      <c r="B137" s="2" t="s">
        <v>4</v>
      </c>
      <c r="C137" s="2">
        <v>0</v>
      </c>
      <c r="D137" s="2" t="s">
        <v>83</v>
      </c>
      <c r="E137" s="2">
        <v>9</v>
      </c>
    </row>
    <row r="138" spans="1:5" x14ac:dyDescent="0.35">
      <c r="A138" s="2">
        <v>9</v>
      </c>
      <c r="B138" s="2" t="s">
        <v>39</v>
      </c>
      <c r="C138" s="2">
        <v>1</v>
      </c>
      <c r="D138" s="2" t="s">
        <v>83</v>
      </c>
      <c r="E138" s="2">
        <v>9</v>
      </c>
    </row>
    <row r="139" spans="1:5" x14ac:dyDescent="0.35">
      <c r="A139" s="2">
        <v>10</v>
      </c>
      <c r="B139" s="2" t="s">
        <v>40</v>
      </c>
      <c r="C139" s="2">
        <v>1</v>
      </c>
      <c r="D139" s="2" t="s">
        <v>83</v>
      </c>
      <c r="E139" s="2">
        <v>9</v>
      </c>
    </row>
    <row r="140" spans="1:5" x14ac:dyDescent="0.35">
      <c r="A140" s="2">
        <v>11</v>
      </c>
      <c r="B140" s="2" t="s">
        <v>41</v>
      </c>
      <c r="C140" s="2">
        <v>1019</v>
      </c>
      <c r="D140" s="2" t="s">
        <v>83</v>
      </c>
      <c r="E140" s="2">
        <v>9</v>
      </c>
    </row>
    <row r="141" spans="1:5" x14ac:dyDescent="0.35">
      <c r="A141" s="2">
        <v>12</v>
      </c>
      <c r="B141" s="2" t="s">
        <v>42</v>
      </c>
      <c r="C141" s="2">
        <v>0</v>
      </c>
      <c r="D141" s="2" t="s">
        <v>83</v>
      </c>
      <c r="E141" s="2">
        <v>9</v>
      </c>
    </row>
    <row r="142" spans="1:5" x14ac:dyDescent="0.35">
      <c r="A142" s="2">
        <v>13</v>
      </c>
      <c r="B142" s="2" t="s">
        <v>11</v>
      </c>
      <c r="C142" s="2">
        <v>22</v>
      </c>
      <c r="D142" s="2" t="s">
        <v>83</v>
      </c>
      <c r="E142" s="2">
        <v>9</v>
      </c>
    </row>
    <row r="143" spans="1:5" x14ac:dyDescent="0.35">
      <c r="A143" s="2">
        <v>14</v>
      </c>
      <c r="B143" s="2" t="s">
        <v>43</v>
      </c>
      <c r="C143" s="2">
        <v>11</v>
      </c>
      <c r="D143" s="2" t="s">
        <v>83</v>
      </c>
      <c r="E143" s="2">
        <v>9</v>
      </c>
    </row>
    <row r="144" spans="1:5" x14ac:dyDescent="0.35">
      <c r="A144" s="2">
        <v>15</v>
      </c>
      <c r="B144" s="2" t="s">
        <v>44</v>
      </c>
      <c r="C144" s="2">
        <v>1</v>
      </c>
      <c r="D144" s="2" t="s">
        <v>83</v>
      </c>
      <c r="E144" s="2">
        <v>9</v>
      </c>
    </row>
    <row r="145" spans="1:5" x14ac:dyDescent="0.35">
      <c r="A145" s="2">
        <v>16</v>
      </c>
      <c r="B145" s="2" t="s">
        <v>45</v>
      </c>
      <c r="C145" s="2">
        <v>7</v>
      </c>
      <c r="D145" s="2" t="s">
        <v>83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17"/>
  <dimension ref="A1:D4"/>
  <sheetViews>
    <sheetView workbookViewId="0"/>
  </sheetViews>
  <sheetFormatPr defaultRowHeight="14.5" x14ac:dyDescent="0.35"/>
  <cols>
    <col min="1" max="1" width="5" bestFit="1" customWidth="1"/>
    <col min="2" max="2" width="8.1796875" bestFit="1" customWidth="1"/>
    <col min="3" max="3" width="36.1796875" bestFit="1" customWidth="1"/>
    <col min="4" max="4" width="17.1796875" bestFit="1" customWidth="1"/>
  </cols>
  <sheetData>
    <row r="1" spans="1:4" x14ac:dyDescent="0.35">
      <c r="A1" t="s">
        <v>95</v>
      </c>
      <c r="B1" t="s">
        <v>100</v>
      </c>
      <c r="C1" t="s">
        <v>2</v>
      </c>
      <c r="D1" t="s">
        <v>110</v>
      </c>
    </row>
    <row r="2" spans="1:4" x14ac:dyDescent="0.35">
      <c r="A2">
        <v>1</v>
      </c>
      <c r="B2">
        <v>5</v>
      </c>
      <c r="C2" t="s">
        <v>85</v>
      </c>
      <c r="D2" t="s">
        <v>3</v>
      </c>
    </row>
    <row r="3" spans="1:4" x14ac:dyDescent="0.35">
      <c r="A3">
        <v>2</v>
      </c>
      <c r="B3">
        <v>2</v>
      </c>
      <c r="C3" t="s">
        <v>85</v>
      </c>
      <c r="D3" t="s">
        <v>86</v>
      </c>
    </row>
    <row r="4" spans="1:4" x14ac:dyDescent="0.35">
      <c r="A4">
        <v>3</v>
      </c>
      <c r="B4">
        <v>0</v>
      </c>
      <c r="C4" t="s">
        <v>85</v>
      </c>
      <c r="D4" t="s">
        <v>87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9"/>
  <dimension ref="A1:C12"/>
  <sheetViews>
    <sheetView workbookViewId="0"/>
  </sheetViews>
  <sheetFormatPr defaultRowHeight="14.5" x14ac:dyDescent="0.35"/>
  <cols>
    <col min="1" max="1" width="5.26953125" bestFit="1" customWidth="1"/>
    <col min="2" max="2" width="19.453125" bestFit="1" customWidth="1"/>
    <col min="3" max="3" width="8.54296875" bestFit="1" customWidth="1"/>
  </cols>
  <sheetData>
    <row r="1" spans="1:3" x14ac:dyDescent="0.35">
      <c r="A1" t="s">
        <v>95</v>
      </c>
      <c r="B1" t="s">
        <v>130</v>
      </c>
      <c r="C1" t="s">
        <v>100</v>
      </c>
    </row>
    <row r="2" spans="1:3" x14ac:dyDescent="0.35">
      <c r="A2">
        <v>1</v>
      </c>
      <c r="B2" t="s">
        <v>13</v>
      </c>
      <c r="C2">
        <v>243</v>
      </c>
    </row>
    <row r="3" spans="1:3" x14ac:dyDescent="0.35">
      <c r="A3">
        <v>2</v>
      </c>
      <c r="B3" t="s">
        <v>14</v>
      </c>
      <c r="C3">
        <v>52</v>
      </c>
    </row>
    <row r="4" spans="1:3" x14ac:dyDescent="0.35">
      <c r="A4">
        <v>3</v>
      </c>
      <c r="B4" t="s">
        <v>15</v>
      </c>
      <c r="C4">
        <v>26</v>
      </c>
    </row>
    <row r="5" spans="1:3" x14ac:dyDescent="0.35">
      <c r="A5">
        <v>4</v>
      </c>
      <c r="B5" t="s">
        <v>80</v>
      </c>
      <c r="C5">
        <v>97</v>
      </c>
    </row>
    <row r="6" spans="1:3" x14ac:dyDescent="0.35">
      <c r="A6">
        <v>5</v>
      </c>
      <c r="B6" t="s">
        <v>81</v>
      </c>
      <c r="C6">
        <v>0</v>
      </c>
    </row>
    <row r="7" spans="1:3" x14ac:dyDescent="0.35">
      <c r="A7">
        <v>6</v>
      </c>
      <c r="B7" t="s">
        <v>131</v>
      </c>
      <c r="C7">
        <v>0</v>
      </c>
    </row>
    <row r="8" spans="1:3" x14ac:dyDescent="0.35">
      <c r="A8">
        <v>7</v>
      </c>
      <c r="B8" t="s">
        <v>16</v>
      </c>
      <c r="C8">
        <v>0</v>
      </c>
    </row>
    <row r="9" spans="1:3" x14ac:dyDescent="0.35">
      <c r="A9">
        <v>8</v>
      </c>
      <c r="B9" t="s">
        <v>17</v>
      </c>
      <c r="C9">
        <v>0</v>
      </c>
    </row>
    <row r="10" spans="1:3" x14ac:dyDescent="0.35">
      <c r="A10">
        <v>9</v>
      </c>
      <c r="B10" t="s">
        <v>18</v>
      </c>
      <c r="C10">
        <v>0</v>
      </c>
    </row>
    <row r="11" spans="1:3" x14ac:dyDescent="0.35">
      <c r="A11">
        <v>10</v>
      </c>
      <c r="B11" t="s">
        <v>19</v>
      </c>
      <c r="C11">
        <v>0</v>
      </c>
    </row>
    <row r="12" spans="1:3" x14ac:dyDescent="0.35">
      <c r="A12">
        <v>11</v>
      </c>
      <c r="B12" t="s">
        <v>82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18"/>
  <dimension ref="A1:D4"/>
  <sheetViews>
    <sheetView workbookViewId="0"/>
  </sheetViews>
  <sheetFormatPr defaultRowHeight="14.5" x14ac:dyDescent="0.35"/>
  <cols>
    <col min="1" max="1" width="5" bestFit="1" customWidth="1"/>
    <col min="2" max="2" width="13.7265625" bestFit="1" customWidth="1"/>
    <col min="3" max="3" width="9.81640625" bestFit="1" customWidth="1"/>
    <col min="4" max="4" width="9.453125" bestFit="1" customWidth="1"/>
  </cols>
  <sheetData>
    <row r="1" spans="1:4" x14ac:dyDescent="0.35">
      <c r="A1" t="s">
        <v>95</v>
      </c>
      <c r="B1" t="s">
        <v>126</v>
      </c>
      <c r="C1" t="s">
        <v>30</v>
      </c>
      <c r="D1" t="s">
        <v>127</v>
      </c>
    </row>
    <row r="2" spans="1:4" x14ac:dyDescent="0.35">
      <c r="A2">
        <v>1</v>
      </c>
      <c r="B2" t="s">
        <v>128</v>
      </c>
      <c r="C2">
        <v>0</v>
      </c>
      <c r="D2">
        <v>0</v>
      </c>
    </row>
    <row r="3" spans="1:4" x14ac:dyDescent="0.35">
      <c r="A3">
        <v>2</v>
      </c>
      <c r="B3" t="s">
        <v>129</v>
      </c>
      <c r="C3">
        <v>0</v>
      </c>
      <c r="D3">
        <v>0</v>
      </c>
    </row>
    <row r="4" spans="1:4" x14ac:dyDescent="0.3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2"/>
  <dimension ref="A1:G37"/>
  <sheetViews>
    <sheetView workbookViewId="0">
      <selection activeCell="G19" sqref="G19"/>
    </sheetView>
  </sheetViews>
  <sheetFormatPr defaultRowHeight="14.5" x14ac:dyDescent="0.35"/>
  <cols>
    <col min="1" max="1" width="5" bestFit="1" customWidth="1"/>
    <col min="2" max="2" width="17.81640625" bestFit="1" customWidth="1"/>
    <col min="3" max="3" width="13.54296875" bestFit="1" customWidth="1"/>
    <col min="4" max="4" width="7.453125" bestFit="1" customWidth="1"/>
    <col min="6" max="6" width="8.1796875" bestFit="1" customWidth="1"/>
    <col min="7" max="7" width="10.81640625" bestFit="1" customWidth="1"/>
  </cols>
  <sheetData>
    <row r="1" spans="1:7" x14ac:dyDescent="0.3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5">
      <c r="A2">
        <v>1</v>
      </c>
      <c r="B2" t="s">
        <v>123</v>
      </c>
      <c r="C2" t="s">
        <v>31</v>
      </c>
      <c r="D2" t="s">
        <v>30</v>
      </c>
      <c r="E2">
        <v>1</v>
      </c>
      <c r="F2">
        <v>20</v>
      </c>
      <c r="G2">
        <v>1</v>
      </c>
    </row>
    <row r="3" spans="1:7" x14ac:dyDescent="0.35">
      <c r="A3">
        <v>2</v>
      </c>
      <c r="B3" t="s">
        <v>151</v>
      </c>
      <c r="C3" t="s">
        <v>31</v>
      </c>
      <c r="D3" t="s">
        <v>30</v>
      </c>
      <c r="E3">
        <v>1</v>
      </c>
      <c r="F3">
        <v>78</v>
      </c>
      <c r="G3">
        <v>1</v>
      </c>
    </row>
    <row r="4" spans="1:7" x14ac:dyDescent="0.35">
      <c r="A4">
        <v>3</v>
      </c>
      <c r="B4" t="s">
        <v>152</v>
      </c>
      <c r="C4" t="s">
        <v>31</v>
      </c>
      <c r="D4" t="s">
        <v>30</v>
      </c>
      <c r="E4">
        <v>1</v>
      </c>
      <c r="F4">
        <v>15</v>
      </c>
      <c r="G4">
        <v>1</v>
      </c>
    </row>
    <row r="5" spans="1:7" x14ac:dyDescent="0.35">
      <c r="A5">
        <v>4</v>
      </c>
      <c r="B5" t="s">
        <v>122</v>
      </c>
      <c r="C5" t="s">
        <v>31</v>
      </c>
      <c r="D5" t="s">
        <v>30</v>
      </c>
      <c r="E5">
        <v>1</v>
      </c>
      <c r="F5">
        <v>3</v>
      </c>
      <c r="G5">
        <v>1</v>
      </c>
    </row>
    <row r="6" spans="1:7" x14ac:dyDescent="0.35">
      <c r="A6">
        <v>5</v>
      </c>
      <c r="B6" t="s">
        <v>153</v>
      </c>
      <c r="C6" t="s">
        <v>31</v>
      </c>
      <c r="D6" t="s">
        <v>30</v>
      </c>
      <c r="E6">
        <v>1</v>
      </c>
      <c r="F6">
        <v>11</v>
      </c>
      <c r="G6">
        <v>1</v>
      </c>
    </row>
    <row r="7" spans="1:7" x14ac:dyDescent="0.35">
      <c r="A7">
        <v>6</v>
      </c>
      <c r="B7" t="s">
        <v>102</v>
      </c>
      <c r="C7" t="s">
        <v>31</v>
      </c>
      <c r="D7" t="s">
        <v>30</v>
      </c>
      <c r="E7">
        <v>1</v>
      </c>
      <c r="F7">
        <v>20</v>
      </c>
      <c r="G7">
        <v>1</v>
      </c>
    </row>
    <row r="8" spans="1:7" x14ac:dyDescent="0.35">
      <c r="A8">
        <v>1</v>
      </c>
      <c r="B8" t="s">
        <v>123</v>
      </c>
      <c r="C8" t="s">
        <v>31</v>
      </c>
      <c r="D8" t="s">
        <v>10</v>
      </c>
      <c r="E8">
        <v>2</v>
      </c>
      <c r="F8">
        <v>77</v>
      </c>
      <c r="G8">
        <v>1</v>
      </c>
    </row>
    <row r="9" spans="1:7" x14ac:dyDescent="0.35">
      <c r="A9">
        <v>2</v>
      </c>
      <c r="B9" t="s">
        <v>151</v>
      </c>
      <c r="C9" t="s">
        <v>31</v>
      </c>
      <c r="D9" t="s">
        <v>10</v>
      </c>
      <c r="E9">
        <v>2</v>
      </c>
      <c r="F9">
        <v>112</v>
      </c>
      <c r="G9">
        <v>1</v>
      </c>
    </row>
    <row r="10" spans="1:7" x14ac:dyDescent="0.35">
      <c r="A10">
        <v>3</v>
      </c>
      <c r="B10" t="s">
        <v>152</v>
      </c>
      <c r="C10" t="s">
        <v>31</v>
      </c>
      <c r="D10" t="s">
        <v>10</v>
      </c>
      <c r="E10">
        <v>2</v>
      </c>
      <c r="F10">
        <v>19</v>
      </c>
      <c r="G10">
        <v>1</v>
      </c>
    </row>
    <row r="11" spans="1:7" x14ac:dyDescent="0.35">
      <c r="A11">
        <v>4</v>
      </c>
      <c r="B11" t="s">
        <v>122</v>
      </c>
      <c r="C11" t="s">
        <v>31</v>
      </c>
      <c r="D11" t="s">
        <v>10</v>
      </c>
      <c r="E11">
        <v>2</v>
      </c>
      <c r="F11">
        <v>7</v>
      </c>
      <c r="G11">
        <v>1</v>
      </c>
    </row>
    <row r="12" spans="1:7" x14ac:dyDescent="0.35">
      <c r="A12">
        <v>5</v>
      </c>
      <c r="B12" t="s">
        <v>153</v>
      </c>
      <c r="C12" t="s">
        <v>31</v>
      </c>
      <c r="D12" t="s">
        <v>10</v>
      </c>
      <c r="E12">
        <v>2</v>
      </c>
      <c r="F12">
        <v>11</v>
      </c>
      <c r="G12">
        <v>1</v>
      </c>
    </row>
    <row r="13" spans="1:7" x14ac:dyDescent="0.3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23</v>
      </c>
      <c r="G13">
        <v>1</v>
      </c>
    </row>
    <row r="14" spans="1:7" x14ac:dyDescent="0.35">
      <c r="A14">
        <v>1</v>
      </c>
      <c r="B14" t="s">
        <v>123</v>
      </c>
      <c r="C14" t="s">
        <v>55</v>
      </c>
      <c r="D14" t="s">
        <v>30</v>
      </c>
      <c r="E14">
        <v>1</v>
      </c>
      <c r="F14">
        <v>42</v>
      </c>
      <c r="G14">
        <v>2</v>
      </c>
    </row>
    <row r="15" spans="1:7" x14ac:dyDescent="0.35">
      <c r="A15">
        <v>2</v>
      </c>
      <c r="B15" t="s">
        <v>151</v>
      </c>
      <c r="C15" s="2" t="s">
        <v>55</v>
      </c>
      <c r="D15" t="s">
        <v>30</v>
      </c>
      <c r="E15">
        <v>1</v>
      </c>
      <c r="F15" s="2">
        <v>84</v>
      </c>
      <c r="G15">
        <v>2</v>
      </c>
    </row>
    <row r="16" spans="1:7" x14ac:dyDescent="0.35">
      <c r="A16">
        <v>3</v>
      </c>
      <c r="B16" t="s">
        <v>152</v>
      </c>
      <c r="C16" s="2" t="s">
        <v>55</v>
      </c>
      <c r="D16" t="s">
        <v>30</v>
      </c>
      <c r="E16">
        <v>1</v>
      </c>
      <c r="F16" s="2">
        <v>26</v>
      </c>
      <c r="G16">
        <v>2</v>
      </c>
    </row>
    <row r="17" spans="1:7" x14ac:dyDescent="0.35">
      <c r="A17">
        <v>4</v>
      </c>
      <c r="B17" t="s">
        <v>122</v>
      </c>
      <c r="C17" s="2" t="s">
        <v>55</v>
      </c>
      <c r="D17" t="s">
        <v>30</v>
      </c>
      <c r="E17">
        <v>1</v>
      </c>
      <c r="F17" s="2">
        <v>10</v>
      </c>
      <c r="G17">
        <v>2</v>
      </c>
    </row>
    <row r="18" spans="1:7" x14ac:dyDescent="0.35">
      <c r="A18">
        <v>5</v>
      </c>
      <c r="B18" t="s">
        <v>153</v>
      </c>
      <c r="C18" s="2" t="s">
        <v>55</v>
      </c>
      <c r="D18" t="s">
        <v>30</v>
      </c>
      <c r="E18">
        <v>1</v>
      </c>
      <c r="F18" s="2">
        <v>11</v>
      </c>
      <c r="G18">
        <v>2</v>
      </c>
    </row>
    <row r="19" spans="1:7" x14ac:dyDescent="0.3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28</v>
      </c>
      <c r="G19">
        <v>2</v>
      </c>
    </row>
    <row r="20" spans="1:7" x14ac:dyDescent="0.35">
      <c r="A20">
        <v>1</v>
      </c>
      <c r="B20" t="s">
        <v>123</v>
      </c>
      <c r="C20" s="2" t="s">
        <v>55</v>
      </c>
      <c r="D20" t="s">
        <v>10</v>
      </c>
      <c r="E20">
        <v>2</v>
      </c>
      <c r="F20" s="2">
        <v>132</v>
      </c>
      <c r="G20">
        <v>2</v>
      </c>
    </row>
    <row r="21" spans="1:7" x14ac:dyDescent="0.35">
      <c r="A21">
        <v>2</v>
      </c>
      <c r="B21" t="s">
        <v>151</v>
      </c>
      <c r="C21" s="2" t="s">
        <v>55</v>
      </c>
      <c r="D21" t="s">
        <v>10</v>
      </c>
      <c r="E21">
        <v>2</v>
      </c>
      <c r="F21" s="2">
        <v>123</v>
      </c>
      <c r="G21">
        <v>2</v>
      </c>
    </row>
    <row r="22" spans="1:7" x14ac:dyDescent="0.35">
      <c r="A22">
        <v>3</v>
      </c>
      <c r="B22" t="s">
        <v>152</v>
      </c>
      <c r="C22" s="2" t="s">
        <v>55</v>
      </c>
      <c r="D22" t="s">
        <v>10</v>
      </c>
      <c r="E22">
        <v>2</v>
      </c>
      <c r="F22" s="2">
        <v>32</v>
      </c>
      <c r="G22">
        <v>2</v>
      </c>
    </row>
    <row r="23" spans="1:7" x14ac:dyDescent="0.35">
      <c r="A23">
        <v>4</v>
      </c>
      <c r="B23" t="s">
        <v>122</v>
      </c>
      <c r="C23" s="2" t="s">
        <v>55</v>
      </c>
      <c r="D23" t="s">
        <v>10</v>
      </c>
      <c r="E23">
        <v>2</v>
      </c>
      <c r="F23" s="2">
        <v>21</v>
      </c>
      <c r="G23">
        <v>2</v>
      </c>
    </row>
    <row r="24" spans="1:7" x14ac:dyDescent="0.35">
      <c r="A24">
        <v>5</v>
      </c>
      <c r="B24" t="s">
        <v>153</v>
      </c>
      <c r="C24" s="2" t="s">
        <v>55</v>
      </c>
      <c r="D24" t="s">
        <v>10</v>
      </c>
      <c r="E24">
        <v>2</v>
      </c>
      <c r="F24" s="2">
        <v>12</v>
      </c>
      <c r="G24">
        <v>2</v>
      </c>
    </row>
    <row r="25" spans="1:7" x14ac:dyDescent="0.3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33</v>
      </c>
      <c r="G25">
        <v>2</v>
      </c>
    </row>
    <row r="26" spans="1:7" x14ac:dyDescent="0.35">
      <c r="A26">
        <v>1</v>
      </c>
      <c r="B26" t="s">
        <v>123</v>
      </c>
      <c r="C26" t="s">
        <v>103</v>
      </c>
      <c r="D26" t="s">
        <v>30</v>
      </c>
      <c r="E26">
        <v>1</v>
      </c>
      <c r="F26">
        <v>0</v>
      </c>
      <c r="G26">
        <v>3</v>
      </c>
    </row>
    <row r="27" spans="1:7" x14ac:dyDescent="0.35">
      <c r="A27">
        <v>2</v>
      </c>
      <c r="B27" t="s">
        <v>151</v>
      </c>
      <c r="C27" t="s">
        <v>103</v>
      </c>
      <c r="D27" t="s">
        <v>30</v>
      </c>
      <c r="E27">
        <v>1</v>
      </c>
      <c r="F27">
        <v>0</v>
      </c>
      <c r="G27">
        <v>3</v>
      </c>
    </row>
    <row r="28" spans="1:7" x14ac:dyDescent="0.35">
      <c r="A28">
        <v>3</v>
      </c>
      <c r="B28" t="s">
        <v>152</v>
      </c>
      <c r="C28" t="s">
        <v>103</v>
      </c>
      <c r="D28" t="s">
        <v>30</v>
      </c>
      <c r="E28">
        <v>1</v>
      </c>
      <c r="F28">
        <v>1</v>
      </c>
      <c r="G28">
        <v>3</v>
      </c>
    </row>
    <row r="29" spans="1:7" x14ac:dyDescent="0.35">
      <c r="A29">
        <v>4</v>
      </c>
      <c r="B29" t="s">
        <v>122</v>
      </c>
      <c r="C29" t="s">
        <v>103</v>
      </c>
      <c r="D29" t="s">
        <v>30</v>
      </c>
      <c r="E29">
        <v>1</v>
      </c>
      <c r="F29">
        <v>0</v>
      </c>
      <c r="G29">
        <v>3</v>
      </c>
    </row>
    <row r="30" spans="1:7" x14ac:dyDescent="0.35">
      <c r="A30">
        <v>5</v>
      </c>
      <c r="B30" t="s">
        <v>153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3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1</v>
      </c>
      <c r="G31">
        <v>3</v>
      </c>
    </row>
    <row r="32" spans="1:7" x14ac:dyDescent="0.35">
      <c r="A32">
        <v>1</v>
      </c>
      <c r="B32" t="s">
        <v>123</v>
      </c>
      <c r="C32" t="s">
        <v>103</v>
      </c>
      <c r="D32" t="s">
        <v>10</v>
      </c>
      <c r="E32">
        <v>2</v>
      </c>
      <c r="F32">
        <v>0</v>
      </c>
      <c r="G32">
        <v>3</v>
      </c>
    </row>
    <row r="33" spans="1:7" x14ac:dyDescent="0.35">
      <c r="A33">
        <v>2</v>
      </c>
      <c r="B33" t="s">
        <v>151</v>
      </c>
      <c r="C33" t="s">
        <v>103</v>
      </c>
      <c r="D33" t="s">
        <v>10</v>
      </c>
      <c r="E33">
        <v>2</v>
      </c>
      <c r="F33">
        <v>0</v>
      </c>
      <c r="G33">
        <v>3</v>
      </c>
    </row>
    <row r="34" spans="1:7" x14ac:dyDescent="0.35">
      <c r="A34">
        <v>3</v>
      </c>
      <c r="B34" t="s">
        <v>152</v>
      </c>
      <c r="C34" t="s">
        <v>103</v>
      </c>
      <c r="D34" t="s">
        <v>10</v>
      </c>
      <c r="E34">
        <v>2</v>
      </c>
      <c r="F34">
        <v>1</v>
      </c>
      <c r="G34">
        <v>3</v>
      </c>
    </row>
    <row r="35" spans="1:7" x14ac:dyDescent="0.35">
      <c r="A35">
        <v>4</v>
      </c>
      <c r="B35" t="s">
        <v>122</v>
      </c>
      <c r="C35" t="s">
        <v>103</v>
      </c>
      <c r="D35" t="s">
        <v>10</v>
      </c>
      <c r="E35">
        <v>2</v>
      </c>
      <c r="F35">
        <v>0</v>
      </c>
      <c r="G35">
        <v>3</v>
      </c>
    </row>
    <row r="36" spans="1:7" x14ac:dyDescent="0.35">
      <c r="A36">
        <v>5</v>
      </c>
      <c r="B36" t="s">
        <v>153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3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1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usz3"/>
  <dimension ref="A1:G37"/>
  <sheetViews>
    <sheetView workbookViewId="0">
      <selection activeCell="E33" sqref="E33"/>
    </sheetView>
  </sheetViews>
  <sheetFormatPr defaultRowHeight="14.5" x14ac:dyDescent="0.35"/>
  <cols>
    <col min="1" max="1" width="5" bestFit="1" customWidth="1"/>
    <col min="2" max="2" width="17.81640625" bestFit="1" customWidth="1"/>
    <col min="3" max="3" width="13.54296875" bestFit="1" customWidth="1"/>
    <col min="4" max="4" width="7.453125" bestFit="1" customWidth="1"/>
    <col min="6" max="6" width="8.1796875" bestFit="1" customWidth="1"/>
    <col min="7" max="7" width="10.81640625" bestFit="1" customWidth="1"/>
  </cols>
  <sheetData>
    <row r="1" spans="1:7" x14ac:dyDescent="0.35">
      <c r="A1" t="s">
        <v>95</v>
      </c>
      <c r="B1" t="s">
        <v>96</v>
      </c>
      <c r="C1" t="s">
        <v>97</v>
      </c>
      <c r="D1" t="s">
        <v>98</v>
      </c>
      <c r="E1" t="s">
        <v>99</v>
      </c>
      <c r="F1" t="s">
        <v>100</v>
      </c>
      <c r="G1" t="s">
        <v>101</v>
      </c>
    </row>
    <row r="2" spans="1:7" x14ac:dyDescent="0.35">
      <c r="A2">
        <v>1</v>
      </c>
      <c r="B2" t="s">
        <v>151</v>
      </c>
      <c r="C2" t="s">
        <v>31</v>
      </c>
      <c r="D2" t="s">
        <v>30</v>
      </c>
      <c r="E2">
        <v>1</v>
      </c>
      <c r="F2">
        <v>453</v>
      </c>
      <c r="G2">
        <v>1</v>
      </c>
    </row>
    <row r="3" spans="1:7" x14ac:dyDescent="0.35">
      <c r="A3">
        <v>2</v>
      </c>
      <c r="B3" t="s">
        <v>123</v>
      </c>
      <c r="C3" t="s">
        <v>31</v>
      </c>
      <c r="D3" t="s">
        <v>30</v>
      </c>
      <c r="E3">
        <v>1</v>
      </c>
      <c r="F3">
        <v>60</v>
      </c>
      <c r="G3">
        <v>1</v>
      </c>
    </row>
    <row r="4" spans="1:7" x14ac:dyDescent="0.35">
      <c r="A4">
        <v>3</v>
      </c>
      <c r="B4" t="s">
        <v>152</v>
      </c>
      <c r="C4" t="s">
        <v>31</v>
      </c>
      <c r="D4" t="s">
        <v>30</v>
      </c>
      <c r="E4">
        <v>1</v>
      </c>
      <c r="F4">
        <v>117</v>
      </c>
      <c r="G4">
        <v>1</v>
      </c>
    </row>
    <row r="5" spans="1:7" x14ac:dyDescent="0.35">
      <c r="A5">
        <v>4</v>
      </c>
      <c r="B5" t="s">
        <v>122</v>
      </c>
      <c r="C5" t="s">
        <v>31</v>
      </c>
      <c r="D5" t="s">
        <v>30</v>
      </c>
      <c r="E5">
        <v>1</v>
      </c>
      <c r="F5">
        <v>32</v>
      </c>
      <c r="G5">
        <v>1</v>
      </c>
    </row>
    <row r="6" spans="1:7" x14ac:dyDescent="0.35">
      <c r="A6">
        <v>5</v>
      </c>
      <c r="B6" t="s">
        <v>154</v>
      </c>
      <c r="C6" t="s">
        <v>31</v>
      </c>
      <c r="D6" t="s">
        <v>30</v>
      </c>
      <c r="E6">
        <v>1</v>
      </c>
      <c r="F6">
        <v>29</v>
      </c>
      <c r="G6">
        <v>1</v>
      </c>
    </row>
    <row r="7" spans="1:7" x14ac:dyDescent="0.35">
      <c r="A7">
        <v>6</v>
      </c>
      <c r="B7" t="s">
        <v>102</v>
      </c>
      <c r="C7" t="s">
        <v>31</v>
      </c>
      <c r="D7" t="s">
        <v>30</v>
      </c>
      <c r="E7">
        <v>1</v>
      </c>
      <c r="F7">
        <v>133</v>
      </c>
      <c r="G7">
        <v>1</v>
      </c>
    </row>
    <row r="8" spans="1:7" x14ac:dyDescent="0.35">
      <c r="A8">
        <v>1</v>
      </c>
      <c r="B8" t="s">
        <v>151</v>
      </c>
      <c r="C8" t="s">
        <v>31</v>
      </c>
      <c r="D8" t="s">
        <v>10</v>
      </c>
      <c r="E8">
        <v>2</v>
      </c>
      <c r="F8">
        <v>631</v>
      </c>
      <c r="G8">
        <v>1</v>
      </c>
    </row>
    <row r="9" spans="1:7" x14ac:dyDescent="0.35">
      <c r="A9">
        <v>2</v>
      </c>
      <c r="B9" t="s">
        <v>123</v>
      </c>
      <c r="C9" t="s">
        <v>31</v>
      </c>
      <c r="D9" t="s">
        <v>10</v>
      </c>
      <c r="E9">
        <v>2</v>
      </c>
      <c r="F9">
        <v>152</v>
      </c>
      <c r="G9">
        <v>1</v>
      </c>
    </row>
    <row r="10" spans="1:7" x14ac:dyDescent="0.35">
      <c r="A10">
        <v>3</v>
      </c>
      <c r="B10" t="s">
        <v>152</v>
      </c>
      <c r="C10" t="s">
        <v>31</v>
      </c>
      <c r="D10" t="s">
        <v>10</v>
      </c>
      <c r="E10">
        <v>2</v>
      </c>
      <c r="F10">
        <v>123</v>
      </c>
      <c r="G10">
        <v>1</v>
      </c>
    </row>
    <row r="11" spans="1:7" x14ac:dyDescent="0.35">
      <c r="A11">
        <v>4</v>
      </c>
      <c r="B11" t="s">
        <v>122</v>
      </c>
      <c r="C11" t="s">
        <v>31</v>
      </c>
      <c r="D11" t="s">
        <v>10</v>
      </c>
      <c r="E11">
        <v>2</v>
      </c>
      <c r="F11">
        <v>44</v>
      </c>
      <c r="G11">
        <v>1</v>
      </c>
    </row>
    <row r="12" spans="1:7" x14ac:dyDescent="0.35">
      <c r="A12">
        <v>5</v>
      </c>
      <c r="B12" t="s">
        <v>154</v>
      </c>
      <c r="C12" t="s">
        <v>31</v>
      </c>
      <c r="D12" t="s">
        <v>10</v>
      </c>
      <c r="E12">
        <v>2</v>
      </c>
      <c r="F12">
        <v>46</v>
      </c>
      <c r="G12">
        <v>1</v>
      </c>
    </row>
    <row r="13" spans="1:7" x14ac:dyDescent="0.35">
      <c r="A13">
        <v>6</v>
      </c>
      <c r="B13" t="s">
        <v>102</v>
      </c>
      <c r="C13" t="s">
        <v>31</v>
      </c>
      <c r="D13" t="s">
        <v>10</v>
      </c>
      <c r="E13">
        <v>2</v>
      </c>
      <c r="F13">
        <v>149</v>
      </c>
      <c r="G13">
        <v>1</v>
      </c>
    </row>
    <row r="14" spans="1:7" x14ac:dyDescent="0.35">
      <c r="A14">
        <v>1</v>
      </c>
      <c r="B14" t="s">
        <v>151</v>
      </c>
      <c r="C14" t="s">
        <v>55</v>
      </c>
      <c r="D14" t="s">
        <v>30</v>
      </c>
      <c r="E14">
        <v>1</v>
      </c>
      <c r="F14">
        <v>467</v>
      </c>
      <c r="G14">
        <v>2</v>
      </c>
    </row>
    <row r="15" spans="1:7" x14ac:dyDescent="0.35">
      <c r="A15">
        <v>2</v>
      </c>
      <c r="B15" t="s">
        <v>123</v>
      </c>
      <c r="C15" s="2" t="s">
        <v>55</v>
      </c>
      <c r="D15" t="s">
        <v>30</v>
      </c>
      <c r="E15">
        <v>1</v>
      </c>
      <c r="F15" s="2">
        <v>184</v>
      </c>
      <c r="G15">
        <v>2</v>
      </c>
    </row>
    <row r="16" spans="1:7" x14ac:dyDescent="0.35">
      <c r="A16">
        <v>3</v>
      </c>
      <c r="B16" t="s">
        <v>152</v>
      </c>
      <c r="C16" s="2" t="s">
        <v>55</v>
      </c>
      <c r="D16" t="s">
        <v>30</v>
      </c>
      <c r="E16">
        <v>1</v>
      </c>
      <c r="F16" s="2">
        <v>128</v>
      </c>
      <c r="G16">
        <v>2</v>
      </c>
    </row>
    <row r="17" spans="1:7" x14ac:dyDescent="0.35">
      <c r="A17">
        <v>4</v>
      </c>
      <c r="B17" t="s">
        <v>122</v>
      </c>
      <c r="C17" s="2" t="s">
        <v>55</v>
      </c>
      <c r="D17" t="s">
        <v>30</v>
      </c>
      <c r="E17">
        <v>1</v>
      </c>
      <c r="F17" s="2">
        <v>66</v>
      </c>
      <c r="G17">
        <v>2</v>
      </c>
    </row>
    <row r="18" spans="1:7" x14ac:dyDescent="0.35">
      <c r="A18">
        <v>5</v>
      </c>
      <c r="B18" t="s">
        <v>154</v>
      </c>
      <c r="C18" s="2" t="s">
        <v>55</v>
      </c>
      <c r="D18" t="s">
        <v>30</v>
      </c>
      <c r="E18">
        <v>1</v>
      </c>
      <c r="F18" s="2">
        <v>30</v>
      </c>
      <c r="G18">
        <v>2</v>
      </c>
    </row>
    <row r="19" spans="1:7" x14ac:dyDescent="0.35">
      <c r="A19">
        <v>6</v>
      </c>
      <c r="B19" t="s">
        <v>102</v>
      </c>
      <c r="C19" s="2" t="s">
        <v>55</v>
      </c>
      <c r="D19" t="s">
        <v>30</v>
      </c>
      <c r="E19">
        <v>1</v>
      </c>
      <c r="F19" s="2">
        <v>187</v>
      </c>
      <c r="G19">
        <v>2</v>
      </c>
    </row>
    <row r="20" spans="1:7" x14ac:dyDescent="0.35">
      <c r="A20">
        <v>1</v>
      </c>
      <c r="B20" t="s">
        <v>151</v>
      </c>
      <c r="C20" s="2" t="s">
        <v>55</v>
      </c>
      <c r="D20" t="s">
        <v>10</v>
      </c>
      <c r="E20">
        <v>2</v>
      </c>
      <c r="F20" s="2">
        <v>665</v>
      </c>
      <c r="G20">
        <v>2</v>
      </c>
    </row>
    <row r="21" spans="1:7" x14ac:dyDescent="0.35">
      <c r="A21">
        <v>2</v>
      </c>
      <c r="B21" t="s">
        <v>123</v>
      </c>
      <c r="C21" s="2" t="s">
        <v>55</v>
      </c>
      <c r="D21" t="s">
        <v>10</v>
      </c>
      <c r="E21">
        <v>2</v>
      </c>
      <c r="F21" s="2">
        <v>459</v>
      </c>
      <c r="G21">
        <v>2</v>
      </c>
    </row>
    <row r="22" spans="1:7" x14ac:dyDescent="0.35">
      <c r="A22">
        <v>3</v>
      </c>
      <c r="B22" t="s">
        <v>152</v>
      </c>
      <c r="C22" s="2" t="s">
        <v>55</v>
      </c>
      <c r="D22" t="s">
        <v>10</v>
      </c>
      <c r="E22">
        <v>2</v>
      </c>
      <c r="F22" s="2">
        <v>137</v>
      </c>
      <c r="G22">
        <v>2</v>
      </c>
    </row>
    <row r="23" spans="1:7" x14ac:dyDescent="0.35">
      <c r="A23">
        <v>4</v>
      </c>
      <c r="B23" t="s">
        <v>122</v>
      </c>
      <c r="C23" s="2" t="s">
        <v>55</v>
      </c>
      <c r="D23" t="s">
        <v>10</v>
      </c>
      <c r="E23">
        <v>2</v>
      </c>
      <c r="F23" s="2">
        <v>106</v>
      </c>
      <c r="G23">
        <v>2</v>
      </c>
    </row>
    <row r="24" spans="1:7" x14ac:dyDescent="0.35">
      <c r="A24">
        <v>5</v>
      </c>
      <c r="B24" t="s">
        <v>154</v>
      </c>
      <c r="C24" s="2" t="s">
        <v>55</v>
      </c>
      <c r="D24" t="s">
        <v>10</v>
      </c>
      <c r="E24">
        <v>2</v>
      </c>
      <c r="F24" s="2">
        <v>50</v>
      </c>
      <c r="G24">
        <v>2</v>
      </c>
    </row>
    <row r="25" spans="1:7" x14ac:dyDescent="0.35">
      <c r="A25">
        <v>6</v>
      </c>
      <c r="B25" t="s">
        <v>102</v>
      </c>
      <c r="C25" s="2" t="s">
        <v>55</v>
      </c>
      <c r="D25" t="s">
        <v>10</v>
      </c>
      <c r="E25">
        <v>2</v>
      </c>
      <c r="F25" s="2">
        <v>241</v>
      </c>
      <c r="G25">
        <v>2</v>
      </c>
    </row>
    <row r="26" spans="1:7" x14ac:dyDescent="0.35">
      <c r="A26">
        <v>1</v>
      </c>
      <c r="B26" t="s">
        <v>151</v>
      </c>
      <c r="C26" t="s">
        <v>103</v>
      </c>
      <c r="D26" t="s">
        <v>30</v>
      </c>
      <c r="E26">
        <v>1</v>
      </c>
      <c r="F26">
        <v>2</v>
      </c>
      <c r="G26">
        <v>3</v>
      </c>
    </row>
    <row r="27" spans="1:7" x14ac:dyDescent="0.35">
      <c r="A27">
        <v>2</v>
      </c>
      <c r="B27" t="s">
        <v>123</v>
      </c>
      <c r="C27" t="s">
        <v>103</v>
      </c>
      <c r="D27" t="s">
        <v>30</v>
      </c>
      <c r="E27">
        <v>1</v>
      </c>
      <c r="F27">
        <v>3</v>
      </c>
      <c r="G27">
        <v>3</v>
      </c>
    </row>
    <row r="28" spans="1:7" x14ac:dyDescent="0.35">
      <c r="A28">
        <v>3</v>
      </c>
      <c r="B28" t="s">
        <v>152</v>
      </c>
      <c r="C28" t="s">
        <v>103</v>
      </c>
      <c r="D28" t="s">
        <v>30</v>
      </c>
      <c r="E28">
        <v>1</v>
      </c>
      <c r="F28">
        <v>3</v>
      </c>
      <c r="G28">
        <v>3</v>
      </c>
    </row>
    <row r="29" spans="1:7" x14ac:dyDescent="0.35">
      <c r="A29">
        <v>4</v>
      </c>
      <c r="B29" t="s">
        <v>122</v>
      </c>
      <c r="C29" t="s">
        <v>103</v>
      </c>
      <c r="D29" t="s">
        <v>30</v>
      </c>
      <c r="E29">
        <v>1</v>
      </c>
      <c r="F29">
        <v>6</v>
      </c>
      <c r="G29">
        <v>3</v>
      </c>
    </row>
    <row r="30" spans="1:7" x14ac:dyDescent="0.35">
      <c r="A30">
        <v>5</v>
      </c>
      <c r="B30" t="s">
        <v>154</v>
      </c>
      <c r="C30" t="s">
        <v>103</v>
      </c>
      <c r="D30" t="s">
        <v>30</v>
      </c>
      <c r="E30">
        <v>1</v>
      </c>
      <c r="F30">
        <v>0</v>
      </c>
      <c r="G30">
        <v>3</v>
      </c>
    </row>
    <row r="31" spans="1:7" x14ac:dyDescent="0.35">
      <c r="A31">
        <v>6</v>
      </c>
      <c r="B31" t="s">
        <v>102</v>
      </c>
      <c r="C31" t="s">
        <v>103</v>
      </c>
      <c r="D31" t="s">
        <v>30</v>
      </c>
      <c r="E31">
        <v>1</v>
      </c>
      <c r="F31">
        <v>3</v>
      </c>
      <c r="G31">
        <v>3</v>
      </c>
    </row>
    <row r="32" spans="1:7" x14ac:dyDescent="0.35">
      <c r="A32">
        <v>1</v>
      </c>
      <c r="B32" t="s">
        <v>151</v>
      </c>
      <c r="C32" t="s">
        <v>103</v>
      </c>
      <c r="D32" t="s">
        <v>10</v>
      </c>
      <c r="E32">
        <v>2</v>
      </c>
      <c r="F32">
        <v>2</v>
      </c>
      <c r="G32">
        <v>3</v>
      </c>
    </row>
    <row r="33" spans="1:7" x14ac:dyDescent="0.35">
      <c r="A33">
        <v>2</v>
      </c>
      <c r="B33" t="s">
        <v>123</v>
      </c>
      <c r="C33" t="s">
        <v>103</v>
      </c>
      <c r="D33" t="s">
        <v>10</v>
      </c>
      <c r="E33">
        <v>2</v>
      </c>
      <c r="F33">
        <v>6</v>
      </c>
      <c r="G33">
        <v>3</v>
      </c>
    </row>
    <row r="34" spans="1:7" x14ac:dyDescent="0.35">
      <c r="A34">
        <v>3</v>
      </c>
      <c r="B34" t="s">
        <v>152</v>
      </c>
      <c r="C34" t="s">
        <v>103</v>
      </c>
      <c r="D34" t="s">
        <v>10</v>
      </c>
      <c r="E34">
        <v>2</v>
      </c>
      <c r="F34">
        <v>3</v>
      </c>
      <c r="G34">
        <v>3</v>
      </c>
    </row>
    <row r="35" spans="1:7" x14ac:dyDescent="0.35">
      <c r="A35">
        <v>4</v>
      </c>
      <c r="B35" t="s">
        <v>122</v>
      </c>
      <c r="C35" t="s">
        <v>103</v>
      </c>
      <c r="D35" t="s">
        <v>10</v>
      </c>
      <c r="E35">
        <v>2</v>
      </c>
      <c r="F35">
        <v>6</v>
      </c>
      <c r="G35">
        <v>3</v>
      </c>
    </row>
    <row r="36" spans="1:7" x14ac:dyDescent="0.35">
      <c r="A36">
        <v>5</v>
      </c>
      <c r="B36" t="s">
        <v>154</v>
      </c>
      <c r="C36" t="s">
        <v>103</v>
      </c>
      <c r="D36" t="s">
        <v>10</v>
      </c>
      <c r="E36">
        <v>2</v>
      </c>
      <c r="F36">
        <v>0</v>
      </c>
      <c r="G36">
        <v>3</v>
      </c>
    </row>
    <row r="37" spans="1:7" x14ac:dyDescent="0.35">
      <c r="A37">
        <v>6</v>
      </c>
      <c r="B37" t="s">
        <v>102</v>
      </c>
      <c r="C37" t="s">
        <v>103</v>
      </c>
      <c r="D37" t="s">
        <v>10</v>
      </c>
      <c r="E37">
        <v>2</v>
      </c>
      <c r="F37">
        <v>3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usz4"/>
  <dimension ref="A1:E7"/>
  <sheetViews>
    <sheetView workbookViewId="0">
      <selection activeCell="B7" sqref="B7"/>
    </sheetView>
  </sheetViews>
  <sheetFormatPr defaultRowHeight="14.5" x14ac:dyDescent="0.35"/>
  <cols>
    <col min="1" max="1" width="5" bestFit="1" customWidth="1"/>
    <col min="2" max="2" width="15.26953125" bestFit="1" customWidth="1"/>
    <col min="3" max="3" width="12.54296875" bestFit="1" customWidth="1"/>
    <col min="4" max="4" width="19.1796875" bestFit="1" customWidth="1"/>
    <col min="5" max="5" width="10.1796875" bestFit="1" customWidth="1"/>
  </cols>
  <sheetData>
    <row r="1" spans="1:5" x14ac:dyDescent="0.35">
      <c r="A1" t="s">
        <v>95</v>
      </c>
      <c r="B1" t="s">
        <v>0</v>
      </c>
      <c r="C1" t="s">
        <v>57</v>
      </c>
      <c r="D1" t="s">
        <v>104</v>
      </c>
      <c r="E1" t="s">
        <v>54</v>
      </c>
    </row>
    <row r="2" spans="1:5" x14ac:dyDescent="0.35">
      <c r="A2">
        <v>1</v>
      </c>
      <c r="B2" t="s">
        <v>124</v>
      </c>
      <c r="C2">
        <v>367</v>
      </c>
      <c r="D2">
        <v>272</v>
      </c>
      <c r="E2">
        <v>56</v>
      </c>
    </row>
    <row r="3" spans="1:5" x14ac:dyDescent="0.35">
      <c r="A3">
        <v>2</v>
      </c>
      <c r="B3" t="s">
        <v>125</v>
      </c>
      <c r="C3">
        <v>127</v>
      </c>
      <c r="D3">
        <v>62</v>
      </c>
      <c r="E3">
        <v>0</v>
      </c>
    </row>
    <row r="4" spans="1:5" x14ac:dyDescent="0.35">
      <c r="A4">
        <v>3</v>
      </c>
      <c r="B4" t="s">
        <v>135</v>
      </c>
      <c r="C4">
        <v>58</v>
      </c>
      <c r="D4">
        <v>38</v>
      </c>
      <c r="E4">
        <v>2</v>
      </c>
    </row>
    <row r="5" spans="1:5" x14ac:dyDescent="0.35">
      <c r="A5" s="2">
        <v>4</v>
      </c>
      <c r="B5" s="2" t="s">
        <v>136</v>
      </c>
      <c r="C5" s="2">
        <v>58</v>
      </c>
      <c r="D5" s="2">
        <v>50</v>
      </c>
      <c r="E5" s="2">
        <v>23</v>
      </c>
    </row>
    <row r="6" spans="1:5" x14ac:dyDescent="0.35">
      <c r="A6" s="2">
        <v>5</v>
      </c>
      <c r="B6" s="2" t="s">
        <v>155</v>
      </c>
      <c r="C6" s="2">
        <v>34</v>
      </c>
      <c r="D6" s="2">
        <v>31</v>
      </c>
      <c r="E6" s="2">
        <v>1</v>
      </c>
    </row>
    <row r="7" spans="1:5" x14ac:dyDescent="0.35">
      <c r="A7" s="2">
        <v>6</v>
      </c>
      <c r="B7" s="2" t="s">
        <v>102</v>
      </c>
      <c r="C7" s="2">
        <v>104</v>
      </c>
      <c r="D7" s="2">
        <v>82</v>
      </c>
      <c r="E7" s="2">
        <v>30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/>
  <dimension ref="A1:E7"/>
  <sheetViews>
    <sheetView workbookViewId="0">
      <selection activeCell="B2" sqref="B2"/>
    </sheetView>
  </sheetViews>
  <sheetFormatPr defaultRowHeight="14.5" x14ac:dyDescent="0.35"/>
  <cols>
    <col min="1" max="1" width="5" bestFit="1" customWidth="1"/>
    <col min="2" max="2" width="15.26953125" bestFit="1" customWidth="1"/>
    <col min="3" max="3" width="14.453125" bestFit="1" customWidth="1"/>
    <col min="4" max="4" width="19.1796875" bestFit="1" customWidth="1"/>
    <col min="5" max="5" width="10.1796875" bestFit="1" customWidth="1"/>
  </cols>
  <sheetData>
    <row r="1" spans="1:5" x14ac:dyDescent="0.35">
      <c r="A1" t="s">
        <v>95</v>
      </c>
      <c r="B1" t="s">
        <v>0</v>
      </c>
      <c r="C1" t="s">
        <v>59</v>
      </c>
      <c r="D1" t="s">
        <v>104</v>
      </c>
      <c r="E1" t="s">
        <v>54</v>
      </c>
    </row>
    <row r="2" spans="1:5" x14ac:dyDescent="0.35">
      <c r="A2" s="2">
        <v>1</v>
      </c>
      <c r="B2" s="2" t="s">
        <v>156</v>
      </c>
      <c r="C2" s="2">
        <v>89</v>
      </c>
      <c r="D2" s="2">
        <v>98</v>
      </c>
      <c r="E2" s="2">
        <v>17</v>
      </c>
    </row>
    <row r="3" spans="1:5" x14ac:dyDescent="0.35">
      <c r="A3" s="2">
        <v>2</v>
      </c>
      <c r="B3" s="2" t="s">
        <v>157</v>
      </c>
      <c r="C3" s="2">
        <v>26</v>
      </c>
      <c r="D3" s="2">
        <v>15</v>
      </c>
      <c r="E3" s="2">
        <v>1</v>
      </c>
    </row>
    <row r="4" spans="1:5" x14ac:dyDescent="0.35">
      <c r="A4" s="2">
        <v>3</v>
      </c>
      <c r="B4" s="2" t="s">
        <v>124</v>
      </c>
      <c r="C4" s="2">
        <v>22</v>
      </c>
      <c r="D4" s="2">
        <v>17</v>
      </c>
      <c r="E4" s="2">
        <v>10</v>
      </c>
    </row>
    <row r="5" spans="1:5" x14ac:dyDescent="0.35">
      <c r="A5" s="2">
        <v>4</v>
      </c>
      <c r="B5" s="2" t="s">
        <v>158</v>
      </c>
      <c r="C5" s="2">
        <v>14</v>
      </c>
      <c r="D5" s="2">
        <v>0</v>
      </c>
      <c r="E5" s="2">
        <v>0</v>
      </c>
    </row>
    <row r="6" spans="1:5" x14ac:dyDescent="0.35">
      <c r="A6" s="2">
        <v>5</v>
      </c>
      <c r="B6" s="2" t="s">
        <v>159</v>
      </c>
      <c r="C6" s="2">
        <v>11</v>
      </c>
      <c r="D6" s="2">
        <v>12</v>
      </c>
      <c r="E6" s="2">
        <v>0</v>
      </c>
    </row>
    <row r="7" spans="1:5" x14ac:dyDescent="0.35">
      <c r="A7" s="2">
        <v>6</v>
      </c>
      <c r="B7" s="2" t="s">
        <v>102</v>
      </c>
      <c r="C7" s="2">
        <v>17</v>
      </c>
      <c r="D7" s="2">
        <v>17</v>
      </c>
      <c r="E7" s="2">
        <v>5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/>
  <dimension ref="A1:C2"/>
  <sheetViews>
    <sheetView workbookViewId="0">
      <selection activeCell="A2" sqref="A2"/>
    </sheetView>
  </sheetViews>
  <sheetFormatPr defaultRowHeight="14.5" x14ac:dyDescent="0.35"/>
  <cols>
    <col min="1" max="3" width="11.54296875" bestFit="1" customWidth="1"/>
  </cols>
  <sheetData>
    <row r="1" spans="1:3" x14ac:dyDescent="0.35">
      <c r="A1" t="s">
        <v>119</v>
      </c>
      <c r="B1" t="s">
        <v>120</v>
      </c>
      <c r="C1" t="s">
        <v>121</v>
      </c>
    </row>
    <row r="2" spans="1:3" x14ac:dyDescent="0.35">
      <c r="A2" s="1" t="s">
        <v>148</v>
      </c>
      <c r="B2" s="1" t="s">
        <v>149</v>
      </c>
      <c r="C2" s="1" t="s">
        <v>150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/>
  <dimension ref="A1:D13"/>
  <sheetViews>
    <sheetView workbookViewId="0"/>
  </sheetViews>
  <sheetFormatPr defaultRowHeight="14.5" x14ac:dyDescent="0.35"/>
  <cols>
    <col min="1" max="1" width="8.1796875" bestFit="1" customWidth="1"/>
    <col min="2" max="2" width="11" bestFit="1" customWidth="1"/>
    <col min="3" max="3" width="22.453125" bestFit="1" customWidth="1"/>
    <col min="4" max="4" width="5" bestFit="1" customWidth="1"/>
  </cols>
  <sheetData>
    <row r="1" spans="1:4" x14ac:dyDescent="0.35">
      <c r="A1" t="s">
        <v>100</v>
      </c>
      <c r="B1" t="s">
        <v>118</v>
      </c>
      <c r="C1" t="s">
        <v>110</v>
      </c>
      <c r="D1" t="s">
        <v>95</v>
      </c>
    </row>
    <row r="2" spans="1:4" x14ac:dyDescent="0.35">
      <c r="A2">
        <v>0</v>
      </c>
      <c r="B2" t="s">
        <v>88</v>
      </c>
      <c r="C2" t="s">
        <v>65</v>
      </c>
      <c r="D2">
        <v>1</v>
      </c>
    </row>
    <row r="3" spans="1:4" x14ac:dyDescent="0.35">
      <c r="A3">
        <v>0</v>
      </c>
      <c r="B3" t="s">
        <v>88</v>
      </c>
      <c r="C3" t="s">
        <v>90</v>
      </c>
      <c r="D3">
        <v>2</v>
      </c>
    </row>
    <row r="4" spans="1:4" x14ac:dyDescent="0.35">
      <c r="A4">
        <v>0</v>
      </c>
      <c r="B4" t="s">
        <v>88</v>
      </c>
      <c r="C4" t="s">
        <v>64</v>
      </c>
      <c r="D4">
        <v>3</v>
      </c>
    </row>
    <row r="5" spans="1:4" x14ac:dyDescent="0.35">
      <c r="A5">
        <v>0</v>
      </c>
      <c r="B5" t="s">
        <v>88</v>
      </c>
      <c r="C5" t="s">
        <v>89</v>
      </c>
      <c r="D5">
        <v>4</v>
      </c>
    </row>
    <row r="6" spans="1:4" x14ac:dyDescent="0.35">
      <c r="A6">
        <v>0</v>
      </c>
      <c r="B6" t="s">
        <v>51</v>
      </c>
      <c r="C6" t="s">
        <v>65</v>
      </c>
      <c r="D6">
        <v>1</v>
      </c>
    </row>
    <row r="7" spans="1:4" x14ac:dyDescent="0.35">
      <c r="A7">
        <v>0</v>
      </c>
      <c r="B7" t="s">
        <v>51</v>
      </c>
      <c r="C7" t="s">
        <v>90</v>
      </c>
      <c r="D7">
        <v>2</v>
      </c>
    </row>
    <row r="8" spans="1:4" x14ac:dyDescent="0.35">
      <c r="A8">
        <v>0</v>
      </c>
      <c r="B8" t="s">
        <v>51</v>
      </c>
      <c r="C8" t="s">
        <v>64</v>
      </c>
      <c r="D8">
        <v>3</v>
      </c>
    </row>
    <row r="9" spans="1:4" x14ac:dyDescent="0.35">
      <c r="A9">
        <v>0</v>
      </c>
      <c r="B9" t="s">
        <v>51</v>
      </c>
      <c r="C9" t="s">
        <v>89</v>
      </c>
      <c r="D9">
        <v>4</v>
      </c>
    </row>
    <row r="10" spans="1:4" x14ac:dyDescent="0.35">
      <c r="A10">
        <v>0</v>
      </c>
      <c r="B10" t="s">
        <v>52</v>
      </c>
      <c r="C10" t="s">
        <v>65</v>
      </c>
      <c r="D10">
        <v>1</v>
      </c>
    </row>
    <row r="11" spans="1:4" x14ac:dyDescent="0.35">
      <c r="A11">
        <v>0</v>
      </c>
      <c r="B11" t="s">
        <v>52</v>
      </c>
      <c r="C11" t="s">
        <v>90</v>
      </c>
      <c r="D11">
        <v>2</v>
      </c>
    </row>
    <row r="12" spans="1:4" x14ac:dyDescent="0.35">
      <c r="A12">
        <v>0</v>
      </c>
      <c r="B12" t="s">
        <v>52</v>
      </c>
      <c r="C12" t="s">
        <v>64</v>
      </c>
      <c r="D12">
        <v>3</v>
      </c>
    </row>
    <row r="13" spans="1:4" x14ac:dyDescent="0.35">
      <c r="A13">
        <v>0</v>
      </c>
      <c r="B13" t="s">
        <v>52</v>
      </c>
      <c r="C13" t="s">
        <v>89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2021-08-05T13:19:45Z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