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2023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70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III'!$A$1:$J$35</definedName>
    <definedName name="__xlnm.Print_Area_4">'dział IV'!$A$1:$G$34</definedName>
    <definedName name="nazwa_uczelni" comment="pełne nazwy uczelni">'dział I'!$O$7:$O$92</definedName>
    <definedName name="_xlnm.Print_Area" localSheetId="2">'dzial III'!$A$1:$J$35</definedName>
    <definedName name="_xlnm.Print_Area" localSheetId="1">'dział II'!$A$1:$G$39</definedName>
    <definedName name="_xlnm.Print_Area" localSheetId="3">'dział IV'!$A$1:$H$34</definedName>
    <definedName name="Uniwersytet_w_Białymstoku">'dział I'!$O$10:$O$92</definedName>
  </definedNames>
  <calcPr calcId="162913"/>
</workbook>
</file>

<file path=xl/calcChain.xml><?xml version="1.0" encoding="utf-8"?>
<calcChain xmlns="http://schemas.openxmlformats.org/spreadsheetml/2006/main">
  <c r="F57" i="3" l="1"/>
  <c r="E57" i="3"/>
  <c r="E31" i="3"/>
  <c r="D62" i="3" l="1"/>
  <c r="E62" i="3"/>
  <c r="F12" i="3" l="1"/>
  <c r="H6" i="2" l="1"/>
  <c r="F29" i="1"/>
  <c r="F28" i="1"/>
  <c r="F27" i="1"/>
  <c r="F26" i="1"/>
  <c r="F25" i="1"/>
  <c r="F24" i="1" s="1"/>
  <c r="F23" i="1" s="1"/>
  <c r="J24" i="1"/>
  <c r="H24" i="1"/>
  <c r="G24" i="1"/>
  <c r="E24" i="1"/>
  <c r="E23" i="1" s="1"/>
  <c r="J23" i="1"/>
  <c r="I23" i="1"/>
  <c r="H23" i="1"/>
  <c r="G23" i="1"/>
  <c r="G37" i="5"/>
  <c r="G31" i="5"/>
  <c r="G27" i="5"/>
  <c r="G25" i="5"/>
  <c r="G22" i="5"/>
  <c r="G18" i="5"/>
  <c r="G14" i="5"/>
  <c r="F62" i="3"/>
  <c r="F60" i="3"/>
  <c r="F55" i="3"/>
  <c r="F41" i="3" s="1"/>
  <c r="F40" i="3" s="1"/>
  <c r="F31" i="3"/>
  <c r="F29" i="3" s="1"/>
  <c r="F11" i="3" s="1"/>
  <c r="F65" i="3" l="1"/>
  <c r="F70" i="3" s="1"/>
  <c r="F73" i="3" s="1"/>
  <c r="F11" i="1"/>
  <c r="H10" i="1" l="1"/>
  <c r="H9" i="1" s="1"/>
  <c r="F22" i="5" l="1"/>
  <c r="F18" i="5"/>
  <c r="E19" i="5" l="1"/>
  <c r="E15" i="5"/>
  <c r="E16" i="5" s="1"/>
  <c r="E17" i="5" s="1"/>
  <c r="E18" i="5" s="1"/>
  <c r="F25" i="5" l="1"/>
  <c r="E55" i="3" l="1"/>
  <c r="E41" i="3" s="1"/>
  <c r="D58" i="3"/>
  <c r="D59" i="3"/>
  <c r="D60" i="3"/>
  <c r="D61" i="3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E12" i="3"/>
  <c r="J10" i="1" l="1"/>
  <c r="G10" i="1"/>
  <c r="E10" i="1"/>
  <c r="F12" i="1"/>
  <c r="E60" i="3"/>
  <c r="E40" i="3" s="1"/>
  <c r="E29" i="3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5" i="3"/>
  <c r="G6" i="2"/>
  <c r="J9" i="1"/>
  <c r="G9" i="1"/>
  <c r="E9" i="1"/>
  <c r="I9" i="1"/>
  <c r="E70" i="3" l="1"/>
  <c r="E73" i="3" s="1"/>
  <c r="E34" i="5"/>
  <c r="E35" i="5" s="1"/>
  <c r="E36" i="5" s="1"/>
  <c r="E37" i="5" s="1"/>
  <c r="D40" i="3" l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73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F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G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<sst xmlns="http://schemas.openxmlformats.org/spreadsheetml/2006/main" count="298" uniqueCount="176">
  <si>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</si>
  <si>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</si>
  <si>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</si>
  <si>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</si>
  <si>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</si>
  <si>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</si>
  <si>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</si>
  <si>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</si>
  <si>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</si>
  <si>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</si>
  <si>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</si>
  <si>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</si>
  <si>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</si>
  <si>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</si>
  <si>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</si>
  <si>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</si>
  <si>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</si>
  <si>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</si>
  <si>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</si>
  <si>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</si>
  <si>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</si>
  <si>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</si>
  <si>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</si>
  <si>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</si>
  <si>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</si>
  <si>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</si>
  <si>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</si>
  <si>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</si>
  <si>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</si>
  <si>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</si>
  <si>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</si>
  <si>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</si>
  <si>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</si>
  <si>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</si>
  <si>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</si>
  <si>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</si>
  <si>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</si>
  <si>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</si>
  <si>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</si>
  <si>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</si>
  <si>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</si>
  <si>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</si>
  <si>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</si>
  <si>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</si>
  <si>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</si>
  <si>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</si>
  <si>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</si>
  <si>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</si>
  <si>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</si>
  <si>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</si>
  <si>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</si>
  <si>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</si>
  <si>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</si>
  <si>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</si>
  <si>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</si>
  <si>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</si>
  <si>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</si>
  <si>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</si>
  <si>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</si>
  <si>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</si>
  <si>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</si>
  <si>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</si>
  <si>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</si>
  <si>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</si>
  <si>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</si>
  <si>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</si>
  <si>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</si>
  <si>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</si>
  <si>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</si>
  <si>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</si>
  <si>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</si>
  <si>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</si>
  <si>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</si>
  <si>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</si>
  <si>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</si>
  <si>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</si>
  <si>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</si>
  <si>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</si>
  <si>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</si>
  <si>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</si>
  <si>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</si>
  <si>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</si>
  <si>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</si>
  <si>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</si>
  <si>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</si>
  <si>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</si>
  <si>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</si>
  <si>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</si>
  <si>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</si>
  <si>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</si>
  <si>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</si>
  <si>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</si>
  <si>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</si>
  <si>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</si>
  <si>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</si>
  <si>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</si>
  <si>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</si>
  <si>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</si>
  <si>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</si>
  <si>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</si>
  <si>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</si>
  <si>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</si>
  <si>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</si>
  <si>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</si>
  <si>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</si>
  <si>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</si>
  <si>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</si>
  <si>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</si>
  <si>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</si>
  <si>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</si>
  <si>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</si>
  <si>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</si>
  <si>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</si>
  <si>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</si>
  <si>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</si>
  <si>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</si>
  <si>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</si>
  <si>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</si>
  <si>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</si>
  <si>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</si>
  <si>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</si>
  <si>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</si>
  <si>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</si>
  <si>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</si>
  <si>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</si>
  <si>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</si>
  <si>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</si>
  <si>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</si>
  <si>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</si>
  <si>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</si>
  <si>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</si>
  <si>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</si>
  <si>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</si>
  <si>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</si>
  <si>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</si>
  <si>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</si>
  <si>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</si>
  <si>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</si>
  <si>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</si>
  <si>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</si>
  <si>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</si>
  <si>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</si>
  <si>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</si>
  <si>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</si>
  <si>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</si>
  <si>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</si>
  <si>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</si>
  <si>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</si>
  <si>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</si>
  <si>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</si>
  <si>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</si>
  <si>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</si>
  <si>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</si>
  <si>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</si>
  <si>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</si>
  <si>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</si>
  <si>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</si>
  <si>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</si>
  <si>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</si>
  <si>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</si>
  <si>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</si>
  <si>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</si>
  <si>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</si>
  <si>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</si>
  <si>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</si>
  <si>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</si>
  <si>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</si>
  <si>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</si>
  <si>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</si>
  <si>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</si>
  <si>
    <t>Plan po zmianach na 2022 rok</t>
  </si>
  <si>
    <t>Wykonanie 
za rok 2022</t>
  </si>
  <si>
    <t>Wykonanie za rok 2022</t>
  </si>
  <si>
    <t>Sprawozdanie z wykonania planu rzeczowo-finansowego za rok 2022</t>
  </si>
  <si>
    <t>w tym środki subwencji inwestycyjnej przeznaczone na działalność bieżącą</t>
  </si>
  <si>
    <t>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</si>
</sst>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87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2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80" xfId="2" applyFont="1" applyBorder="1" applyAlignment="1" applyProtection="1">
      <alignment horizontal="center" vertical="center"/>
    </xf>
    <xf numFmtId="0" fontId="10" fillId="0" borderId="79" xfId="2" applyFont="1" applyBorder="1" applyAlignment="1" applyProtection="1">
      <alignment horizontal="center" vertical="center"/>
    </xf>
    <xf numFmtId="164" fontId="9" fillId="0" borderId="9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4" borderId="9" xfId="2" applyNumberFormat="1" applyFont="1" applyFill="1" applyBorder="1" applyAlignment="1" applyProtection="1">
      <alignment vertical="center"/>
      <protection locked="0"/>
    </xf>
    <xf numFmtId="164" fontId="9" fillId="0" borderId="11" xfId="2" applyNumberFormat="1" applyFont="1" applyFill="1" applyBorder="1" applyAlignment="1" applyProtection="1">
      <alignment horizontal="right" vertical="center" wrapText="1"/>
    </xf>
    <xf numFmtId="164" fontId="9" fillId="0" borderId="16" xfId="2" applyNumberFormat="1" applyFont="1" applyFill="1" applyBorder="1" applyAlignment="1" applyProtection="1">
      <alignment vertical="center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/>
    </xf>
    <xf numFmtId="164" fontId="9" fillId="0" borderId="17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</xf>
    <xf numFmtId="164" fontId="9" fillId="0" borderId="17" xfId="2" applyNumberFormat="1" applyFont="1" applyFill="1" applyBorder="1" applyAlignment="1" applyProtection="1">
      <alignment vertical="center" wrapText="1"/>
      <protection locked="0"/>
    </xf>
    <xf numFmtId="164" fontId="7" fillId="0" borderId="17" xfId="2" applyNumberFormat="1" applyFont="1" applyFill="1" applyBorder="1" applyAlignment="1" applyProtection="1">
      <alignment vertical="center" wrapText="1"/>
      <protection locked="0"/>
    </xf>
    <xf numFmtId="164" fontId="9" fillId="4" borderId="16" xfId="2" applyNumberFormat="1" applyFont="1" applyFill="1" applyBorder="1" applyAlignment="1" applyProtection="1">
      <alignment wrapText="1"/>
      <protection locked="0"/>
    </xf>
    <xf numFmtId="164" fontId="7" fillId="4" borderId="9" xfId="2" applyNumberFormat="1" applyFont="1" applyFill="1" applyBorder="1" applyProtection="1">
      <protection locked="0"/>
    </xf>
    <xf numFmtId="3" fontId="25" fillId="0" borderId="8" xfId="1" applyNumberFormat="1" applyFont="1" applyFill="1" applyBorder="1" applyAlignment="1" applyProtection="1">
      <alignment horizontal="right" vertical="center" wrapText="1"/>
    </xf>
    <xf numFmtId="3" fontId="7" fillId="0" borderId="8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2" xfId="1" applyFont="1" applyBorder="1" applyAlignment="1" applyProtection="1">
      <alignment horizontal="center" vertical="center" wrapText="1"/>
    </xf>
    <xf numFmtId="0" fontId="5" fillId="0" borderId="82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164" fontId="7" fillId="0" borderId="83" xfId="1" applyNumberFormat="1" applyFont="1" applyFill="1" applyBorder="1" applyAlignment="1" applyProtection="1">
      <alignment vertical="center"/>
      <protection locked="0"/>
    </xf>
    <xf numFmtId="0" fontId="5" fillId="0" borderId="85" xfId="1" applyFont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center" vertical="center" wrapText="1"/>
    </xf>
    <xf numFmtId="0" fontId="5" fillId="0" borderId="88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89" xfId="1" applyNumberFormat="1" applyFont="1" applyFill="1" applyBorder="1" applyAlignment="1" applyProtection="1">
      <alignment vertical="center"/>
      <protection locked="0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5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5" fillId="0" borderId="86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7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4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7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8"/>
  <sheetViews>
    <sheetView view="pageBreakPreview" topLeftCell="A10" zoomScale="90" zoomScaleNormal="90" zoomScaleSheetLayoutView="90" workbookViewId="0">
      <selection activeCell="F76" sqref="F76"/>
    </sheetView>
  </sheetViews>
  <sheetFormatPr defaultColWidth="9" defaultRowHeight="12.5" zeroHeight="1"/>
  <cols>
    <col min="1" max="1" width="5.58203125" style="107" customWidth="1"/>
    <col min="2" max="2" width="6.5" style="16" customWidth="1"/>
    <col min="3" max="3" width="68.58203125" style="16" customWidth="1"/>
    <col min="4" max="4" width="4.75" style="14" customWidth="1"/>
    <col min="5" max="6" width="16.08203125" style="15" customWidth="1"/>
    <col min="7" max="7" width="47.83203125" style="15" customWidth="1"/>
    <col min="8" max="14" width="9" style="15" customWidth="1"/>
    <col min="15" max="15" width="53.08203125" style="24" customWidth="1"/>
    <col min="16" max="17" width="53.08203125" style="15" customWidth="1"/>
    <col min="18" max="16384" width="9" style="15"/>
  </cols>
  <sheetData>
    <row r="1" spans="1:15" ht="178.5" customHeight="1">
      <c r="A1" s="259" t="s">
        <v>29</v>
      </c>
      <c r="B1" s="259"/>
      <c r="C1" s="259"/>
      <c r="D1" s="52"/>
      <c r="E1" s="108"/>
      <c r="F1" s="108"/>
    </row>
    <row r="2" spans="1:15" ht="18" customHeight="1">
      <c r="A2" s="260" t="s">
        <v>30</v>
      </c>
      <c r="B2" s="260"/>
      <c r="C2" s="260"/>
      <c r="D2" s="52"/>
      <c r="E2" s="50"/>
      <c r="F2" s="50"/>
    </row>
    <row r="3" spans="1:15" ht="34.5" customHeight="1">
      <c r="A3" s="265" t="s">
        <v>78</v>
      </c>
      <c r="B3" s="265"/>
      <c r="C3" s="265"/>
      <c r="D3" s="265"/>
      <c r="E3" s="265"/>
    </row>
    <row r="4" spans="1:15" ht="15.75" customHeight="1">
      <c r="A4" s="266" t="s">
        <v>55</v>
      </c>
      <c r="B4" s="266"/>
      <c r="C4" s="266"/>
      <c r="D4" s="266"/>
      <c r="E4" s="266"/>
    </row>
    <row r="5" spans="1:15" s="17" customFormat="1" ht="32.25" customHeight="1">
      <c r="A5" s="267" t="s">
        <v>173</v>
      </c>
      <c r="B5" s="267"/>
      <c r="C5" s="267"/>
      <c r="D5" s="267"/>
      <c r="E5" s="267"/>
      <c r="O5" s="101"/>
    </row>
    <row r="6" spans="1:15" ht="6" customHeight="1">
      <c r="A6" s="48"/>
      <c r="B6" s="48"/>
      <c r="C6" s="48"/>
      <c r="D6" s="48"/>
      <c r="E6" s="49"/>
      <c r="F6" s="49"/>
    </row>
    <row r="7" spans="1:15" ht="15.5">
      <c r="A7" s="261" t="s">
        <v>31</v>
      </c>
      <c r="B7" s="261"/>
      <c r="C7" s="261"/>
      <c r="D7" s="261"/>
      <c r="E7" s="50"/>
      <c r="F7" s="50"/>
    </row>
    <row r="8" spans="1:15" ht="6.75" customHeight="1" thickBot="1">
      <c r="A8" s="99" t="s">
        <v>32</v>
      </c>
      <c r="B8" s="51"/>
      <c r="C8" s="51"/>
      <c r="D8" s="52"/>
      <c r="E8" s="50"/>
      <c r="F8" s="50"/>
      <c r="O8" s="102"/>
    </row>
    <row r="9" spans="1:15" ht="34.5" customHeight="1">
      <c r="A9" s="229" t="s">
        <v>18</v>
      </c>
      <c r="B9" s="230"/>
      <c r="C9" s="230"/>
      <c r="D9" s="230"/>
      <c r="E9" s="158" t="s">
        <v>170</v>
      </c>
      <c r="F9" s="132" t="s">
        <v>171</v>
      </c>
      <c r="O9" s="103"/>
    </row>
    <row r="10" spans="1:15" s="19" customFormat="1" ht="13.5" customHeight="1">
      <c r="A10" s="262">
        <v>1</v>
      </c>
      <c r="B10" s="263"/>
      <c r="C10" s="263"/>
      <c r="D10" s="264"/>
      <c r="E10" s="159">
        <v>2</v>
      </c>
      <c r="F10" s="75">
        <v>3</v>
      </c>
      <c r="G10" s="20"/>
      <c r="O10" s="103"/>
    </row>
    <row r="11" spans="1:15" ht="24" customHeight="1">
      <c r="A11" s="225" t="s">
        <v>132</v>
      </c>
      <c r="B11" s="226"/>
      <c r="C11" s="227"/>
      <c r="D11" s="34" t="s">
        <v>6</v>
      </c>
      <c r="E11" s="160">
        <f>E12+E29</f>
        <v>0</v>
      </c>
      <c r="F11" s="76">
        <f>F12+F29</f>
        <v>0</v>
      </c>
      <c r="G11" s="47"/>
      <c r="O11" s="103"/>
    </row>
    <row r="12" spans="1:15" ht="31.5" customHeight="1">
      <c r="A12" s="254" t="s">
        <v>133</v>
      </c>
      <c r="B12" s="255"/>
      <c r="C12" s="256"/>
      <c r="D12" s="34" t="s">
        <v>8</v>
      </c>
      <c r="E12" s="161">
        <f>E13+E25+E24+E23+E21+E20+E19+E17+E16+E15+E27+E28</f>
        <v>0</v>
      </c>
      <c r="F12" s="77">
        <f>F13+F25+F24+F23+F21+F20+F19+F17+F16+F15+F27+F28</f>
        <v>0</v>
      </c>
      <c r="G12" s="18"/>
      <c r="O12" s="103"/>
    </row>
    <row r="13" spans="1:15" ht="24" customHeight="1">
      <c r="A13" s="268" t="s">
        <v>98</v>
      </c>
      <c r="B13" s="269"/>
      <c r="C13" s="213"/>
      <c r="D13" s="34" t="s">
        <v>10</v>
      </c>
      <c r="E13" s="162"/>
      <c r="F13" s="143"/>
      <c r="G13" s="18"/>
      <c r="O13" s="103"/>
    </row>
    <row r="14" spans="1:15" ht="24" customHeight="1">
      <c r="A14" s="207"/>
      <c r="B14" s="269" t="s">
        <v>174</v>
      </c>
      <c r="C14" s="213"/>
      <c r="D14" s="122" t="s">
        <v>175</v>
      </c>
      <c r="E14" s="162"/>
      <c r="F14" s="162"/>
      <c r="N14" s="103"/>
      <c r="O14" s="15"/>
    </row>
    <row r="15" spans="1:15" ht="24" customHeight="1">
      <c r="A15" s="268" t="s">
        <v>99</v>
      </c>
      <c r="B15" s="269"/>
      <c r="C15" s="213"/>
      <c r="D15" s="122" t="s">
        <v>12</v>
      </c>
      <c r="E15" s="163"/>
      <c r="F15" s="79"/>
      <c r="O15" s="103"/>
    </row>
    <row r="16" spans="1:15" ht="24" customHeight="1">
      <c r="A16" s="270" t="s">
        <v>100</v>
      </c>
      <c r="B16" s="231"/>
      <c r="C16" s="231"/>
      <c r="D16" s="122" t="s">
        <v>13</v>
      </c>
      <c r="E16" s="163"/>
      <c r="F16" s="79"/>
      <c r="O16" s="103"/>
    </row>
    <row r="17" spans="1:15" ht="24" customHeight="1">
      <c r="A17" s="270" t="s">
        <v>101</v>
      </c>
      <c r="B17" s="231"/>
      <c r="C17" s="231"/>
      <c r="D17" s="122" t="s">
        <v>14</v>
      </c>
      <c r="E17" s="163"/>
      <c r="F17" s="79"/>
      <c r="O17" s="103"/>
    </row>
    <row r="18" spans="1:15" ht="24" customHeight="1">
      <c r="A18" s="208" t="s">
        <v>102</v>
      </c>
      <c r="B18" s="209"/>
      <c r="C18" s="209"/>
      <c r="D18" s="122" t="s">
        <v>16</v>
      </c>
      <c r="E18" s="163"/>
      <c r="F18" s="79"/>
      <c r="O18" s="103"/>
    </row>
    <row r="19" spans="1:15" ht="24" customHeight="1">
      <c r="A19" s="270" t="s">
        <v>103</v>
      </c>
      <c r="B19" s="231"/>
      <c r="C19" s="231"/>
      <c r="D19" s="34" t="s">
        <v>24</v>
      </c>
      <c r="E19" s="163"/>
      <c r="F19" s="79"/>
      <c r="O19" s="103"/>
    </row>
    <row r="20" spans="1:15" ht="24" customHeight="1">
      <c r="A20" s="270" t="s">
        <v>104</v>
      </c>
      <c r="B20" s="231"/>
      <c r="C20" s="231"/>
      <c r="D20" s="34" t="s">
        <v>26</v>
      </c>
      <c r="E20" s="163"/>
      <c r="F20" s="79"/>
      <c r="O20" s="103"/>
    </row>
    <row r="21" spans="1:15" ht="30" customHeight="1">
      <c r="A21" s="270" t="s">
        <v>126</v>
      </c>
      <c r="B21" s="231"/>
      <c r="C21" s="231"/>
      <c r="D21" s="34" t="s">
        <v>85</v>
      </c>
      <c r="E21" s="163"/>
      <c r="F21" s="79"/>
      <c r="O21" s="103"/>
    </row>
    <row r="22" spans="1:15" ht="24" customHeight="1">
      <c r="A22" s="208" t="s">
        <v>75</v>
      </c>
      <c r="B22" s="209"/>
      <c r="C22" s="209"/>
      <c r="D22" s="122" t="s">
        <v>86</v>
      </c>
      <c r="E22" s="163"/>
      <c r="F22" s="79"/>
      <c r="O22" s="103"/>
    </row>
    <row r="23" spans="1:15" ht="24" customHeight="1">
      <c r="A23" s="270" t="s">
        <v>105</v>
      </c>
      <c r="B23" s="231"/>
      <c r="C23" s="231"/>
      <c r="D23" s="122" t="s">
        <v>87</v>
      </c>
      <c r="E23" s="163"/>
      <c r="F23" s="79"/>
      <c r="O23" s="103"/>
    </row>
    <row r="24" spans="1:15" ht="37.5" customHeight="1">
      <c r="A24" s="270" t="s">
        <v>106</v>
      </c>
      <c r="B24" s="231"/>
      <c r="C24" s="231"/>
      <c r="D24" s="122" t="s">
        <v>88</v>
      </c>
      <c r="E24" s="163"/>
      <c r="F24" s="79"/>
      <c r="O24" s="103"/>
    </row>
    <row r="25" spans="1:15" ht="24" customHeight="1">
      <c r="A25" s="270" t="s">
        <v>107</v>
      </c>
      <c r="B25" s="231"/>
      <c r="C25" s="231"/>
      <c r="D25" s="122" t="s">
        <v>89</v>
      </c>
      <c r="E25" s="163"/>
      <c r="F25" s="79"/>
      <c r="O25" s="103"/>
    </row>
    <row r="26" spans="1:15" ht="30" customHeight="1">
      <c r="A26" s="208" t="s">
        <v>127</v>
      </c>
      <c r="B26" s="209"/>
      <c r="C26" s="209"/>
      <c r="D26" s="122" t="s">
        <v>90</v>
      </c>
      <c r="E26" s="163"/>
      <c r="F26" s="79"/>
      <c r="G26" s="21"/>
      <c r="O26" s="103"/>
    </row>
    <row r="27" spans="1:15" ht="24" customHeight="1">
      <c r="A27" s="214" t="s">
        <v>108</v>
      </c>
      <c r="B27" s="215"/>
      <c r="C27" s="216"/>
      <c r="D27" s="122" t="s">
        <v>91</v>
      </c>
      <c r="E27" s="163"/>
      <c r="F27" s="79"/>
      <c r="H27" s="22"/>
      <c r="O27" s="103"/>
    </row>
    <row r="28" spans="1:15" ht="24" customHeight="1">
      <c r="A28" s="214" t="s">
        <v>109</v>
      </c>
      <c r="B28" s="215"/>
      <c r="C28" s="216"/>
      <c r="D28" s="122" t="s">
        <v>92</v>
      </c>
      <c r="E28" s="163"/>
      <c r="F28" s="79"/>
      <c r="H28" s="22"/>
      <c r="O28" s="103"/>
    </row>
    <row r="29" spans="1:15" s="23" customFormat="1" ht="24" customHeight="1">
      <c r="A29" s="271" t="s">
        <v>146</v>
      </c>
      <c r="B29" s="272"/>
      <c r="C29" s="273"/>
      <c r="D29" s="122" t="s">
        <v>93</v>
      </c>
      <c r="E29" s="164">
        <f>E30+E31</f>
        <v>0</v>
      </c>
      <c r="F29" s="78">
        <f>F30+F31</f>
        <v>0</v>
      </c>
      <c r="O29" s="103"/>
    </row>
    <row r="30" spans="1:15" s="23" customFormat="1" ht="24" customHeight="1">
      <c r="A30" s="217" t="s">
        <v>33</v>
      </c>
      <c r="B30" s="218"/>
      <c r="C30" s="219"/>
      <c r="D30" s="122" t="s">
        <v>94</v>
      </c>
      <c r="E30" s="163"/>
      <c r="F30" s="79"/>
      <c r="O30" s="103"/>
    </row>
    <row r="31" spans="1:15" s="23" customFormat="1" ht="24" customHeight="1">
      <c r="A31" s="274" t="s">
        <v>134</v>
      </c>
      <c r="B31" s="275"/>
      <c r="C31" s="276"/>
      <c r="D31" s="122" t="s">
        <v>95</v>
      </c>
      <c r="E31" s="165">
        <f>E32+E33</f>
        <v>0</v>
      </c>
      <c r="F31" s="80">
        <f>F32+F33</f>
        <v>0</v>
      </c>
      <c r="O31" s="103"/>
    </row>
    <row r="32" spans="1:15" ht="24" customHeight="1">
      <c r="A32" s="232" t="s">
        <v>21</v>
      </c>
      <c r="B32" s="231" t="s">
        <v>82</v>
      </c>
      <c r="C32" s="231"/>
      <c r="D32" s="122" t="s">
        <v>96</v>
      </c>
      <c r="E32" s="163"/>
      <c r="F32" s="79"/>
      <c r="O32" s="103"/>
    </row>
    <row r="33" spans="1:15" ht="24" customHeight="1">
      <c r="A33" s="232"/>
      <c r="B33" s="231" t="s">
        <v>64</v>
      </c>
      <c r="C33" s="231"/>
      <c r="D33" s="144" t="s">
        <v>97</v>
      </c>
      <c r="E33" s="163"/>
      <c r="F33" s="79"/>
      <c r="O33" s="103"/>
    </row>
    <row r="34" spans="1:15" ht="48" customHeight="1" thickBot="1">
      <c r="A34" s="277"/>
      <c r="B34" s="220" t="s">
        <v>144</v>
      </c>
      <c r="C34" s="221"/>
      <c r="D34" s="145">
        <v>23</v>
      </c>
      <c r="E34" s="166"/>
      <c r="F34" s="133"/>
      <c r="O34" s="103"/>
    </row>
    <row r="35" spans="1:15" ht="21" customHeight="1">
      <c r="A35" s="228"/>
      <c r="B35" s="228"/>
      <c r="C35" s="228"/>
      <c r="D35" s="109"/>
      <c r="E35" s="50"/>
      <c r="F35" s="50"/>
      <c r="O35" s="103"/>
    </row>
    <row r="36" spans="1:15" ht="19.5" customHeight="1">
      <c r="A36" s="228" t="s">
        <v>34</v>
      </c>
      <c r="B36" s="228"/>
      <c r="C36" s="228"/>
      <c r="D36" s="228"/>
      <c r="E36" s="50"/>
      <c r="F36" s="50"/>
      <c r="O36" s="103"/>
    </row>
    <row r="37" spans="1:15" ht="34.5" customHeight="1" thickBot="1">
      <c r="A37" s="110"/>
      <c r="B37" s="110"/>
      <c r="C37" s="110"/>
      <c r="D37" s="110"/>
      <c r="E37" s="50"/>
      <c r="F37" s="50"/>
      <c r="O37" s="103"/>
    </row>
    <row r="38" spans="1:15" s="19" customFormat="1" ht="34.5" customHeight="1">
      <c r="A38" s="229" t="s">
        <v>18</v>
      </c>
      <c r="B38" s="230"/>
      <c r="C38" s="230"/>
      <c r="D38" s="230"/>
      <c r="E38" s="158" t="s">
        <v>170</v>
      </c>
      <c r="F38" s="132" t="s">
        <v>171</v>
      </c>
      <c r="G38" s="20"/>
      <c r="O38" s="103"/>
    </row>
    <row r="39" spans="1:15" ht="13.5" customHeight="1">
      <c r="A39" s="262">
        <v>1</v>
      </c>
      <c r="B39" s="263"/>
      <c r="C39" s="263"/>
      <c r="D39" s="264"/>
      <c r="E39" s="159">
        <v>2</v>
      </c>
      <c r="F39" s="75">
        <v>3</v>
      </c>
      <c r="G39" s="47"/>
      <c r="O39" s="103"/>
    </row>
    <row r="40" spans="1:15" ht="24" customHeight="1">
      <c r="A40" s="225" t="s">
        <v>136</v>
      </c>
      <c r="B40" s="226"/>
      <c r="C40" s="227"/>
      <c r="D40" s="34">
        <f>D34+1</f>
        <v>24</v>
      </c>
      <c r="E40" s="160">
        <f>E41+E60</f>
        <v>0</v>
      </c>
      <c r="F40" s="76">
        <f>F41+F60</f>
        <v>0</v>
      </c>
      <c r="G40" s="18"/>
      <c r="O40" s="103"/>
    </row>
    <row r="41" spans="1:15" ht="23.15" customHeight="1">
      <c r="A41" s="254" t="s">
        <v>131</v>
      </c>
      <c r="B41" s="255"/>
      <c r="C41" s="256"/>
      <c r="D41" s="34">
        <f>D40+1</f>
        <v>25</v>
      </c>
      <c r="E41" s="161">
        <f>E57</f>
        <v>0</v>
      </c>
      <c r="F41" s="77">
        <f>F57</f>
        <v>0</v>
      </c>
      <c r="O41" s="103"/>
    </row>
    <row r="42" spans="1:15" ht="23.15" customHeight="1">
      <c r="A42" s="217" t="s">
        <v>35</v>
      </c>
      <c r="B42" s="218"/>
      <c r="C42" s="219"/>
      <c r="D42" s="35">
        <f t="shared" ref="D42:D73" si="0">D41+1</f>
        <v>26</v>
      </c>
      <c r="E42" s="167"/>
      <c r="F42" s="83"/>
      <c r="O42" s="103"/>
    </row>
    <row r="43" spans="1:15" ht="23.15" customHeight="1">
      <c r="A43" s="217" t="s">
        <v>36</v>
      </c>
      <c r="B43" s="218"/>
      <c r="C43" s="219"/>
      <c r="D43" s="35">
        <f t="shared" si="0"/>
        <v>27</v>
      </c>
      <c r="E43" s="167"/>
      <c r="F43" s="83"/>
      <c r="O43" s="103"/>
    </row>
    <row r="44" spans="1:15" ht="23.15" customHeight="1">
      <c r="A44" s="217" t="s">
        <v>37</v>
      </c>
      <c r="B44" s="218"/>
      <c r="C44" s="219"/>
      <c r="D44" s="35">
        <f t="shared" si="0"/>
        <v>28</v>
      </c>
      <c r="E44" s="167"/>
      <c r="F44" s="83"/>
      <c r="O44" s="103"/>
    </row>
    <row r="45" spans="1:15" ht="23.15" customHeight="1">
      <c r="A45" s="217" t="s">
        <v>38</v>
      </c>
      <c r="B45" s="218"/>
      <c r="C45" s="219"/>
      <c r="D45" s="35">
        <f t="shared" si="0"/>
        <v>29</v>
      </c>
      <c r="E45" s="167"/>
      <c r="F45" s="83"/>
      <c r="O45" s="103"/>
    </row>
    <row r="46" spans="1:15" ht="23.15" customHeight="1">
      <c r="A46" s="217" t="s">
        <v>39</v>
      </c>
      <c r="B46" s="218"/>
      <c r="C46" s="219"/>
      <c r="D46" s="35">
        <f t="shared" si="0"/>
        <v>30</v>
      </c>
      <c r="E46" s="167"/>
      <c r="F46" s="83"/>
      <c r="O46" s="103"/>
    </row>
    <row r="47" spans="1:15" ht="23.15" customHeight="1">
      <c r="A47" s="248" t="s">
        <v>67</v>
      </c>
      <c r="B47" s="249"/>
      <c r="C47" s="250"/>
      <c r="D47" s="35">
        <f t="shared" si="0"/>
        <v>31</v>
      </c>
      <c r="E47" s="167"/>
      <c r="F47" s="83"/>
      <c r="O47" s="103"/>
    </row>
    <row r="48" spans="1:15" ht="23.15" customHeight="1">
      <c r="A48" s="217" t="s">
        <v>74</v>
      </c>
      <c r="B48" s="218"/>
      <c r="C48" s="219"/>
      <c r="D48" s="35">
        <f t="shared" si="0"/>
        <v>32</v>
      </c>
      <c r="E48" s="167"/>
      <c r="F48" s="83"/>
      <c r="O48" s="103"/>
    </row>
    <row r="49" spans="1:15" ht="23.15" customHeight="1">
      <c r="A49" s="257" t="s">
        <v>3</v>
      </c>
      <c r="B49" s="218" t="s">
        <v>65</v>
      </c>
      <c r="C49" s="219"/>
      <c r="D49" s="35">
        <f t="shared" si="0"/>
        <v>33</v>
      </c>
      <c r="E49" s="167"/>
      <c r="F49" s="83"/>
      <c r="O49" s="103"/>
    </row>
    <row r="50" spans="1:15" ht="30.75" customHeight="1">
      <c r="A50" s="258"/>
      <c r="B50" s="141" t="s">
        <v>129</v>
      </c>
      <c r="C50" s="140" t="s">
        <v>130</v>
      </c>
      <c r="D50" s="35">
        <f t="shared" si="0"/>
        <v>34</v>
      </c>
      <c r="E50" s="167"/>
      <c r="F50" s="83"/>
      <c r="O50" s="103"/>
    </row>
    <row r="51" spans="1:15" ht="23.15" customHeight="1">
      <c r="A51" s="258"/>
      <c r="B51" s="224" t="s">
        <v>66</v>
      </c>
      <c r="C51" s="219"/>
      <c r="D51" s="35">
        <f t="shared" si="0"/>
        <v>35</v>
      </c>
      <c r="E51" s="167"/>
      <c r="F51" s="83"/>
      <c r="O51" s="103"/>
    </row>
    <row r="52" spans="1:15" ht="23.15" customHeight="1">
      <c r="A52" s="258"/>
      <c r="B52" s="224" t="s">
        <v>112</v>
      </c>
      <c r="C52" s="219"/>
      <c r="D52" s="35">
        <f t="shared" si="0"/>
        <v>36</v>
      </c>
      <c r="E52" s="167"/>
      <c r="F52" s="83"/>
      <c r="O52" s="103"/>
    </row>
    <row r="53" spans="1:15" ht="23.15" customHeight="1">
      <c r="A53" s="258"/>
      <c r="B53" s="224" t="s">
        <v>128</v>
      </c>
      <c r="C53" s="219"/>
      <c r="D53" s="35">
        <f t="shared" si="0"/>
        <v>37</v>
      </c>
      <c r="E53" s="167"/>
      <c r="F53" s="83"/>
      <c r="O53" s="103"/>
    </row>
    <row r="54" spans="1:15" ht="23.15" customHeight="1">
      <c r="A54" s="217" t="s">
        <v>40</v>
      </c>
      <c r="B54" s="218"/>
      <c r="C54" s="219"/>
      <c r="D54" s="35">
        <f t="shared" si="0"/>
        <v>38</v>
      </c>
      <c r="E54" s="167"/>
      <c r="F54" s="83"/>
      <c r="O54" s="103"/>
    </row>
    <row r="55" spans="1:15" ht="23.15" customHeight="1">
      <c r="A55" s="217" t="s">
        <v>137</v>
      </c>
      <c r="B55" s="218"/>
      <c r="C55" s="219"/>
      <c r="D55" s="35">
        <f t="shared" si="0"/>
        <v>39</v>
      </c>
      <c r="E55" s="168">
        <f>E42+E43+E44+E45+E46+E48+E54</f>
        <v>0</v>
      </c>
      <c r="F55" s="82">
        <f>F42+F43+F44+F45+F46+F48+F54</f>
        <v>0</v>
      </c>
      <c r="G55" s="67"/>
      <c r="O55" s="103"/>
    </row>
    <row r="56" spans="1:15" ht="23.15" customHeight="1">
      <c r="A56" s="222" t="s">
        <v>73</v>
      </c>
      <c r="B56" s="223"/>
      <c r="C56" s="223"/>
      <c r="D56" s="35">
        <f t="shared" si="0"/>
        <v>40</v>
      </c>
      <c r="E56" s="163"/>
      <c r="F56" s="79"/>
      <c r="O56" s="103"/>
    </row>
    <row r="57" spans="1:15" ht="23.15" customHeight="1">
      <c r="A57" s="251" t="s">
        <v>138</v>
      </c>
      <c r="B57" s="252"/>
      <c r="C57" s="253"/>
      <c r="D57" s="35">
        <f t="shared" si="0"/>
        <v>41</v>
      </c>
      <c r="E57" s="168">
        <f>E55+E56</f>
        <v>0</v>
      </c>
      <c r="F57" s="82">
        <f>F55+F56</f>
        <v>0</v>
      </c>
      <c r="O57" s="103"/>
    </row>
    <row r="58" spans="1:15" ht="23.15" customHeight="1">
      <c r="A58" s="210" t="s">
        <v>3</v>
      </c>
      <c r="B58" s="212" t="s">
        <v>135</v>
      </c>
      <c r="C58" s="213"/>
      <c r="D58" s="35">
        <f t="shared" si="0"/>
        <v>42</v>
      </c>
      <c r="E58" s="167"/>
      <c r="F58" s="83"/>
      <c r="O58" s="103"/>
    </row>
    <row r="59" spans="1:15" ht="23.15" customHeight="1">
      <c r="A59" s="211"/>
      <c r="B59" s="213" t="s">
        <v>110</v>
      </c>
      <c r="C59" s="231"/>
      <c r="D59" s="35">
        <f t="shared" si="0"/>
        <v>43</v>
      </c>
      <c r="E59" s="169"/>
      <c r="F59" s="98"/>
      <c r="O59" s="103"/>
    </row>
    <row r="60" spans="1:15" ht="23.15" customHeight="1">
      <c r="A60" s="233" t="s">
        <v>139</v>
      </c>
      <c r="B60" s="234"/>
      <c r="C60" s="235"/>
      <c r="D60" s="35">
        <f t="shared" si="0"/>
        <v>44</v>
      </c>
      <c r="E60" s="170">
        <f>E61+E62</f>
        <v>0</v>
      </c>
      <c r="F60" s="84">
        <f>F61+F62</f>
        <v>0</v>
      </c>
      <c r="O60" s="105"/>
    </row>
    <row r="61" spans="1:15" ht="23.15" customHeight="1">
      <c r="A61" s="217" t="s">
        <v>41</v>
      </c>
      <c r="B61" s="218"/>
      <c r="C61" s="219"/>
      <c r="D61" s="35">
        <f t="shared" si="0"/>
        <v>45</v>
      </c>
      <c r="E61" s="167"/>
      <c r="F61" s="83"/>
      <c r="O61" s="105"/>
    </row>
    <row r="62" spans="1:15" ht="23.15" customHeight="1">
      <c r="A62" s="217" t="s">
        <v>140</v>
      </c>
      <c r="B62" s="218"/>
      <c r="C62" s="219"/>
      <c r="D62" s="35">
        <f>D61+1</f>
        <v>46</v>
      </c>
      <c r="E62" s="168">
        <f>E63+E64</f>
        <v>0</v>
      </c>
      <c r="F62" s="82">
        <f>F63+F64</f>
        <v>0</v>
      </c>
      <c r="O62" s="105"/>
    </row>
    <row r="63" spans="1:15" ht="23.15" customHeight="1">
      <c r="A63" s="232" t="s">
        <v>21</v>
      </c>
      <c r="B63" s="231" t="s">
        <v>83</v>
      </c>
      <c r="C63" s="231"/>
      <c r="D63" s="35">
        <f t="shared" si="0"/>
        <v>47</v>
      </c>
      <c r="E63" s="167"/>
      <c r="F63" s="83"/>
      <c r="O63" s="105"/>
    </row>
    <row r="64" spans="1:15" ht="23.15" customHeight="1">
      <c r="A64" s="232"/>
      <c r="B64" s="231" t="s">
        <v>68</v>
      </c>
      <c r="C64" s="231"/>
      <c r="D64" s="35">
        <f t="shared" si="0"/>
        <v>48</v>
      </c>
      <c r="E64" s="167"/>
      <c r="F64" s="83"/>
      <c r="O64" s="105"/>
    </row>
    <row r="65" spans="1:15" ht="23.15" customHeight="1">
      <c r="A65" s="242" t="s">
        <v>141</v>
      </c>
      <c r="B65" s="243"/>
      <c r="C65" s="244"/>
      <c r="D65" s="35">
        <f t="shared" si="0"/>
        <v>49</v>
      </c>
      <c r="E65" s="171">
        <f>E11-E40</f>
        <v>0</v>
      </c>
      <c r="F65" s="81">
        <f>F11-F40</f>
        <v>0</v>
      </c>
      <c r="O65" s="105"/>
    </row>
    <row r="66" spans="1:15" ht="23.15" customHeight="1">
      <c r="A66" s="242" t="s">
        <v>42</v>
      </c>
      <c r="B66" s="243"/>
      <c r="C66" s="244"/>
      <c r="D66" s="35">
        <f t="shared" si="0"/>
        <v>50</v>
      </c>
      <c r="E66" s="167"/>
      <c r="F66" s="83"/>
      <c r="O66" s="105"/>
    </row>
    <row r="67" spans="1:15" ht="23.15" customHeight="1">
      <c r="A67" s="245" t="s">
        <v>69</v>
      </c>
      <c r="B67" s="246"/>
      <c r="C67" s="247"/>
      <c r="D67" s="35">
        <f t="shared" si="0"/>
        <v>51</v>
      </c>
      <c r="E67" s="167"/>
      <c r="F67" s="83"/>
      <c r="O67" s="105"/>
    </row>
    <row r="68" spans="1:15" ht="23.15" customHeight="1">
      <c r="A68" s="242" t="s">
        <v>43</v>
      </c>
      <c r="B68" s="243"/>
      <c r="C68" s="244"/>
      <c r="D68" s="35">
        <f t="shared" si="0"/>
        <v>52</v>
      </c>
      <c r="E68" s="167"/>
      <c r="F68" s="83"/>
      <c r="G68" s="24"/>
      <c r="H68" s="24"/>
      <c r="O68" s="105"/>
    </row>
    <row r="69" spans="1:15" ht="23.15" customHeight="1">
      <c r="A69" s="245" t="s">
        <v>70</v>
      </c>
      <c r="B69" s="246"/>
      <c r="C69" s="247"/>
      <c r="D69" s="35">
        <f t="shared" si="0"/>
        <v>53</v>
      </c>
      <c r="E69" s="167"/>
      <c r="F69" s="83"/>
      <c r="O69" s="105"/>
    </row>
    <row r="70" spans="1:15" ht="23.15" customHeight="1">
      <c r="A70" s="242" t="s">
        <v>142</v>
      </c>
      <c r="B70" s="243"/>
      <c r="C70" s="244"/>
      <c r="D70" s="35">
        <f t="shared" si="0"/>
        <v>54</v>
      </c>
      <c r="E70" s="171">
        <f>E65+E66-E68</f>
        <v>0</v>
      </c>
      <c r="F70" s="81">
        <f>F65+F66-F68</f>
        <v>0</v>
      </c>
      <c r="O70" s="105"/>
    </row>
    <row r="71" spans="1:15" ht="23.15" customHeight="1">
      <c r="A71" s="236" t="s">
        <v>79</v>
      </c>
      <c r="B71" s="237"/>
      <c r="C71" s="238"/>
      <c r="D71" s="35">
        <f t="shared" si="0"/>
        <v>55</v>
      </c>
      <c r="E71" s="167"/>
      <c r="F71" s="83"/>
      <c r="O71" s="105"/>
    </row>
    <row r="72" spans="1:15" ht="23.15" customHeight="1">
      <c r="A72" s="236" t="s">
        <v>80</v>
      </c>
      <c r="B72" s="237"/>
      <c r="C72" s="238"/>
      <c r="D72" s="35">
        <f t="shared" si="0"/>
        <v>56</v>
      </c>
      <c r="E72" s="167"/>
      <c r="F72" s="83"/>
      <c r="O72" s="105"/>
    </row>
    <row r="73" spans="1:15" ht="23.15" customHeight="1" thickBot="1">
      <c r="A73" s="239" t="s">
        <v>143</v>
      </c>
      <c r="B73" s="240"/>
      <c r="C73" s="241"/>
      <c r="D73" s="35">
        <f t="shared" si="0"/>
        <v>57</v>
      </c>
      <c r="E73" s="172">
        <f>E70-E71-E72</f>
        <v>0</v>
      </c>
      <c r="F73" s="85">
        <f>F70-F71-F72</f>
        <v>0</v>
      </c>
      <c r="O73" s="105"/>
    </row>
    <row r="74" spans="1:15" ht="23.15" customHeight="1">
      <c r="A74" s="25"/>
      <c r="B74" s="26"/>
      <c r="C74" s="26"/>
      <c r="D74" s="27"/>
      <c r="G74" s="68"/>
      <c r="O74" s="105"/>
    </row>
    <row r="75" spans="1:15" ht="23.15" customHeight="1">
      <c r="A75" s="25"/>
      <c r="B75" s="26"/>
      <c r="C75" s="26"/>
      <c r="D75" s="27"/>
      <c r="O75" s="105"/>
    </row>
    <row r="76" spans="1:15" ht="23.15" customHeight="1">
      <c r="A76" s="25"/>
      <c r="B76" s="26"/>
      <c r="C76" s="26"/>
      <c r="D76" s="27"/>
      <c r="O76" s="105"/>
    </row>
    <row r="77" spans="1:15" ht="15.5">
      <c r="A77" s="25"/>
      <c r="B77" s="26"/>
      <c r="C77" s="26"/>
      <c r="D77" s="27"/>
      <c r="O77" s="105"/>
    </row>
    <row r="78" spans="1:15" ht="15.5">
      <c r="A78" s="25"/>
      <c r="B78" s="26"/>
      <c r="C78" s="26"/>
      <c r="D78" s="27"/>
      <c r="O78" s="105"/>
    </row>
    <row r="79" spans="1:15" ht="15.5">
      <c r="A79" s="25"/>
      <c r="B79" s="26"/>
      <c r="C79" s="26"/>
      <c r="D79" s="27"/>
      <c r="O79" s="105"/>
    </row>
    <row r="80" spans="1:15" ht="15.5">
      <c r="A80" s="25"/>
      <c r="B80" s="26"/>
      <c r="C80" s="26"/>
      <c r="D80" s="27"/>
      <c r="O80" s="105"/>
    </row>
    <row r="81" spans="1:15" ht="15.5">
      <c r="A81" s="25"/>
      <c r="B81" s="26"/>
      <c r="C81" s="26"/>
      <c r="D81" s="27"/>
      <c r="O81" s="105"/>
    </row>
    <row r="82" spans="1:15" ht="15.5">
      <c r="A82" s="25"/>
      <c r="B82" s="26"/>
      <c r="C82" s="26"/>
      <c r="D82" s="27"/>
      <c r="O82" s="105"/>
    </row>
    <row r="83" spans="1:15" ht="15.5">
      <c r="A83" s="25"/>
      <c r="B83" s="26"/>
      <c r="C83" s="26"/>
      <c r="D83" s="27"/>
      <c r="O83" s="105"/>
    </row>
    <row r="84" spans="1:15" ht="15.5">
      <c r="A84" s="25"/>
      <c r="B84" s="26"/>
      <c r="C84" s="26"/>
      <c r="D84" s="27"/>
      <c r="O84" s="105"/>
    </row>
    <row r="85" spans="1:15" ht="15.5">
      <c r="A85" s="25"/>
      <c r="B85" s="26"/>
      <c r="C85" s="26"/>
      <c r="D85" s="27"/>
      <c r="O85" s="105"/>
    </row>
    <row r="86" spans="1:15" ht="15.5">
      <c r="A86" s="25"/>
      <c r="B86" s="26"/>
      <c r="C86" s="26"/>
      <c r="D86" s="27"/>
      <c r="O86" s="105"/>
    </row>
    <row r="87" spans="1:15" ht="15.5">
      <c r="A87" s="25"/>
      <c r="B87" s="26"/>
      <c r="C87" s="26"/>
      <c r="D87" s="27"/>
      <c r="O87" s="105"/>
    </row>
    <row r="88" spans="1:15" ht="33.75" customHeight="1">
      <c r="A88" s="25"/>
      <c r="B88" s="26"/>
      <c r="C88" s="26"/>
      <c r="D88" s="27"/>
      <c r="O88" s="105"/>
    </row>
    <row r="89" spans="1:15" ht="28.5" customHeight="1">
      <c r="A89" s="25"/>
      <c r="B89" s="26"/>
      <c r="C89" s="26"/>
      <c r="D89" s="27"/>
      <c r="O89" s="105"/>
    </row>
    <row r="90" spans="1:15" ht="28.5" customHeight="1">
      <c r="A90" s="25"/>
      <c r="B90" s="26"/>
      <c r="C90" s="26"/>
      <c r="D90" s="27"/>
      <c r="O90" s="105"/>
    </row>
    <row r="91" spans="1:15" ht="28.5" customHeight="1">
      <c r="A91" s="25"/>
      <c r="B91" s="26"/>
      <c r="C91" s="26"/>
      <c r="D91" s="27"/>
      <c r="O91" s="105"/>
    </row>
    <row r="92" spans="1:15" ht="28.5" customHeight="1">
      <c r="A92" s="25"/>
      <c r="B92" s="26"/>
      <c r="C92" s="26"/>
      <c r="D92" s="27"/>
      <c r="O92" s="105"/>
    </row>
    <row r="93" spans="1:15" ht="28.5" customHeight="1">
      <c r="A93" s="25"/>
      <c r="B93" s="26"/>
      <c r="C93" s="26"/>
      <c r="D93" s="27"/>
    </row>
    <row r="94" spans="1:15" ht="28.5" customHeight="1">
      <c r="A94" s="25"/>
      <c r="B94" s="26"/>
      <c r="C94" s="26"/>
      <c r="D94" s="27"/>
    </row>
    <row r="95" spans="1:15" ht="28.5" customHeight="1">
      <c r="A95" s="25"/>
      <c r="B95" s="26"/>
      <c r="C95" s="26"/>
      <c r="D95" s="27"/>
    </row>
    <row r="96" spans="1:15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5" ht="28.5" customHeight="1">
      <c r="A113" s="25"/>
      <c r="B113" s="26"/>
      <c r="C113" s="26"/>
      <c r="D113" s="27"/>
    </row>
    <row r="114" spans="1:15" ht="28.5" customHeight="1">
      <c r="A114" s="25"/>
      <c r="B114" s="26"/>
      <c r="C114" s="26"/>
      <c r="D114" s="27"/>
    </row>
    <row r="115" spans="1:15" ht="28.5" customHeight="1">
      <c r="A115" s="25"/>
      <c r="B115" s="26"/>
      <c r="C115" s="26"/>
      <c r="D115" s="27"/>
      <c r="O115" s="106"/>
    </row>
    <row r="116" spans="1:15" ht="28.5" customHeight="1">
      <c r="A116" s="25"/>
      <c r="B116" s="26"/>
      <c r="C116" s="26"/>
      <c r="D116" s="27"/>
      <c r="O116" s="106"/>
    </row>
    <row r="117" spans="1:15" ht="28.5" customHeight="1">
      <c r="A117" s="25"/>
      <c r="B117" s="26"/>
      <c r="C117" s="26"/>
      <c r="D117" s="27"/>
      <c r="O117" s="106"/>
    </row>
    <row r="118" spans="1:15" ht="28.5" customHeight="1">
      <c r="A118" s="25"/>
      <c r="B118" s="26"/>
      <c r="C118" s="26"/>
      <c r="D118" s="27"/>
      <c r="O118" s="106"/>
    </row>
    <row r="119" spans="1:15" ht="28.5" customHeight="1">
      <c r="A119" s="25"/>
      <c r="B119" s="26"/>
      <c r="C119" s="26"/>
      <c r="D119" s="27"/>
      <c r="O119" s="106"/>
    </row>
    <row r="120" spans="1:15" ht="28.5" customHeight="1">
      <c r="A120" s="25"/>
      <c r="B120" s="26"/>
      <c r="C120" s="26"/>
      <c r="D120" s="27"/>
    </row>
    <row r="121" spans="1:15" ht="28.5" customHeight="1">
      <c r="A121" s="25"/>
      <c r="B121" s="26"/>
      <c r="C121" s="26"/>
      <c r="D121" s="27"/>
    </row>
    <row r="122" spans="1:15" ht="28.5" customHeight="1">
      <c r="A122" s="25"/>
      <c r="B122" s="26"/>
      <c r="C122" s="26"/>
      <c r="D122" s="27"/>
    </row>
    <row r="123" spans="1:15" ht="28.5" customHeight="1">
      <c r="A123" s="25"/>
      <c r="B123" s="26"/>
      <c r="C123" s="26"/>
      <c r="D123" s="27"/>
    </row>
    <row r="124" spans="1:15" ht="28.5" customHeight="1">
      <c r="A124" s="25"/>
      <c r="B124" s="26"/>
      <c r="C124" s="26"/>
      <c r="D124" s="27"/>
    </row>
    <row r="125" spans="1:15" ht="28.5" customHeight="1">
      <c r="A125" s="25"/>
      <c r="B125" s="26"/>
      <c r="C125" s="26"/>
      <c r="D125" s="27"/>
    </row>
    <row r="126" spans="1:15" ht="28.5" customHeight="1">
      <c r="A126" s="25"/>
      <c r="B126" s="26"/>
      <c r="C126" s="26"/>
      <c r="D126" s="27"/>
    </row>
    <row r="127" spans="1:15" ht="28.5" customHeight="1">
      <c r="A127" s="25"/>
      <c r="B127" s="26"/>
      <c r="C127" s="26"/>
      <c r="D127" s="27"/>
    </row>
    <row r="128" spans="1:15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>
      <c r="A213" s="25"/>
      <c r="B213" s="26"/>
      <c r="C213" s="26"/>
      <c r="D213" s="27"/>
    </row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  <row r="238" hidden="1"/>
  </sheetData>
  <sheetProtection algorithmName="SHA-512" hashValue="emzf7xIxzVJBy+fxxwVN51SgUiUyWs4oMZ3ettZJ5/LCrUtc48ccQC4FITWEprNXDejMImRyQXI0n+052BxifQ==" saltValue="r8eAj686RW3EF/LcCvXRWA==" spinCount="100000" sheet="1" objects="1" scenarios="1"/>
  <dataConsolidate/>
  <mergeCells count="73">
    <mergeCell ref="B14:C14"/>
    <mergeCell ref="A25:C25"/>
    <mergeCell ref="A20:C20"/>
    <mergeCell ref="A21:C21"/>
    <mergeCell ref="A22:C22"/>
    <mergeCell ref="A23:C23"/>
    <mergeCell ref="A24:C24"/>
    <mergeCell ref="A11:C11"/>
    <mergeCell ref="A12:C12"/>
    <mergeCell ref="A13:C13"/>
    <mergeCell ref="A39:D39"/>
    <mergeCell ref="A30:C30"/>
    <mergeCell ref="A15:C15"/>
    <mergeCell ref="A16:C16"/>
    <mergeCell ref="A17:C17"/>
    <mergeCell ref="A18:C18"/>
    <mergeCell ref="A29:C29"/>
    <mergeCell ref="A31:C31"/>
    <mergeCell ref="A36:D36"/>
    <mergeCell ref="B32:C32"/>
    <mergeCell ref="B33:C33"/>
    <mergeCell ref="A32:A34"/>
    <mergeCell ref="A19:C19"/>
    <mergeCell ref="A1:C1"/>
    <mergeCell ref="A2:C2"/>
    <mergeCell ref="A7:D7"/>
    <mergeCell ref="A9:D9"/>
    <mergeCell ref="A10:D10"/>
    <mergeCell ref="A3:E3"/>
    <mergeCell ref="A4:E4"/>
    <mergeCell ref="A5:E5"/>
    <mergeCell ref="A47:C47"/>
    <mergeCell ref="A57:C57"/>
    <mergeCell ref="A54:C54"/>
    <mergeCell ref="A41:C41"/>
    <mergeCell ref="A42:C42"/>
    <mergeCell ref="A43:C43"/>
    <mergeCell ref="A44:C44"/>
    <mergeCell ref="A45:C45"/>
    <mergeCell ref="A49:A53"/>
    <mergeCell ref="B52:C52"/>
    <mergeCell ref="A46:C46"/>
    <mergeCell ref="A72:C72"/>
    <mergeCell ref="A73:C73"/>
    <mergeCell ref="A70:C70"/>
    <mergeCell ref="A71:C71"/>
    <mergeCell ref="A65:C65"/>
    <mergeCell ref="A66:C66"/>
    <mergeCell ref="A68:C68"/>
    <mergeCell ref="A67:C67"/>
    <mergeCell ref="A69:C69"/>
    <mergeCell ref="A63:A64"/>
    <mergeCell ref="B63:C63"/>
    <mergeCell ref="B64:C64"/>
    <mergeCell ref="A60:C60"/>
    <mergeCell ref="A61:C61"/>
    <mergeCell ref="A62:C62"/>
    <mergeCell ref="A26:C26"/>
    <mergeCell ref="A58:A59"/>
    <mergeCell ref="B58:C58"/>
    <mergeCell ref="A27:C27"/>
    <mergeCell ref="A28:C28"/>
    <mergeCell ref="A48:C48"/>
    <mergeCell ref="B34:C34"/>
    <mergeCell ref="A55:C55"/>
    <mergeCell ref="A56:C56"/>
    <mergeCell ref="B51:C51"/>
    <mergeCell ref="B49:C49"/>
    <mergeCell ref="A40:C40"/>
    <mergeCell ref="A35:C35"/>
    <mergeCell ref="A38:D38"/>
    <mergeCell ref="B53:C53"/>
    <mergeCell ref="B59:C59"/>
  </mergeCells>
  <conditionalFormatting sqref="E22">
    <cfRule type="cellIs" dxfId="26" priority="89" stopIfTrue="1" operator="greaterThan">
      <formula>$E$21</formula>
    </cfRule>
  </conditionalFormatting>
  <conditionalFormatting sqref="E47">
    <cfRule type="expression" dxfId="25" priority="26">
      <formula>OR(AND(ISBLANK($E$46)=TRUE,ISBLANK($E$47)=FALSE),AND(ISBLANK($E$46)=FALSE,$E$47&gt;=$E$46))</formula>
    </cfRule>
    <cfRule type="cellIs" dxfId="24" priority="60" operator="greaterThan">
      <formula>$E$46</formula>
    </cfRule>
  </conditionalFormatting>
  <conditionalFormatting sqref="E67">
    <cfRule type="cellIs" dxfId="23" priority="55" operator="greaterThan">
      <formula>$E$66</formula>
    </cfRule>
  </conditionalFormatting>
  <conditionalFormatting sqref="E69">
    <cfRule type="cellIs" dxfId="22" priority="54" operator="greaterThan">
      <formula>$E$68</formula>
    </cfRule>
  </conditionalFormatting>
  <conditionalFormatting sqref="E34">
    <cfRule type="cellIs" dxfId="21" priority="27" operator="greaterThan">
      <formula>$E$33</formula>
    </cfRule>
  </conditionalFormatting>
  <conditionalFormatting sqref="E48">
    <cfRule type="cellIs" dxfId="20" priority="92" operator="lessThan">
      <formula>$E$49+$E$51+$E$53+$E$52</formula>
    </cfRule>
  </conditionalFormatting>
  <conditionalFormatting sqref="E57:E58">
    <cfRule type="cellIs" dxfId="19" priority="95" operator="notEqual">
      <formula>#REF!+#REF!+#REF!</formula>
    </cfRule>
  </conditionalFormatting>
  <conditionalFormatting sqref="E59">
    <cfRule type="expression" dxfId="18" priority="25">
      <formula>$E$59&gt;$E$57</formula>
    </cfRule>
  </conditionalFormatting>
  <conditionalFormatting sqref="E26">
    <cfRule type="cellIs" dxfId="17" priority="24" stopIfTrue="1" operator="greaterThan">
      <formula>$E$25</formula>
    </cfRule>
  </conditionalFormatting>
  <conditionalFormatting sqref="E49">
    <cfRule type="expression" dxfId="16" priority="23">
      <formula>$E$49&lt;$E$50</formula>
    </cfRule>
  </conditionalFormatting>
  <conditionalFormatting sqref="E18">
    <cfRule type="cellIs" dxfId="15" priority="22" operator="greaterThan">
      <formula>$E$17</formula>
    </cfRule>
  </conditionalFormatting>
  <conditionalFormatting sqref="E57">
    <cfRule type="cellIs" dxfId="14" priority="21" operator="lessThan">
      <formula>$E$58+$E$59</formula>
    </cfRule>
  </conditionalFormatting>
  <conditionalFormatting sqref="F22">
    <cfRule type="cellIs" dxfId="13" priority="18" stopIfTrue="1" operator="greaterThan">
      <formula>$F$21</formula>
    </cfRule>
  </conditionalFormatting>
  <conditionalFormatting sqref="F47">
    <cfRule type="expression" dxfId="12" priority="12">
      <formula>OR(AND(ISBLANK($F$46)=TRUE,ISBLANK($F$47)=FALSE),AND(ISBLANK($F$46)=FALSE,$F$47&gt;=$F$46))</formula>
    </cfRule>
    <cfRule type="cellIs" dxfId="11" priority="17" operator="greaterThan">
      <formula>$F$46</formula>
    </cfRule>
  </conditionalFormatting>
  <conditionalFormatting sqref="F67">
    <cfRule type="cellIs" dxfId="10" priority="16" operator="greaterThan">
      <formula>$F$66</formula>
    </cfRule>
  </conditionalFormatting>
  <conditionalFormatting sqref="F69">
    <cfRule type="cellIs" dxfId="9" priority="15" operator="greaterThan">
      <formula>$F$68</formula>
    </cfRule>
  </conditionalFormatting>
  <conditionalFormatting sqref="F34">
    <cfRule type="cellIs" dxfId="8" priority="13" operator="greaterThan">
      <formula>$F$33</formula>
    </cfRule>
  </conditionalFormatting>
  <conditionalFormatting sqref="F48">
    <cfRule type="cellIs" dxfId="7" priority="19" operator="lessThan">
      <formula>$F$49+$F$51+$F$53+$F$52</formula>
    </cfRule>
  </conditionalFormatting>
  <conditionalFormatting sqref="F59">
    <cfRule type="expression" dxfId="6" priority="11">
      <formula>$F$59&gt;$F$57</formula>
    </cfRule>
  </conditionalFormatting>
  <conditionalFormatting sqref="F26">
    <cfRule type="cellIs" dxfId="5" priority="10" stopIfTrue="1" operator="greaterThan">
      <formula>$F$25</formula>
    </cfRule>
  </conditionalFormatting>
  <conditionalFormatting sqref="F49">
    <cfRule type="expression" dxfId="4" priority="9">
      <formula>$F$49&lt;$F$50</formula>
    </cfRule>
  </conditionalFormatting>
  <conditionalFormatting sqref="F18">
    <cfRule type="cellIs" dxfId="3" priority="8" operator="greaterThan">
      <formula>$F$17</formula>
    </cfRule>
  </conditionalFormatting>
  <conditionalFormatting sqref="F57">
    <cfRule type="cellIs" dxfId="0" priority="7" operator="lessThan">
      <formula>$F$58+$F$59</formula>
    </cfRule>
  </conditionalFormatting>
  <conditionalFormatting sqref="E14">
    <cfRule type="expression" dxfId="2" priority="2">
      <formula>$E$14&gt;$E$13</formula>
    </cfRule>
  </conditionalFormatting>
  <conditionalFormatting sqref="F14">
    <cfRule type="expression" dxfId="1" priority="1">
      <formula>$F$14&gt;$F$13</formula>
    </cfRule>
  </conditionalFormatting>
  <dataValidations xWindow="703" yWindow="387" count="4">
    <dataValidation type="custom" allowBlank="1" showInputMessage="1" showErrorMessage="1" errorTitle="Znaki po przecinku" error="Wpisana wartość może mieć wyłącznie 1 znak po przecinku." sqref="E30:F30 E56:F56 E61:F64 E66:F69 E71:F72 E32:F34 E42:F54 E59:F59 E15:F28">
      <formula1>MOD(E15*10,1)=0</formula1>
    </dataValidation>
    <dataValidation allowBlank="1" showErrorMessage="1" sqref="A3:F3"/>
    <dataValidation type="custom" allowBlank="1" showInputMessage="1" showErrorMessage="1" sqref="E58:F58 E14">
      <formula1>MOD(E14*10,1)=0</formula1>
    </dataValidation>
    <dataValidation type="custom" allowBlank="1" showInputMessage="1" showErrorMessage="1" sqref="F14">
      <formula1>MOD(F14*10,1)=0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topLeftCell="A5" zoomScaleNormal="130" zoomScaleSheetLayoutView="100" workbookViewId="0">
      <selection activeCell="G5" sqref="G5"/>
    </sheetView>
  </sheetViews>
  <sheetFormatPr defaultColWidth="0" defaultRowHeight="14" zeroHeight="1"/>
  <cols>
    <col min="1" max="1" width="7.58203125" style="53" customWidth="1"/>
    <col min="2" max="2" width="6.08203125" style="53" customWidth="1"/>
    <col min="3" max="3" width="9" style="53" customWidth="1"/>
    <col min="4" max="4" width="45.5" style="53" customWidth="1"/>
    <col min="5" max="5" width="4.83203125" style="53" customWidth="1"/>
    <col min="6" max="7" width="15.8320312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111" t="str">
        <f>'dział I'!A3</f>
        <v>Proszę wpisać nazwę uczelni</v>
      </c>
      <c r="D1" s="112"/>
      <c r="E1" s="112"/>
      <c r="F1" s="112"/>
      <c r="G1" s="112"/>
    </row>
    <row r="2" spans="1:7" ht="15.65" customHeight="1">
      <c r="A2" s="228" t="s">
        <v>159</v>
      </c>
      <c r="B2" s="228"/>
      <c r="C2" s="228"/>
      <c r="D2" s="228"/>
      <c r="E2" s="228"/>
      <c r="F2" s="228"/>
    </row>
    <row r="3" spans="1:7" ht="6.75" customHeight="1" thickBot="1">
      <c r="A3" s="104"/>
      <c r="B3" s="104"/>
      <c r="C3" s="104"/>
      <c r="D3" s="104"/>
      <c r="E3" s="104"/>
      <c r="F3" s="96"/>
      <c r="G3" s="96"/>
    </row>
    <row r="4" spans="1:7" ht="33.75" customHeight="1">
      <c r="A4" s="297" t="s">
        <v>0</v>
      </c>
      <c r="B4" s="298"/>
      <c r="C4" s="298"/>
      <c r="D4" s="298"/>
      <c r="E4" s="299"/>
      <c r="F4" s="158" t="s">
        <v>170</v>
      </c>
      <c r="G4" s="132" t="s">
        <v>171</v>
      </c>
    </row>
    <row r="5" spans="1:7" s="54" customFormat="1" ht="15" customHeight="1" thickBot="1">
      <c r="A5" s="300">
        <v>1</v>
      </c>
      <c r="B5" s="301"/>
      <c r="C5" s="301"/>
      <c r="D5" s="301"/>
      <c r="E5" s="301"/>
      <c r="F5" s="173">
        <v>2</v>
      </c>
      <c r="G5" s="174">
        <v>3</v>
      </c>
    </row>
    <row r="6" spans="1:7" ht="24" customHeight="1">
      <c r="A6" s="302" t="s">
        <v>46</v>
      </c>
      <c r="B6" s="305" t="s">
        <v>44</v>
      </c>
      <c r="C6" s="306"/>
      <c r="D6" s="307"/>
      <c r="E6" s="45" t="s">
        <v>6</v>
      </c>
      <c r="F6" s="175"/>
      <c r="G6" s="86"/>
    </row>
    <row r="7" spans="1:7" ht="24" customHeight="1">
      <c r="A7" s="303"/>
      <c r="B7" s="224" t="s">
        <v>47</v>
      </c>
      <c r="C7" s="218"/>
      <c r="D7" s="219"/>
      <c r="E7" s="34" t="s">
        <v>8</v>
      </c>
      <c r="F7" s="176"/>
      <c r="G7" s="87"/>
    </row>
    <row r="8" spans="1:7" ht="24" customHeight="1">
      <c r="A8" s="303"/>
      <c r="B8" s="308" t="s">
        <v>3</v>
      </c>
      <c r="C8" s="224" t="s">
        <v>48</v>
      </c>
      <c r="D8" s="219"/>
      <c r="E8" s="34" t="s">
        <v>10</v>
      </c>
      <c r="F8" s="176"/>
      <c r="G8" s="87"/>
    </row>
    <row r="9" spans="1:7" ht="33.75" customHeight="1">
      <c r="A9" s="303"/>
      <c r="B9" s="309"/>
      <c r="C9" s="224" t="s">
        <v>49</v>
      </c>
      <c r="D9" s="219"/>
      <c r="E9" s="34" t="s">
        <v>12</v>
      </c>
      <c r="F9" s="176"/>
      <c r="G9" s="87"/>
    </row>
    <row r="10" spans="1:7" ht="24" customHeight="1">
      <c r="A10" s="303"/>
      <c r="B10" s="310"/>
      <c r="C10" s="224" t="s">
        <v>50</v>
      </c>
      <c r="D10" s="219"/>
      <c r="E10" s="34" t="s">
        <v>13</v>
      </c>
      <c r="F10" s="177"/>
      <c r="G10" s="88"/>
    </row>
    <row r="11" spans="1:7" ht="24" customHeight="1">
      <c r="A11" s="303"/>
      <c r="B11" s="282" t="s">
        <v>45</v>
      </c>
      <c r="C11" s="282"/>
      <c r="D11" s="282"/>
      <c r="E11" s="34" t="s">
        <v>14</v>
      </c>
      <c r="F11" s="177"/>
      <c r="G11" s="88"/>
    </row>
    <row r="12" spans="1:7" ht="24" customHeight="1">
      <c r="A12" s="303"/>
      <c r="B12" s="308" t="s">
        <v>3</v>
      </c>
      <c r="C12" s="282" t="s">
        <v>51</v>
      </c>
      <c r="D12" s="282"/>
      <c r="E12" s="34" t="s">
        <v>16</v>
      </c>
      <c r="F12" s="177"/>
      <c r="G12" s="88"/>
    </row>
    <row r="13" spans="1:7" ht="24" customHeight="1">
      <c r="A13" s="303"/>
      <c r="B13" s="310"/>
      <c r="C13" s="282" t="s">
        <v>50</v>
      </c>
      <c r="D13" s="282"/>
      <c r="E13" s="34" t="s">
        <v>24</v>
      </c>
      <c r="F13" s="177"/>
      <c r="G13" s="88"/>
    </row>
    <row r="14" spans="1:7" ht="24" customHeight="1" thickBot="1">
      <c r="A14" s="304"/>
      <c r="B14" s="283" t="s">
        <v>60</v>
      </c>
      <c r="C14" s="283"/>
      <c r="D14" s="283"/>
      <c r="E14" s="46" t="s">
        <v>26</v>
      </c>
      <c r="F14" s="178">
        <f>F6+F7-F11</f>
        <v>0</v>
      </c>
      <c r="G14" s="89">
        <f>G6+G7-G11</f>
        <v>0</v>
      </c>
    </row>
    <row r="15" spans="1:7" ht="24" customHeight="1">
      <c r="A15" s="278" t="s">
        <v>161</v>
      </c>
      <c r="B15" s="281" t="s">
        <v>44</v>
      </c>
      <c r="C15" s="281"/>
      <c r="D15" s="281"/>
      <c r="E15" s="43">
        <f>E14+1</f>
        <v>10</v>
      </c>
      <c r="F15" s="179"/>
      <c r="G15" s="90"/>
    </row>
    <row r="16" spans="1:7" ht="24" customHeight="1">
      <c r="A16" s="279"/>
      <c r="B16" s="282" t="s">
        <v>47</v>
      </c>
      <c r="C16" s="282"/>
      <c r="D16" s="282"/>
      <c r="E16" s="35">
        <f>E15+1</f>
        <v>11</v>
      </c>
      <c r="F16" s="176"/>
      <c r="G16" s="87"/>
    </row>
    <row r="17" spans="1:7" ht="24" customHeight="1">
      <c r="A17" s="279"/>
      <c r="B17" s="282" t="s">
        <v>45</v>
      </c>
      <c r="C17" s="282"/>
      <c r="D17" s="282"/>
      <c r="E17" s="35">
        <f>E16+1</f>
        <v>12</v>
      </c>
      <c r="F17" s="176"/>
      <c r="G17" s="87"/>
    </row>
    <row r="18" spans="1:7" ht="24" customHeight="1" thickBot="1">
      <c r="A18" s="280"/>
      <c r="B18" s="283" t="s">
        <v>61</v>
      </c>
      <c r="C18" s="283"/>
      <c r="D18" s="283"/>
      <c r="E18" s="36">
        <f>E17+1</f>
        <v>13</v>
      </c>
      <c r="F18" s="180">
        <f>F15+F16-F17</f>
        <v>0</v>
      </c>
      <c r="G18" s="32">
        <f>G15+G16-G17</f>
        <v>0</v>
      </c>
    </row>
    <row r="19" spans="1:7" ht="24" customHeight="1">
      <c r="A19" s="278" t="s">
        <v>52</v>
      </c>
      <c r="B19" s="281" t="s">
        <v>44</v>
      </c>
      <c r="C19" s="281"/>
      <c r="D19" s="281"/>
      <c r="E19" s="43">
        <f>E18+1</f>
        <v>14</v>
      </c>
      <c r="F19" s="179"/>
      <c r="G19" s="90"/>
    </row>
    <row r="20" spans="1:7" ht="24" customHeight="1">
      <c r="A20" s="279"/>
      <c r="B20" s="282" t="s">
        <v>47</v>
      </c>
      <c r="C20" s="282"/>
      <c r="D20" s="282"/>
      <c r="E20" s="35">
        <f t="shared" ref="E20:E37" si="0">E19+1</f>
        <v>15</v>
      </c>
      <c r="F20" s="176"/>
      <c r="G20" s="87"/>
    </row>
    <row r="21" spans="1:7" ht="24" customHeight="1">
      <c r="A21" s="279"/>
      <c r="B21" s="282" t="s">
        <v>45</v>
      </c>
      <c r="C21" s="282"/>
      <c r="D21" s="282"/>
      <c r="E21" s="35">
        <f t="shared" si="0"/>
        <v>16</v>
      </c>
      <c r="F21" s="176"/>
      <c r="G21" s="87"/>
    </row>
    <row r="22" spans="1:7" ht="24" customHeight="1" thickBot="1">
      <c r="A22" s="280"/>
      <c r="B22" s="283" t="s">
        <v>155</v>
      </c>
      <c r="C22" s="283"/>
      <c r="D22" s="283"/>
      <c r="E22" s="36">
        <f t="shared" si="0"/>
        <v>17</v>
      </c>
      <c r="F22" s="180">
        <f>F19+F20-F21</f>
        <v>0</v>
      </c>
      <c r="G22" s="32">
        <f>G19+G20-G21</f>
        <v>0</v>
      </c>
    </row>
    <row r="23" spans="1:7" ht="24" customHeight="1">
      <c r="A23" s="292" t="s">
        <v>162</v>
      </c>
      <c r="B23" s="281" t="s">
        <v>44</v>
      </c>
      <c r="C23" s="281"/>
      <c r="D23" s="281"/>
      <c r="E23" s="44">
        <f t="shared" si="0"/>
        <v>18</v>
      </c>
      <c r="F23" s="181"/>
      <c r="G23" s="91"/>
    </row>
    <row r="24" spans="1:7" ht="24" customHeight="1">
      <c r="A24" s="293"/>
      <c r="B24" s="282" t="s">
        <v>47</v>
      </c>
      <c r="C24" s="282"/>
      <c r="D24" s="282"/>
      <c r="E24" s="35">
        <f t="shared" si="0"/>
        <v>19</v>
      </c>
      <c r="F24" s="176"/>
      <c r="G24" s="87"/>
    </row>
    <row r="25" spans="1:7" ht="36" customHeight="1">
      <c r="A25" s="293"/>
      <c r="B25" s="294" t="s">
        <v>113</v>
      </c>
      <c r="C25" s="295"/>
      <c r="D25" s="296"/>
      <c r="E25" s="35">
        <f t="shared" si="0"/>
        <v>20</v>
      </c>
      <c r="F25" s="182">
        <f>'dział I'!E52</f>
        <v>0</v>
      </c>
      <c r="G25" s="92">
        <f>'dział I'!F52</f>
        <v>0</v>
      </c>
    </row>
    <row r="26" spans="1:7" ht="24" customHeight="1">
      <c r="A26" s="293"/>
      <c r="B26" s="282" t="s">
        <v>45</v>
      </c>
      <c r="C26" s="282"/>
      <c r="D26" s="282"/>
      <c r="E26" s="35">
        <f t="shared" si="0"/>
        <v>21</v>
      </c>
      <c r="F26" s="176"/>
      <c r="G26" s="87"/>
    </row>
    <row r="27" spans="1:7" ht="24" customHeight="1" thickBot="1">
      <c r="A27" s="290"/>
      <c r="B27" s="283" t="s">
        <v>156</v>
      </c>
      <c r="C27" s="283"/>
      <c r="D27" s="283"/>
      <c r="E27" s="36">
        <f t="shared" si="0"/>
        <v>22</v>
      </c>
      <c r="F27" s="180">
        <f>F23+F24-F26</f>
        <v>0</v>
      </c>
      <c r="G27" s="32">
        <f>G23+G24-G26</f>
        <v>0</v>
      </c>
    </row>
    <row r="28" spans="1:7" ht="31.5" customHeight="1">
      <c r="A28" s="288" t="s">
        <v>111</v>
      </c>
      <c r="B28" s="291" t="s">
        <v>56</v>
      </c>
      <c r="C28" s="291"/>
      <c r="D28" s="291"/>
      <c r="E28" s="43">
        <f t="shared" si="0"/>
        <v>23</v>
      </c>
      <c r="F28" s="183"/>
      <c r="G28" s="93"/>
    </row>
    <row r="29" spans="1:7" ht="24" customHeight="1">
      <c r="A29" s="288"/>
      <c r="B29" s="282" t="s">
        <v>53</v>
      </c>
      <c r="C29" s="282"/>
      <c r="D29" s="282"/>
      <c r="E29" s="35">
        <f t="shared" si="0"/>
        <v>24</v>
      </c>
      <c r="F29" s="184"/>
      <c r="G29" s="94"/>
    </row>
    <row r="30" spans="1:7" ht="24" customHeight="1">
      <c r="A30" s="289"/>
      <c r="B30" s="282" t="s">
        <v>54</v>
      </c>
      <c r="C30" s="282"/>
      <c r="D30" s="282"/>
      <c r="E30" s="35">
        <f t="shared" si="0"/>
        <v>25</v>
      </c>
      <c r="F30" s="176"/>
      <c r="G30" s="87"/>
    </row>
    <row r="31" spans="1:7" ht="30.75" customHeight="1" thickBot="1">
      <c r="A31" s="290"/>
      <c r="B31" s="283" t="s">
        <v>120</v>
      </c>
      <c r="C31" s="283"/>
      <c r="D31" s="283"/>
      <c r="E31" s="36">
        <f t="shared" si="0"/>
        <v>26</v>
      </c>
      <c r="F31" s="180">
        <f>F28+F29-F30</f>
        <v>0</v>
      </c>
      <c r="G31" s="32">
        <f>G28+G29-G30</f>
        <v>0</v>
      </c>
    </row>
    <row r="32" spans="1:7" ht="3.75" customHeight="1">
      <c r="A32" s="96"/>
      <c r="B32" s="96"/>
      <c r="C32" s="96"/>
      <c r="D32" s="96"/>
      <c r="E32" s="96"/>
      <c r="F32" s="29"/>
      <c r="G32" s="29"/>
    </row>
    <row r="33" spans="1:7" ht="24" customHeight="1" thickBot="1">
      <c r="A33" s="284" t="s">
        <v>114</v>
      </c>
      <c r="B33" s="284"/>
      <c r="C33" s="284"/>
      <c r="D33" s="284"/>
      <c r="E33" s="284"/>
      <c r="F33" s="284"/>
    </row>
    <row r="34" spans="1:7" ht="24" customHeight="1">
      <c r="A34" s="285" t="s">
        <v>62</v>
      </c>
      <c r="B34" s="281" t="s">
        <v>56</v>
      </c>
      <c r="C34" s="281"/>
      <c r="D34" s="281"/>
      <c r="E34" s="43">
        <f>E31+1</f>
        <v>27</v>
      </c>
      <c r="F34" s="185"/>
      <c r="G34" s="95"/>
    </row>
    <row r="35" spans="1:7" ht="24" customHeight="1">
      <c r="A35" s="286"/>
      <c r="B35" s="282" t="s">
        <v>53</v>
      </c>
      <c r="C35" s="282"/>
      <c r="D35" s="282"/>
      <c r="E35" s="35">
        <f t="shared" si="0"/>
        <v>28</v>
      </c>
      <c r="F35" s="186"/>
      <c r="G35" s="28"/>
    </row>
    <row r="36" spans="1:7" ht="24" customHeight="1">
      <c r="A36" s="286"/>
      <c r="B36" s="282" t="s">
        <v>54</v>
      </c>
      <c r="C36" s="282"/>
      <c r="D36" s="282"/>
      <c r="E36" s="35">
        <f t="shared" si="0"/>
        <v>29</v>
      </c>
      <c r="F36" s="186"/>
      <c r="G36" s="28"/>
    </row>
    <row r="37" spans="1:7" ht="24" customHeight="1" thickBot="1">
      <c r="A37" s="287"/>
      <c r="B37" s="283" t="s">
        <v>120</v>
      </c>
      <c r="C37" s="283"/>
      <c r="D37" s="283"/>
      <c r="E37" s="36">
        <f t="shared" si="0"/>
        <v>30</v>
      </c>
      <c r="F37" s="180">
        <f>F34+F35-F36</f>
        <v>0</v>
      </c>
      <c r="G37" s="32">
        <f>G34+G35-G36</f>
        <v>0</v>
      </c>
    </row>
    <row r="38" spans="1:7" ht="15.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w2KHGIKpsaVpoeptAOaHiWAmEgWNNKn2a29rdbXTYBPgLgaZQJMdEUpayJ6ljZPBR3U40mWT68wfXhj6PA+y5g==" saltValue="b5RAVkVJE1Pd0VsYoskwcQ==" spinCount="100000" sheet="1" objects="1" scenarios="1"/>
  <mergeCells count="42"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9:A22"/>
    <mergeCell ref="B19:D19"/>
    <mergeCell ref="B20:D20"/>
    <mergeCell ref="B21:D21"/>
    <mergeCell ref="B22:D22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33:F33"/>
    <mergeCell ref="A34:A37"/>
    <mergeCell ref="B34:D34"/>
    <mergeCell ref="B35:D35"/>
    <mergeCell ref="B36:D36"/>
    <mergeCell ref="B37:D37"/>
    <mergeCell ref="A15:A18"/>
    <mergeCell ref="B15:D15"/>
    <mergeCell ref="B16:D16"/>
    <mergeCell ref="B17:D17"/>
    <mergeCell ref="B18:D18"/>
  </mergeCells>
  <conditionalFormatting sqref="F7">
    <cfRule type="cellIs" dxfId="72" priority="23" stopIfTrue="1" operator="lessThan">
      <formula>$F$8+$F$9+$F$10</formula>
    </cfRule>
  </conditionalFormatting>
  <conditionalFormatting sqref="F11">
    <cfRule type="cellIs" dxfId="71" priority="22" stopIfTrue="1" operator="lessThan">
      <formula>$F$12+$F$13</formula>
    </cfRule>
  </conditionalFormatting>
  <conditionalFormatting sqref="F8">
    <cfRule type="expression" dxfId="70" priority="12">
      <formula>IF($F$12&gt;0,$F$8&gt;0)</formula>
    </cfRule>
    <cfRule type="expression" dxfId="69" priority="13">
      <formula>IF($F$12=0,$F$8=0)</formula>
    </cfRule>
  </conditionalFormatting>
  <conditionalFormatting sqref="F24">
    <cfRule type="cellIs" dxfId="68" priority="11" operator="lessThan">
      <formula>$F$25</formula>
    </cfRule>
  </conditionalFormatting>
  <conditionalFormatting sqref="G7">
    <cfRule type="cellIs" dxfId="67" priority="7" stopIfTrue="1" operator="lessThan">
      <formula>$G$8+$G$9+$G$10</formula>
    </cfRule>
  </conditionalFormatting>
  <conditionalFormatting sqref="G11">
    <cfRule type="cellIs" dxfId="66" priority="6" stopIfTrue="1" operator="lessThan">
      <formula>$G$12+$G$13</formula>
    </cfRule>
  </conditionalFormatting>
  <conditionalFormatting sqref="G8">
    <cfRule type="expression" dxfId="65" priority="4">
      <formula>IF($G$12&gt;0,$G$8&gt;0)</formula>
    </cfRule>
    <cfRule type="expression" dxfId="64" priority="5">
      <formula>IF($G$12=0,$G$8=0)</formula>
    </cfRule>
  </conditionalFormatting>
  <conditionalFormatting sqref="G24">
    <cfRule type="cellIs" dxfId="63" priority="3" operator="lessThan">
      <formula>$G$25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G21 F23:G24 F26:G26 F6:G13 F34:G36 F28:G30 F15:G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I'!$E$51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cellIs" priority="2" operator="lessThan" id="{6695552A-907B-418A-94F1-76340D3B7727}">
            <xm:f>'dział I'!$F$51</xm:f>
            <x14:dxf>
              <fill>
                <patternFill>
                  <bgColor rgb="FFFF0000"/>
                </patternFill>
              </fill>
            </x14:dxf>
          </x14:cfRule>
          <xm:sqref>G20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45"/>
  <sheetViews>
    <sheetView view="pageBreakPreview" zoomScaleNormal="100" zoomScaleSheetLayoutView="100" workbookViewId="0"/>
  </sheetViews>
  <sheetFormatPr defaultColWidth="0" defaultRowHeight="12.5"/>
  <cols>
    <col min="1" max="1" width="6.5" style="1" customWidth="1"/>
    <col min="2" max="2" width="11.33203125" style="1" customWidth="1"/>
    <col min="3" max="3" width="26.08203125" style="1" customWidth="1"/>
    <col min="4" max="4" width="4.25" style="1" customWidth="1"/>
    <col min="5" max="5" width="15" style="1" customWidth="1"/>
    <col min="6" max="10" width="17.25" style="1" customWidth="1"/>
    <col min="11" max="12" width="19.83203125" style="1" customWidth="1"/>
    <col min="13" max="13" width="19.8320312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58203125" style="1" hidden="1" customWidth="1"/>
    <col min="19" max="258" width="0" style="1" hidden="1" customWidth="1"/>
    <col min="259" max="16384" width="7.582031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13"/>
    </row>
    <row r="2" spans="1:258" s="3" customFormat="1" ht="28.5" customHeight="1">
      <c r="A2" s="324" t="s">
        <v>157</v>
      </c>
      <c r="B2" s="324"/>
      <c r="C2" s="324"/>
      <c r="D2" s="324"/>
      <c r="E2" s="324"/>
      <c r="F2" s="324"/>
      <c r="G2" s="324"/>
      <c r="H2" s="324"/>
      <c r="I2" s="324"/>
      <c r="J2" s="324"/>
      <c r="K2" s="2"/>
      <c r="L2" s="2"/>
      <c r="M2" s="2"/>
      <c r="N2" s="2"/>
      <c r="R2" s="114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13"/>
    </row>
    <row r="4" spans="1:258" ht="22.5" customHeight="1" thickBot="1">
      <c r="A4" s="326" t="s">
        <v>0</v>
      </c>
      <c r="B4" s="327"/>
      <c r="C4" s="327"/>
      <c r="D4" s="328"/>
      <c r="E4" s="340" t="s">
        <v>1</v>
      </c>
      <c r="F4" s="320" t="s">
        <v>166</v>
      </c>
      <c r="G4" s="322" t="s">
        <v>21</v>
      </c>
      <c r="H4" s="322"/>
      <c r="I4" s="322"/>
      <c r="J4" s="323"/>
      <c r="K4" s="100"/>
      <c r="L4" s="100"/>
      <c r="M4" s="311"/>
      <c r="N4" s="311"/>
      <c r="O4" s="311"/>
      <c r="P4" s="100"/>
      <c r="Q4" s="5"/>
      <c r="R4" s="115"/>
    </row>
    <row r="5" spans="1:258" ht="15.75" customHeight="1" thickBot="1">
      <c r="A5" s="329"/>
      <c r="B5" s="317"/>
      <c r="C5" s="317"/>
      <c r="D5" s="318"/>
      <c r="E5" s="341"/>
      <c r="F5" s="321"/>
      <c r="G5" s="312" t="s">
        <v>2</v>
      </c>
      <c r="H5" s="317" t="s">
        <v>3</v>
      </c>
      <c r="I5" s="318"/>
      <c r="J5" s="313" t="s">
        <v>4</v>
      </c>
      <c r="K5" s="100"/>
      <c r="L5" s="100"/>
      <c r="M5" s="100"/>
      <c r="N5" s="100"/>
      <c r="O5" s="100"/>
      <c r="P5" s="42"/>
      <c r="Q5" s="100"/>
      <c r="R5" s="115"/>
    </row>
    <row r="6" spans="1:258" ht="32.25" customHeight="1">
      <c r="A6" s="329"/>
      <c r="B6" s="317"/>
      <c r="C6" s="317"/>
      <c r="D6" s="318"/>
      <c r="E6" s="341"/>
      <c r="F6" s="321"/>
      <c r="G6" s="312"/>
      <c r="H6" s="152" t="s">
        <v>165</v>
      </c>
      <c r="I6" s="38" t="s">
        <v>5</v>
      </c>
      <c r="J6" s="314"/>
      <c r="K6" s="100"/>
      <c r="L6" s="100"/>
      <c r="M6" s="100"/>
      <c r="N6" s="100"/>
      <c r="O6" s="100"/>
      <c r="P6" s="42"/>
      <c r="Q6" s="100"/>
      <c r="R6" s="115"/>
    </row>
    <row r="7" spans="1:258" ht="19.5" customHeight="1">
      <c r="A7" s="330">
        <v>1</v>
      </c>
      <c r="B7" s="331"/>
      <c r="C7" s="331"/>
      <c r="D7" s="332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23">
        <v>7</v>
      </c>
      <c r="K7" s="5"/>
      <c r="L7" s="5"/>
      <c r="M7" s="5"/>
      <c r="N7" s="100"/>
      <c r="O7" s="5"/>
      <c r="P7" s="5"/>
      <c r="Q7" s="5"/>
      <c r="R7" s="115"/>
    </row>
    <row r="8" spans="1:258" s="117" customFormat="1" ht="24" customHeight="1">
      <c r="A8" s="333" t="s">
        <v>170</v>
      </c>
      <c r="B8" s="334"/>
      <c r="C8" s="334"/>
      <c r="D8" s="334"/>
      <c r="E8" s="334"/>
      <c r="F8" s="334"/>
      <c r="G8" s="334"/>
      <c r="H8" s="334"/>
      <c r="I8" s="334"/>
      <c r="J8" s="335"/>
      <c r="K8" s="6"/>
      <c r="L8" s="6"/>
      <c r="M8" s="6"/>
      <c r="N8" s="7"/>
      <c r="O8" s="6"/>
      <c r="P8" s="6"/>
      <c r="Q8" s="6"/>
      <c r="R8" s="116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</row>
    <row r="9" spans="1:258" s="117" customFormat="1" ht="37.5" customHeight="1">
      <c r="A9" s="336" t="s">
        <v>7</v>
      </c>
      <c r="B9" s="315"/>
      <c r="C9" s="315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24">
        <f t="shared" si="0"/>
        <v>0</v>
      </c>
      <c r="K9" s="6"/>
      <c r="L9" s="6"/>
      <c r="M9" s="6"/>
      <c r="N9" s="7"/>
      <c r="O9" s="6"/>
      <c r="P9" s="6"/>
      <c r="Q9" s="6"/>
      <c r="R9" s="116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4" customHeight="1">
      <c r="A10" s="337" t="s">
        <v>21</v>
      </c>
      <c r="B10" s="315" t="s">
        <v>9</v>
      </c>
      <c r="C10" s="315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24">
        <f>J11+J13+J12+J14</f>
        <v>0</v>
      </c>
      <c r="K10" s="5"/>
      <c r="L10" s="8"/>
      <c r="M10" s="9"/>
      <c r="N10" s="100"/>
      <c r="O10" s="5"/>
      <c r="P10" s="5"/>
      <c r="Q10" s="5"/>
      <c r="R10" s="115"/>
    </row>
    <row r="11" spans="1:258" ht="34" customHeight="1">
      <c r="A11" s="338"/>
      <c r="B11" s="316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25"/>
      <c r="K11" s="5"/>
      <c r="L11" s="5"/>
      <c r="M11" s="9"/>
      <c r="N11" s="100"/>
      <c r="O11" s="5"/>
      <c r="P11" s="5"/>
      <c r="Q11" s="5"/>
      <c r="R11" s="115"/>
    </row>
    <row r="12" spans="1:258" ht="34" customHeight="1">
      <c r="A12" s="338"/>
      <c r="B12" s="316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25"/>
      <c r="K12" s="5"/>
      <c r="L12" s="5"/>
      <c r="M12" s="9"/>
      <c r="N12" s="121"/>
      <c r="O12" s="5"/>
      <c r="P12" s="5"/>
      <c r="Q12" s="5"/>
      <c r="R12" s="115"/>
    </row>
    <row r="13" spans="1:258" ht="34" customHeight="1">
      <c r="A13" s="338"/>
      <c r="B13" s="316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25"/>
      <c r="K13" s="5"/>
      <c r="L13" s="10"/>
      <c r="M13" s="9"/>
      <c r="N13" s="100"/>
      <c r="O13" s="5"/>
      <c r="P13" s="5"/>
      <c r="Q13" s="5"/>
      <c r="R13" s="115"/>
    </row>
    <row r="14" spans="1:258" ht="34" customHeight="1">
      <c r="A14" s="338"/>
      <c r="B14" s="316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25"/>
      <c r="K14" s="5"/>
      <c r="L14" s="5"/>
      <c r="M14" s="5"/>
      <c r="N14" s="100"/>
      <c r="O14" s="5"/>
      <c r="P14" s="5"/>
      <c r="Q14" s="5"/>
      <c r="R14" s="115"/>
    </row>
    <row r="15" spans="1:258" ht="34" customHeight="1" thickBot="1">
      <c r="A15" s="339"/>
      <c r="B15" s="325" t="s">
        <v>15</v>
      </c>
      <c r="C15" s="325"/>
      <c r="D15" s="126" t="s">
        <v>16</v>
      </c>
      <c r="E15" s="127"/>
      <c r="F15" s="128">
        <f>G15+J15</f>
        <v>0</v>
      </c>
      <c r="G15" s="129"/>
      <c r="H15" s="129"/>
      <c r="I15" s="130"/>
      <c r="J15" s="131"/>
      <c r="K15" s="5"/>
      <c r="L15" s="5"/>
      <c r="M15" s="5"/>
      <c r="N15" s="100"/>
      <c r="O15" s="5"/>
      <c r="P15" s="5"/>
      <c r="Q15" s="5"/>
      <c r="R15" s="115"/>
    </row>
    <row r="16" spans="1:258" ht="34" customHeight="1">
      <c r="A16" s="191"/>
      <c r="B16" s="192"/>
      <c r="C16" s="192"/>
      <c r="D16" s="193"/>
      <c r="E16" s="194"/>
      <c r="F16" s="195"/>
      <c r="G16" s="196"/>
      <c r="H16" s="196"/>
      <c r="I16" s="197"/>
      <c r="J16" s="197"/>
      <c r="K16" s="5"/>
      <c r="L16" s="5"/>
      <c r="M16" s="5"/>
      <c r="N16" s="154"/>
      <c r="O16" s="5"/>
      <c r="P16" s="5"/>
      <c r="Q16" s="5"/>
      <c r="R16" s="115"/>
    </row>
    <row r="17" spans="1:258" ht="14.25" customHeight="1" thickBo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258" ht="22.5" customHeight="1" thickBot="1">
      <c r="A18" s="326" t="s">
        <v>0</v>
      </c>
      <c r="B18" s="327"/>
      <c r="C18" s="327"/>
      <c r="D18" s="328"/>
      <c r="E18" s="340" t="s">
        <v>1</v>
      </c>
      <c r="F18" s="320" t="s">
        <v>166</v>
      </c>
      <c r="G18" s="322" t="s">
        <v>21</v>
      </c>
      <c r="H18" s="322"/>
      <c r="I18" s="322"/>
      <c r="J18" s="323"/>
      <c r="K18" s="154"/>
      <c r="L18" s="154"/>
      <c r="M18" s="311"/>
      <c r="N18" s="311"/>
      <c r="O18" s="311"/>
      <c r="P18" s="154"/>
      <c r="Q18" s="5"/>
      <c r="R18" s="115"/>
    </row>
    <row r="19" spans="1:258" ht="15.75" customHeight="1" thickBot="1">
      <c r="A19" s="329"/>
      <c r="B19" s="317"/>
      <c r="C19" s="317"/>
      <c r="D19" s="318"/>
      <c r="E19" s="341"/>
      <c r="F19" s="321"/>
      <c r="G19" s="312" t="s">
        <v>2</v>
      </c>
      <c r="H19" s="317" t="s">
        <v>3</v>
      </c>
      <c r="I19" s="318"/>
      <c r="J19" s="313" t="s">
        <v>4</v>
      </c>
      <c r="K19" s="154"/>
      <c r="L19" s="154"/>
      <c r="M19" s="154"/>
      <c r="N19" s="154"/>
      <c r="O19" s="154"/>
      <c r="P19" s="42"/>
      <c r="Q19" s="154"/>
      <c r="R19" s="115"/>
    </row>
    <row r="20" spans="1:258" ht="32.25" customHeight="1">
      <c r="A20" s="329"/>
      <c r="B20" s="317"/>
      <c r="C20" s="317"/>
      <c r="D20" s="318"/>
      <c r="E20" s="341"/>
      <c r="F20" s="321"/>
      <c r="G20" s="312"/>
      <c r="H20" s="155" t="s">
        <v>165</v>
      </c>
      <c r="I20" s="38" t="s">
        <v>5</v>
      </c>
      <c r="J20" s="314"/>
      <c r="K20" s="154"/>
      <c r="L20" s="154"/>
      <c r="M20" s="154"/>
      <c r="N20" s="154"/>
      <c r="O20" s="154"/>
      <c r="P20" s="42"/>
      <c r="Q20" s="154"/>
      <c r="R20" s="115"/>
    </row>
    <row r="21" spans="1:258" ht="19.5" customHeight="1">
      <c r="A21" s="330">
        <v>1</v>
      </c>
      <c r="B21" s="331"/>
      <c r="C21" s="331"/>
      <c r="D21" s="332"/>
      <c r="E21" s="39">
        <v>2</v>
      </c>
      <c r="F21" s="41">
        <v>3</v>
      </c>
      <c r="G21" s="40">
        <v>4</v>
      </c>
      <c r="H21" s="41">
        <v>5</v>
      </c>
      <c r="I21" s="41">
        <v>6</v>
      </c>
      <c r="J21" s="123">
        <v>7</v>
      </c>
      <c r="K21" s="5"/>
      <c r="L21" s="5"/>
      <c r="M21" s="5"/>
      <c r="N21" s="154"/>
      <c r="O21" s="5"/>
      <c r="P21" s="5"/>
      <c r="Q21" s="5"/>
      <c r="R21" s="115"/>
    </row>
    <row r="22" spans="1:258" s="117" customFormat="1" ht="24" customHeight="1">
      <c r="A22" s="333" t="s">
        <v>172</v>
      </c>
      <c r="B22" s="334"/>
      <c r="C22" s="334"/>
      <c r="D22" s="334"/>
      <c r="E22" s="334"/>
      <c r="F22" s="334"/>
      <c r="G22" s="334"/>
      <c r="H22" s="334"/>
      <c r="I22" s="334"/>
      <c r="J22" s="335"/>
      <c r="K22" s="6"/>
      <c r="L22" s="6"/>
      <c r="M22" s="6"/>
      <c r="N22" s="7"/>
      <c r="O22" s="6"/>
      <c r="P22" s="6"/>
      <c r="Q22" s="6"/>
      <c r="R22" s="116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  <c r="IW22" s="118"/>
      <c r="IX22" s="118"/>
    </row>
    <row r="23" spans="1:258" s="117" customFormat="1" ht="37.5" customHeight="1">
      <c r="A23" s="336" t="s">
        <v>7</v>
      </c>
      <c r="B23" s="315"/>
      <c r="C23" s="315"/>
      <c r="D23" s="70" t="s">
        <v>6</v>
      </c>
      <c r="E23" s="71">
        <f t="shared" ref="E23:J23" si="1">E24+E29</f>
        <v>0</v>
      </c>
      <c r="F23" s="72">
        <f t="shared" si="1"/>
        <v>0</v>
      </c>
      <c r="G23" s="72">
        <f t="shared" si="1"/>
        <v>0</v>
      </c>
      <c r="H23" s="72">
        <f t="shared" si="1"/>
        <v>0</v>
      </c>
      <c r="I23" s="72">
        <f t="shared" si="1"/>
        <v>0</v>
      </c>
      <c r="J23" s="124">
        <f t="shared" si="1"/>
        <v>0</v>
      </c>
      <c r="K23" s="6"/>
      <c r="L23" s="6"/>
      <c r="M23" s="6"/>
      <c r="N23" s="7"/>
      <c r="O23" s="6"/>
      <c r="P23" s="6"/>
      <c r="Q23" s="6"/>
      <c r="R23" s="116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ht="34" customHeight="1">
      <c r="A24" s="337" t="s">
        <v>21</v>
      </c>
      <c r="B24" s="315" t="s">
        <v>9</v>
      </c>
      <c r="C24" s="315"/>
      <c r="D24" s="70" t="s">
        <v>8</v>
      </c>
      <c r="E24" s="72">
        <f>E25+E27+E26+E28</f>
        <v>0</v>
      </c>
      <c r="F24" s="72">
        <f>F25+F27+F26+F28</f>
        <v>0</v>
      </c>
      <c r="G24" s="72">
        <f>G25+G27+G26+G28</f>
        <v>0</v>
      </c>
      <c r="H24" s="72">
        <f>H25+H27+H26+H28</f>
        <v>0</v>
      </c>
      <c r="I24" s="73"/>
      <c r="J24" s="124">
        <f>J25+J27+J26+J28</f>
        <v>0</v>
      </c>
      <c r="K24" s="5"/>
      <c r="L24" s="8"/>
      <c r="M24" s="9"/>
      <c r="N24" s="154"/>
      <c r="O24" s="5"/>
      <c r="P24" s="5"/>
      <c r="Q24" s="5"/>
      <c r="R24" s="115"/>
    </row>
    <row r="25" spans="1:258" ht="34" customHeight="1">
      <c r="A25" s="338"/>
      <c r="B25" s="316" t="s">
        <v>63</v>
      </c>
      <c r="C25" s="69" t="s">
        <v>11</v>
      </c>
      <c r="D25" s="70" t="s">
        <v>10</v>
      </c>
      <c r="E25" s="33"/>
      <c r="F25" s="74">
        <f>G25+J25</f>
        <v>0</v>
      </c>
      <c r="G25" s="33"/>
      <c r="H25" s="33"/>
      <c r="I25" s="57"/>
      <c r="J25" s="125"/>
      <c r="K25" s="5"/>
      <c r="L25" s="5"/>
      <c r="M25" s="9"/>
      <c r="N25" s="154"/>
      <c r="O25" s="5"/>
      <c r="P25" s="5"/>
      <c r="Q25" s="5"/>
      <c r="R25" s="115"/>
    </row>
    <row r="26" spans="1:258" ht="34" customHeight="1">
      <c r="A26" s="338"/>
      <c r="B26" s="316"/>
      <c r="C26" s="69" t="s">
        <v>115</v>
      </c>
      <c r="D26" s="70" t="s">
        <v>12</v>
      </c>
      <c r="E26" s="33"/>
      <c r="F26" s="74">
        <f>G26+J26</f>
        <v>0</v>
      </c>
      <c r="G26" s="33"/>
      <c r="H26" s="33"/>
      <c r="I26" s="57"/>
      <c r="J26" s="125"/>
      <c r="K26" s="5"/>
      <c r="L26" s="5"/>
      <c r="M26" s="9"/>
      <c r="N26" s="154"/>
      <c r="O26" s="5"/>
      <c r="P26" s="5"/>
      <c r="Q26" s="5"/>
      <c r="R26" s="115"/>
    </row>
    <row r="27" spans="1:258" ht="34" customHeight="1">
      <c r="A27" s="338"/>
      <c r="B27" s="316"/>
      <c r="C27" s="69" t="s">
        <v>116</v>
      </c>
      <c r="D27" s="70" t="s">
        <v>13</v>
      </c>
      <c r="E27" s="33"/>
      <c r="F27" s="74">
        <f>G27+J27</f>
        <v>0</v>
      </c>
      <c r="G27" s="33"/>
      <c r="H27" s="33"/>
      <c r="I27" s="57"/>
      <c r="J27" s="125"/>
      <c r="K27" s="5"/>
      <c r="L27" s="10"/>
      <c r="M27" s="9"/>
      <c r="N27" s="154"/>
      <c r="O27" s="5"/>
      <c r="P27" s="5"/>
      <c r="Q27" s="5"/>
      <c r="R27" s="115"/>
    </row>
    <row r="28" spans="1:258" ht="34" customHeight="1">
      <c r="A28" s="338"/>
      <c r="B28" s="316"/>
      <c r="C28" s="69" t="s">
        <v>117</v>
      </c>
      <c r="D28" s="70" t="s">
        <v>14</v>
      </c>
      <c r="E28" s="33"/>
      <c r="F28" s="74">
        <f>G28+J28</f>
        <v>0</v>
      </c>
      <c r="G28" s="33"/>
      <c r="H28" s="33"/>
      <c r="I28" s="57"/>
      <c r="J28" s="125"/>
      <c r="K28" s="5"/>
      <c r="L28" s="5"/>
      <c r="M28" s="5"/>
      <c r="N28" s="154"/>
      <c r="O28" s="5"/>
      <c r="P28" s="5"/>
      <c r="Q28" s="5"/>
      <c r="R28" s="115"/>
    </row>
    <row r="29" spans="1:258" ht="34" customHeight="1" thickBot="1">
      <c r="A29" s="339"/>
      <c r="B29" s="325" t="s">
        <v>15</v>
      </c>
      <c r="C29" s="325"/>
      <c r="D29" s="126" t="s">
        <v>16</v>
      </c>
      <c r="E29" s="127"/>
      <c r="F29" s="128">
        <f>G29+J29</f>
        <v>0</v>
      </c>
      <c r="G29" s="129"/>
      <c r="H29" s="129"/>
      <c r="I29" s="130"/>
      <c r="J29" s="131"/>
      <c r="K29" s="5"/>
      <c r="L29" s="5"/>
      <c r="M29" s="5"/>
      <c r="N29" s="154"/>
      <c r="O29" s="5"/>
      <c r="P29" s="5"/>
      <c r="Q29" s="5"/>
      <c r="R29" s="115"/>
    </row>
    <row r="30" spans="1:258" ht="14.25" customHeight="1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4"/>
      <c r="L30" s="4"/>
      <c r="M30" s="4"/>
      <c r="N30" s="4"/>
      <c r="O30" s="4"/>
      <c r="P30" s="4"/>
      <c r="Q30" s="4"/>
    </row>
    <row r="31" spans="1:258" ht="15.75" customHeight="1">
      <c r="A31" s="58" t="s">
        <v>17</v>
      </c>
      <c r="B31" s="55"/>
      <c r="C31" s="56"/>
      <c r="D31" s="56"/>
      <c r="E31" s="56"/>
      <c r="F31" s="56"/>
      <c r="G31" s="56"/>
      <c r="H31" s="56"/>
      <c r="I31" s="56"/>
      <c r="J31" s="56"/>
      <c r="K31" s="4"/>
      <c r="L31" s="4"/>
      <c r="M31" s="4"/>
      <c r="N31" s="4"/>
      <c r="O31" s="4"/>
      <c r="P31" s="4"/>
      <c r="Q31" s="4"/>
    </row>
    <row r="32" spans="1:258" ht="19.5" customHeight="1">
      <c r="A32" s="59" t="s">
        <v>76</v>
      </c>
      <c r="B32" s="55"/>
      <c r="C32" s="56"/>
      <c r="D32" s="56"/>
      <c r="E32" s="56"/>
      <c r="F32" s="56"/>
      <c r="G32" s="56"/>
      <c r="H32" s="56"/>
      <c r="I32" s="56"/>
      <c r="J32" s="56"/>
      <c r="K32" s="4"/>
      <c r="L32" s="4"/>
      <c r="M32" s="4"/>
      <c r="N32" s="4"/>
      <c r="O32" s="4"/>
      <c r="P32" s="4"/>
      <c r="Q32" s="4"/>
    </row>
    <row r="33" spans="1:17" ht="39.75" customHeight="1">
      <c r="A33" s="319" t="s">
        <v>84</v>
      </c>
      <c r="B33" s="319"/>
      <c r="C33" s="319"/>
      <c r="D33" s="319"/>
      <c r="E33" s="319"/>
      <c r="F33" s="319"/>
      <c r="G33" s="319"/>
      <c r="H33" s="319"/>
      <c r="I33" s="319"/>
      <c r="J33" s="319"/>
      <c r="K33" s="4"/>
      <c r="L33" s="4"/>
      <c r="M33" s="4"/>
      <c r="N33" s="4"/>
      <c r="O33" s="4"/>
      <c r="P33" s="4"/>
      <c r="Q33" s="4"/>
    </row>
    <row r="34" spans="1:17" ht="15.5">
      <c r="A34" s="59" t="s">
        <v>81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7" ht="15.5">
      <c r="A35" s="120"/>
      <c r="B35" s="119"/>
    </row>
    <row r="36" spans="1:17" ht="14">
      <c r="A36" s="120"/>
    </row>
    <row r="37" spans="1:17" ht="14">
      <c r="A37" s="120"/>
    </row>
    <row r="38" spans="1:17" ht="14">
      <c r="A38" s="120"/>
    </row>
    <row r="39" spans="1:17" ht="14">
      <c r="A39" s="120"/>
    </row>
    <row r="40" spans="1:17" ht="14">
      <c r="A40" s="120"/>
    </row>
    <row r="41" spans="1:17" ht="14">
      <c r="A41" s="120"/>
    </row>
    <row r="42" spans="1:17" ht="14">
      <c r="A42" s="120"/>
    </row>
    <row r="43" spans="1:17" ht="14">
      <c r="A43" s="120"/>
    </row>
    <row r="44" spans="1:17" ht="14">
      <c r="A44" s="120"/>
    </row>
    <row r="45" spans="1:17" ht="14">
      <c r="A45" s="120"/>
    </row>
  </sheetData>
  <sheetProtection algorithmName="SHA-512" hashValue="sWLGYO97kd0hdnqdUEUuaSUh8Pu9uDirZAWMlV2gfiXyG2puxnlWGqckfK2JLy0/h+IGVGXipNCbsHQqtv4n0w==" saltValue="lhuPQMc+Lv2aT8oyhcvgWg==" spinCount="100000" sheet="1" objects="1" scenarios="1"/>
  <mergeCells count="32">
    <mergeCell ref="A23:C23"/>
    <mergeCell ref="A24:A29"/>
    <mergeCell ref="B24:C24"/>
    <mergeCell ref="B25:B28"/>
    <mergeCell ref="B29:C29"/>
    <mergeCell ref="M18:O18"/>
    <mergeCell ref="G19:G20"/>
    <mergeCell ref="H19:I19"/>
    <mergeCell ref="J19:J20"/>
    <mergeCell ref="A21:D21"/>
    <mergeCell ref="A33:J33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A18:D20"/>
    <mergeCell ref="E18:E20"/>
    <mergeCell ref="F18:F20"/>
    <mergeCell ref="G18:J18"/>
    <mergeCell ref="A22:J22"/>
    <mergeCell ref="M4:O4"/>
    <mergeCell ref="G5:G6"/>
    <mergeCell ref="J5:J6"/>
    <mergeCell ref="B10:C10"/>
    <mergeCell ref="B11:B14"/>
    <mergeCell ref="H5:I5"/>
  </mergeCells>
  <conditionalFormatting sqref="J11:J16">
    <cfRule type="cellIs" dxfId="60" priority="20" operator="greaterThan">
      <formula>G11*0.1</formula>
    </cfRule>
  </conditionalFormatting>
  <conditionalFormatting sqref="H10">
    <cfRule type="expression" dxfId="59" priority="14">
      <formula>$H$10&gt;$G$10</formula>
    </cfRule>
  </conditionalFormatting>
  <conditionalFormatting sqref="H11">
    <cfRule type="expression" dxfId="58" priority="13">
      <formula>$H$11&gt;0.2*$G$11</formula>
    </cfRule>
  </conditionalFormatting>
  <conditionalFormatting sqref="H12">
    <cfRule type="expression" dxfId="57" priority="12">
      <formula>$H$12&gt;0.2*$G$12</formula>
    </cfRule>
  </conditionalFormatting>
  <conditionalFormatting sqref="H13">
    <cfRule type="expression" dxfId="56" priority="11">
      <formula>$H$13&gt;0.2*$G$13</formula>
    </cfRule>
  </conditionalFormatting>
  <conditionalFormatting sqref="H14">
    <cfRule type="expression" dxfId="55" priority="10">
      <formula>$H$14&gt;0.2*$G$14</formula>
    </cfRule>
  </conditionalFormatting>
  <conditionalFormatting sqref="H15:H16">
    <cfRule type="expression" dxfId="54" priority="9">
      <formula>$H$15&gt;0.2*$G$15</formula>
    </cfRule>
  </conditionalFormatting>
  <conditionalFormatting sqref="J25:J29">
    <cfRule type="cellIs" dxfId="53" priority="7" operator="greaterThan">
      <formula>G25*0.1</formula>
    </cfRule>
  </conditionalFormatting>
  <conditionalFormatting sqref="H24">
    <cfRule type="expression" dxfId="52" priority="6">
      <formula>$H$24&gt;$G$24</formula>
    </cfRule>
  </conditionalFormatting>
  <conditionalFormatting sqref="H25">
    <cfRule type="expression" dxfId="51" priority="5">
      <formula>$H$25&gt;0.2*$G$25</formula>
    </cfRule>
  </conditionalFormatting>
  <conditionalFormatting sqref="H26">
    <cfRule type="expression" dxfId="50" priority="4">
      <formula>$H$26&gt;0.2*$G$26</formula>
    </cfRule>
  </conditionalFormatting>
  <conditionalFormatting sqref="H27">
    <cfRule type="expression" dxfId="49" priority="3">
      <formula>$H$27&gt;0.2*$G$27</formula>
    </cfRule>
  </conditionalFormatting>
  <conditionalFormatting sqref="H28">
    <cfRule type="expression" dxfId="48" priority="2">
      <formula>$H$28&gt;0.2*$G$28</formula>
    </cfRule>
  </conditionalFormatting>
  <conditionalFormatting sqref="H29">
    <cfRule type="expression" dxfId="47" priority="1">
      <formula>$H$29&gt;0.2*$G$29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 G25:H29 I24 I29:J29 J25:J28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5:E29">
      <formula1>MOD(E11*10,1)=0</formula1>
    </dataValidation>
    <dataValidation type="custom" allowBlank="1" showInputMessage="1" showErrorMessage="1" sqref="F11:F16 F25:F29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I'!$E$47&gt;$F$9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8" id="{0E7A7154-5089-4408-A456-B578E531EBA4}">
            <xm:f>'dział I'!$F$47&gt;$F$23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tabSelected="1" view="pageBreakPreview" zoomScale="60" zoomScaleNormal="100" workbookViewId="0">
      <selection activeCell="H1" sqref="H1"/>
    </sheetView>
  </sheetViews>
  <sheetFormatPr defaultColWidth="0" defaultRowHeight="12.5" zeroHeight="1"/>
  <cols>
    <col min="1" max="2" width="7.58203125" style="1" customWidth="1"/>
    <col min="3" max="3" width="3.33203125" style="1" customWidth="1"/>
    <col min="4" max="4" width="57.83203125" style="1" customWidth="1"/>
    <col min="5" max="5" width="4.83203125" style="1" customWidth="1"/>
    <col min="6" max="6" width="9.33203125" style="1" customWidth="1"/>
    <col min="7" max="8" width="15.25" style="1" customWidth="1"/>
    <col min="9" max="11" width="7.58203125" style="1" customWidth="1"/>
    <col min="12" max="18" width="0" style="1" hidden="1" customWidth="1"/>
    <col min="19" max="16384" width="7.58203125" style="1" hidden="1"/>
  </cols>
  <sheetData>
    <row r="1" spans="1:8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8" s="64" customFormat="1" ht="22.5" customHeight="1">
      <c r="A2" s="351" t="s">
        <v>158</v>
      </c>
      <c r="B2" s="351"/>
      <c r="C2" s="351"/>
      <c r="D2" s="351"/>
      <c r="E2" s="351"/>
      <c r="F2" s="351"/>
    </row>
    <row r="3" spans="1:8" s="55" customFormat="1" ht="4.5" customHeight="1" thickBot="1">
      <c r="A3" s="65"/>
      <c r="B3" s="65"/>
      <c r="C3" s="65"/>
      <c r="D3" s="65"/>
      <c r="E3" s="65"/>
      <c r="F3" s="65"/>
    </row>
    <row r="4" spans="1:8" s="55" customFormat="1" ht="51" customHeight="1">
      <c r="A4" s="326" t="s">
        <v>0</v>
      </c>
      <c r="B4" s="327"/>
      <c r="C4" s="327"/>
      <c r="D4" s="327"/>
      <c r="E4" s="328"/>
      <c r="F4" s="134" t="s">
        <v>19</v>
      </c>
      <c r="G4" s="158" t="s">
        <v>170</v>
      </c>
      <c r="H4" s="132" t="s">
        <v>171</v>
      </c>
    </row>
    <row r="5" spans="1:8" s="55" customFormat="1" ht="14.25" customHeight="1">
      <c r="A5" s="352">
        <v>1</v>
      </c>
      <c r="B5" s="353"/>
      <c r="C5" s="353"/>
      <c r="D5" s="353"/>
      <c r="E5" s="353"/>
      <c r="F5" s="37">
        <v>2</v>
      </c>
      <c r="G5" s="37">
        <v>3</v>
      </c>
      <c r="H5" s="135">
        <v>4</v>
      </c>
    </row>
    <row r="6" spans="1:8" s="55" customFormat="1" ht="28" customHeight="1">
      <c r="A6" s="354" t="s">
        <v>121</v>
      </c>
      <c r="B6" s="350"/>
      <c r="C6" s="350"/>
      <c r="D6" s="350"/>
      <c r="E6" s="38" t="s">
        <v>6</v>
      </c>
      <c r="F6" s="38" t="s">
        <v>20</v>
      </c>
      <c r="G6" s="187">
        <f>G7+G8</f>
        <v>0</v>
      </c>
      <c r="H6" s="136">
        <f>H7+H8</f>
        <v>0</v>
      </c>
    </row>
    <row r="7" spans="1:8" ht="25" customHeight="1">
      <c r="A7" s="367" t="s">
        <v>21</v>
      </c>
      <c r="B7" s="355" t="s">
        <v>22</v>
      </c>
      <c r="C7" s="356"/>
      <c r="D7" s="357"/>
      <c r="E7" s="38" t="s">
        <v>8</v>
      </c>
      <c r="F7" s="38" t="s">
        <v>20</v>
      </c>
      <c r="G7" s="188"/>
      <c r="H7" s="137"/>
    </row>
    <row r="8" spans="1:8" ht="25" customHeight="1">
      <c r="A8" s="368"/>
      <c r="B8" s="355" t="s">
        <v>23</v>
      </c>
      <c r="C8" s="356"/>
      <c r="D8" s="357"/>
      <c r="E8" s="38" t="s">
        <v>10</v>
      </c>
      <c r="F8" s="38" t="s">
        <v>20</v>
      </c>
      <c r="G8" s="188"/>
      <c r="H8" s="137"/>
    </row>
    <row r="9" spans="1:8" ht="36.75" customHeight="1">
      <c r="A9" s="369"/>
      <c r="B9" s="151" t="s">
        <v>3</v>
      </c>
      <c r="C9" s="356" t="s">
        <v>153</v>
      </c>
      <c r="D9" s="357"/>
      <c r="E9" s="38" t="s">
        <v>12</v>
      </c>
      <c r="F9" s="38" t="s">
        <v>20</v>
      </c>
      <c r="G9" s="188"/>
      <c r="H9" s="137"/>
    </row>
    <row r="10" spans="1:8" ht="25" customHeight="1">
      <c r="A10" s="349" t="s">
        <v>25</v>
      </c>
      <c r="B10" s="350"/>
      <c r="C10" s="350"/>
      <c r="D10" s="350"/>
      <c r="E10" s="38" t="s">
        <v>13</v>
      </c>
      <c r="F10" s="38" t="s">
        <v>20</v>
      </c>
      <c r="G10" s="188"/>
      <c r="H10" s="137"/>
    </row>
    <row r="11" spans="1:8" ht="25" customHeight="1">
      <c r="A11" s="360" t="s">
        <v>3</v>
      </c>
      <c r="B11" s="358" t="s">
        <v>124</v>
      </c>
      <c r="C11" s="358"/>
      <c r="D11" s="359"/>
      <c r="E11" s="38" t="s">
        <v>14</v>
      </c>
      <c r="F11" s="38" t="s">
        <v>20</v>
      </c>
      <c r="G11" s="188"/>
      <c r="H11" s="137"/>
    </row>
    <row r="12" spans="1:8" ht="36.75" customHeight="1">
      <c r="A12" s="361"/>
      <c r="B12" s="150" t="s">
        <v>3</v>
      </c>
      <c r="C12" s="363" t="s">
        <v>122</v>
      </c>
      <c r="D12" s="364"/>
      <c r="E12" s="38" t="s">
        <v>16</v>
      </c>
      <c r="F12" s="38" t="s">
        <v>20</v>
      </c>
      <c r="G12" s="188"/>
      <c r="H12" s="137"/>
    </row>
    <row r="13" spans="1:8" ht="24" customHeight="1">
      <c r="A13" s="361"/>
      <c r="B13" s="347" t="s">
        <v>125</v>
      </c>
      <c r="C13" s="347"/>
      <c r="D13" s="348"/>
      <c r="E13" s="38" t="s">
        <v>24</v>
      </c>
      <c r="F13" s="38" t="s">
        <v>20</v>
      </c>
      <c r="G13" s="188"/>
      <c r="H13" s="137"/>
    </row>
    <row r="14" spans="1:8" ht="36.75" customHeight="1">
      <c r="A14" s="361"/>
      <c r="B14" s="150" t="s">
        <v>3</v>
      </c>
      <c r="C14" s="363" t="s">
        <v>123</v>
      </c>
      <c r="D14" s="364"/>
      <c r="E14" s="38" t="s">
        <v>26</v>
      </c>
      <c r="F14" s="38" t="s">
        <v>20</v>
      </c>
      <c r="G14" s="188"/>
      <c r="H14" s="137"/>
    </row>
    <row r="15" spans="1:8" ht="50.5" customHeight="1">
      <c r="A15" s="362"/>
      <c r="B15" s="365" t="s">
        <v>3</v>
      </c>
      <c r="C15" s="366"/>
      <c r="D15" s="146" t="s">
        <v>145</v>
      </c>
      <c r="E15" s="38" t="s">
        <v>85</v>
      </c>
      <c r="F15" s="38" t="s">
        <v>20</v>
      </c>
      <c r="G15" s="188"/>
      <c r="H15" s="137"/>
    </row>
    <row r="16" spans="1:8" ht="32.15" customHeight="1">
      <c r="A16" s="344" t="s">
        <v>160</v>
      </c>
      <c r="B16" s="345"/>
      <c r="C16" s="345"/>
      <c r="D16" s="346"/>
      <c r="E16" s="38" t="s">
        <v>86</v>
      </c>
      <c r="F16" s="97" t="s">
        <v>27</v>
      </c>
      <c r="G16" s="189"/>
      <c r="H16" s="138"/>
    </row>
    <row r="17" spans="1:8" ht="32.25" customHeight="1">
      <c r="A17" s="344" t="s">
        <v>119</v>
      </c>
      <c r="B17" s="345"/>
      <c r="C17" s="345"/>
      <c r="D17" s="346"/>
      <c r="E17" s="38" t="s">
        <v>87</v>
      </c>
      <c r="F17" s="97" t="s">
        <v>27</v>
      </c>
      <c r="G17" s="189"/>
      <c r="H17" s="138"/>
    </row>
    <row r="18" spans="1:8" ht="32.25" customHeight="1">
      <c r="A18" s="377" t="s">
        <v>118</v>
      </c>
      <c r="B18" s="346"/>
      <c r="C18" s="346"/>
      <c r="D18" s="346"/>
      <c r="E18" s="38" t="s">
        <v>88</v>
      </c>
      <c r="F18" s="97" t="s">
        <v>27</v>
      </c>
      <c r="G18" s="189"/>
      <c r="H18" s="138"/>
    </row>
    <row r="19" spans="1:8" ht="25" customHeight="1">
      <c r="A19" s="377" t="s">
        <v>147</v>
      </c>
      <c r="B19" s="346"/>
      <c r="C19" s="346"/>
      <c r="D19" s="346"/>
      <c r="E19" s="38" t="s">
        <v>89</v>
      </c>
      <c r="F19" s="97" t="s">
        <v>27</v>
      </c>
      <c r="G19" s="189"/>
      <c r="H19" s="138"/>
    </row>
    <row r="20" spans="1:8" ht="31.5" customHeight="1">
      <c r="A20" s="374" t="s">
        <v>71</v>
      </c>
      <c r="B20" s="375"/>
      <c r="C20" s="375"/>
      <c r="D20" s="376"/>
      <c r="E20" s="38" t="s">
        <v>90</v>
      </c>
      <c r="F20" s="149" t="s">
        <v>27</v>
      </c>
      <c r="G20" s="190"/>
      <c r="H20" s="139"/>
    </row>
    <row r="21" spans="1:8" ht="46.5" customHeight="1">
      <c r="A21" s="360" t="s">
        <v>154</v>
      </c>
      <c r="B21" s="378" t="s">
        <v>148</v>
      </c>
      <c r="C21" s="378"/>
      <c r="D21" s="379"/>
      <c r="E21" s="38" t="s">
        <v>91</v>
      </c>
      <c r="F21" s="148" t="s">
        <v>27</v>
      </c>
      <c r="G21" s="190"/>
      <c r="H21" s="139"/>
    </row>
    <row r="22" spans="1:8" ht="36.75" customHeight="1">
      <c r="A22" s="361"/>
      <c r="B22" s="378" t="s">
        <v>149</v>
      </c>
      <c r="C22" s="378"/>
      <c r="D22" s="379"/>
      <c r="E22" s="38" t="s">
        <v>92</v>
      </c>
      <c r="F22" s="147" t="s">
        <v>27</v>
      </c>
      <c r="G22" s="190"/>
      <c r="H22" s="139"/>
    </row>
    <row r="23" spans="1:8" ht="44.25" customHeight="1">
      <c r="A23" s="361"/>
      <c r="B23" s="378" t="s">
        <v>150</v>
      </c>
      <c r="C23" s="378"/>
      <c r="D23" s="379"/>
      <c r="E23" s="38" t="s">
        <v>93</v>
      </c>
      <c r="F23" s="149" t="s">
        <v>27</v>
      </c>
      <c r="G23" s="190"/>
      <c r="H23" s="139"/>
    </row>
    <row r="24" spans="1:8" ht="49.5" customHeight="1">
      <c r="A24" s="361"/>
      <c r="B24" s="378" t="s">
        <v>151</v>
      </c>
      <c r="C24" s="378"/>
      <c r="D24" s="379"/>
      <c r="E24" s="38" t="s">
        <v>94</v>
      </c>
      <c r="F24" s="147" t="s">
        <v>27</v>
      </c>
      <c r="G24" s="190"/>
      <c r="H24" s="139"/>
    </row>
    <row r="25" spans="1:8" ht="49.5" customHeight="1">
      <c r="A25" s="361"/>
      <c r="B25" s="378" t="s">
        <v>152</v>
      </c>
      <c r="C25" s="378"/>
      <c r="D25" s="379"/>
      <c r="E25" s="38" t="s">
        <v>95</v>
      </c>
      <c r="F25" s="149" t="s">
        <v>27</v>
      </c>
      <c r="G25" s="189"/>
      <c r="H25" s="138"/>
    </row>
    <row r="26" spans="1:8" ht="23.25" customHeight="1">
      <c r="A26" s="361"/>
      <c r="B26" s="380" t="s">
        <v>72</v>
      </c>
      <c r="C26" s="380"/>
      <c r="D26" s="381"/>
      <c r="E26" s="38" t="s">
        <v>96</v>
      </c>
      <c r="F26" s="149" t="s">
        <v>27</v>
      </c>
      <c r="G26" s="190"/>
      <c r="H26" s="139"/>
    </row>
    <row r="27" spans="1:8" ht="52" customHeight="1">
      <c r="A27" s="361"/>
      <c r="B27" s="370" t="s">
        <v>169</v>
      </c>
      <c r="C27" s="371"/>
      <c r="D27" s="372"/>
      <c r="E27" s="38" t="s">
        <v>97</v>
      </c>
      <c r="F27" s="204" t="s">
        <v>27</v>
      </c>
      <c r="G27" s="190"/>
      <c r="H27" s="139"/>
    </row>
    <row r="28" spans="1:8" ht="59.25" customHeight="1">
      <c r="A28" s="361"/>
      <c r="B28" s="382" t="s">
        <v>167</v>
      </c>
      <c r="C28" s="383"/>
      <c r="D28" s="384"/>
      <c r="E28" s="202">
        <v>23</v>
      </c>
      <c r="F28" s="203" t="s">
        <v>27</v>
      </c>
      <c r="G28" s="205"/>
      <c r="H28" s="206"/>
    </row>
    <row r="29" spans="1:8" ht="48.65" customHeight="1" thickBot="1">
      <c r="A29" s="385" t="s">
        <v>168</v>
      </c>
      <c r="B29" s="386"/>
      <c r="C29" s="386"/>
      <c r="D29" s="386"/>
      <c r="E29" s="198">
        <v>24</v>
      </c>
      <c r="F29" s="199" t="s">
        <v>27</v>
      </c>
      <c r="G29" s="200"/>
      <c r="H29" s="201"/>
    </row>
    <row r="30" spans="1:8" ht="28.5" customHeight="1"/>
    <row r="31" spans="1:8" ht="63" customHeight="1">
      <c r="A31" s="342" t="s">
        <v>57</v>
      </c>
      <c r="B31" s="343"/>
      <c r="C31" s="142"/>
      <c r="D31" s="153" t="s">
        <v>163</v>
      </c>
      <c r="E31" s="11"/>
      <c r="F31" s="342" t="s">
        <v>77</v>
      </c>
      <c r="G31" s="343"/>
      <c r="H31" s="156"/>
    </row>
    <row r="32" spans="1:8" ht="14.25" customHeight="1">
      <c r="A32" s="30" t="s">
        <v>59</v>
      </c>
      <c r="B32" s="30"/>
      <c r="C32" s="30"/>
      <c r="D32" s="12" t="s">
        <v>164</v>
      </c>
      <c r="E32" s="12"/>
      <c r="F32" s="373" t="s">
        <v>28</v>
      </c>
      <c r="G32" s="373"/>
      <c r="H32" s="157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FQHJb7+UazvLjDGFnkUz5t78tLUhnHSQKBLYZWm0aeCovqzLfMQwm7LfQ1mWwwv6/BgQ4uj+BI4iR5em/aZikA==" saltValue="hMS4rlm0fyC/oAUeX2LZVw==" spinCount="100000" sheet="1" objects="1" scenarios="1"/>
  <mergeCells count="33">
    <mergeCell ref="A29:D29"/>
    <mergeCell ref="C9:D9"/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  <mergeCell ref="A21:A28"/>
    <mergeCell ref="A31:B31"/>
    <mergeCell ref="A16:D16"/>
    <mergeCell ref="B13:D13"/>
    <mergeCell ref="A10:D10"/>
    <mergeCell ref="A2:F2"/>
    <mergeCell ref="A4:E4"/>
    <mergeCell ref="A5:E5"/>
    <mergeCell ref="A6:D6"/>
    <mergeCell ref="B7:D7"/>
    <mergeCell ref="B8:D8"/>
    <mergeCell ref="B11:D11"/>
    <mergeCell ref="A11:A15"/>
    <mergeCell ref="C12:D12"/>
    <mergeCell ref="C14:D14"/>
    <mergeCell ref="B15:C15"/>
    <mergeCell ref="A7:A9"/>
  </mergeCells>
  <conditionalFormatting sqref="G9">
    <cfRule type="cellIs" dxfId="44" priority="38" operator="greaterThan">
      <formula>$G$8</formula>
    </cfRule>
  </conditionalFormatting>
  <conditionalFormatting sqref="G20">
    <cfRule type="cellIs" dxfId="43" priority="35" operator="greaterThan">
      <formula>$G$19</formula>
    </cfRule>
  </conditionalFormatting>
  <conditionalFormatting sqref="G10">
    <cfRule type="expression" dxfId="42" priority="19">
      <formula>$G$10&lt;$G$11+$G$13</formula>
    </cfRule>
  </conditionalFormatting>
  <conditionalFormatting sqref="G12">
    <cfRule type="expression" dxfId="41" priority="18">
      <formula>$G$11&lt;$G$12</formula>
    </cfRule>
  </conditionalFormatting>
  <conditionalFormatting sqref="G15">
    <cfRule type="expression" dxfId="40" priority="13">
      <formula>$G$15&gt;$G$13</formula>
    </cfRule>
    <cfRule type="expression" dxfId="39" priority="15">
      <formula>$G$15&gt;$G$14</formula>
    </cfRule>
  </conditionalFormatting>
  <conditionalFormatting sqref="G14">
    <cfRule type="expression" dxfId="38" priority="14">
      <formula>$G$14&gt;$G$13</formula>
    </cfRule>
  </conditionalFormatting>
  <conditionalFormatting sqref="G8">
    <cfRule type="expression" dxfId="37" priority="12">
      <formula>$G$8-$G$9&gt;$G$7</formula>
    </cfRule>
  </conditionalFormatting>
  <conditionalFormatting sqref="H9">
    <cfRule type="cellIs" dxfId="36" priority="11" operator="greaterThan">
      <formula>$H$8</formula>
    </cfRule>
  </conditionalFormatting>
  <conditionalFormatting sqref="H20">
    <cfRule type="cellIs" dxfId="35" priority="9" operator="greaterThan">
      <formula>$H$19</formula>
    </cfRule>
  </conditionalFormatting>
  <conditionalFormatting sqref="H10">
    <cfRule type="expression" dxfId="34" priority="8">
      <formula>$H$10&lt;$H$11+$H$13</formula>
    </cfRule>
  </conditionalFormatting>
  <conditionalFormatting sqref="H12">
    <cfRule type="expression" dxfId="33" priority="7">
      <formula>$H$11&lt;$H$12</formula>
    </cfRule>
  </conditionalFormatting>
  <conditionalFormatting sqref="H15">
    <cfRule type="expression" dxfId="32" priority="4">
      <formula>$H$15&gt;$H$13</formula>
    </cfRule>
    <cfRule type="expression" dxfId="31" priority="6">
      <formula>$H$15&gt;$H$14</formula>
    </cfRule>
  </conditionalFormatting>
  <conditionalFormatting sqref="H14">
    <cfRule type="expression" dxfId="30" priority="5">
      <formula>$H$14&gt;$H$13</formula>
    </cfRule>
  </conditionalFormatting>
  <conditionalFormatting sqref="H8">
    <cfRule type="expression" dxfId="29" priority="3">
      <formula>$H$8-$H$9&gt;$H$7</formula>
    </cfRule>
  </conditionalFormatting>
  <conditionalFormatting sqref="G26">
    <cfRule type="expression" dxfId="28" priority="2">
      <formula>$G$26&gt;$G$25</formula>
    </cfRule>
  </conditionalFormatting>
  <conditionalFormatting sqref="H26">
    <cfRule type="expression" dxfId="27" priority="1">
      <formula>$H$26&gt;$H$25</formula>
    </cfRule>
  </conditionalFormatting>
  <dataValidations count="2">
    <dataValidation type="custom" allowBlank="1" showInputMessage="1" showErrorMessage="1" errorTitle="Znaki po przecinku" error="Wpisujemy bez miejsc po przecinku." sqref="G7:H15">
      <formula1>MOD(G7,1)=0</formula1>
    </dataValidation>
    <dataValidation type="custom" allowBlank="1" showInputMessage="1" showErrorMessage="1" errorTitle="Znaki po przecinku" error="Wpisana wartość może mieć wyłącznie 1 znak po przecinku." sqref="G16:H29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2021-05-06T07:26:25Z</cp:lastPrinted>
  <dcterms:created xsi:type="dcterms:W3CDTF">2011-03-10T10:03:26Z</dcterms:created>
  <dcterms:modified xsi:type="dcterms:W3CDTF">2023-04-21T20:02:54Z</dcterms:modified>
</cp:coreProperties>
</file>