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882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V_2019" sheetId="10767" r:id="rId15"/>
    <sheet name="Ceny_tygodniowe_UE" sheetId="10608" r:id="rId16"/>
    <sheet name="Raport_KWIECIEN_2019PL" sheetId="10764" r:id="rId17"/>
    <sheet name="Handel_III_2019" sheetId="10766" r:id="rId18"/>
    <sheet name="Handel zagr. wg krajów 3_19" sheetId="10765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63" r:id="rId31"/>
  </sheets>
  <externalReferences>
    <externalReference r:id="rId32"/>
  </externalReferences>
  <definedNames>
    <definedName name="\a">#N/A</definedName>
    <definedName name="\s" localSheetId="29">#REF!</definedName>
    <definedName name="\s" localSheetId="14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16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4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 localSheetId="16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16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16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16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67" l="1"/>
  <c r="D81" i="10767"/>
  <c r="E80" i="10767"/>
  <c r="D80" i="10767"/>
  <c r="E79" i="10767"/>
  <c r="D79" i="10767"/>
  <c r="E78" i="10767"/>
  <c r="D78" i="10767"/>
  <c r="E77" i="10767"/>
  <c r="D77" i="10767"/>
  <c r="E76" i="10767"/>
  <c r="D76" i="10767"/>
  <c r="E75" i="10767"/>
  <c r="D75" i="10767"/>
  <c r="E74" i="10767"/>
  <c r="D74" i="10767"/>
  <c r="E73" i="10767"/>
  <c r="D73" i="10767"/>
  <c r="E72" i="10767"/>
  <c r="D72" i="10767"/>
  <c r="E71" i="10767"/>
  <c r="D71" i="10767"/>
  <c r="E70" i="10767"/>
  <c r="D70" i="10767"/>
  <c r="E69" i="10767"/>
  <c r="D69" i="10767"/>
  <c r="E68" i="10767"/>
  <c r="D68" i="10767"/>
  <c r="E67" i="10767"/>
  <c r="D67" i="10767"/>
  <c r="E66" i="10767"/>
  <c r="D66" i="10767"/>
  <c r="E65" i="10767"/>
  <c r="D65" i="10767"/>
  <c r="E64" i="10767"/>
  <c r="D64" i="10767"/>
  <c r="E63" i="10767"/>
  <c r="D63" i="10767"/>
  <c r="E62" i="10767"/>
  <c r="D62" i="10767"/>
  <c r="E61" i="10767"/>
  <c r="D61" i="10767"/>
  <c r="E60" i="10767"/>
  <c r="D60" i="10767"/>
  <c r="E59" i="10767"/>
  <c r="D59" i="10767"/>
  <c r="E58" i="10767"/>
  <c r="D58" i="10767"/>
  <c r="E57" i="10767"/>
  <c r="D57" i="10767"/>
  <c r="E56" i="10767"/>
  <c r="D56" i="10767"/>
  <c r="E55" i="10767"/>
  <c r="D55" i="10767"/>
  <c r="E54" i="10767"/>
  <c r="D54" i="10767"/>
  <c r="E53" i="10767"/>
  <c r="D53" i="10767"/>
  <c r="D44" i="10766" l="1"/>
  <c r="C44" i="10766"/>
  <c r="D31" i="10766"/>
  <c r="C31" i="10766"/>
  <c r="D22" i="10766"/>
  <c r="C22" i="10766"/>
  <c r="C18" i="10766" l="1"/>
  <c r="D18" i="10766"/>
  <c r="C19" i="10766"/>
  <c r="D19" i="10766"/>
  <c r="O11" i="10764" l="1"/>
  <c r="O10" i="10764"/>
  <c r="O9" i="10764"/>
  <c r="O8" i="10764"/>
  <c r="O7" i="1076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<sst xmlns="http://schemas.openxmlformats.org/spreadsheetml/2006/main" count="3897" uniqueCount="612">
  <si>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</si>
  <si>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</si>
  <si>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</si>
  <si>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</si>
  <si>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</si>
  <si>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</si>
  <si>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</si>
  <si>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</si>
  <si>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</si>
  <si>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</si>
  <si>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</si>
  <si>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</si>
  <si>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</si>
  <si>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</si>
  <si>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</si>
  <si>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</si>
  <si>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</si>
  <si>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</si>
  <si>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</si>
  <si>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</si>
  <si>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</si>
  <si>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</si>
  <si>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</si>
  <si>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</si>
  <si>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</si>
  <si>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</si>
  <si>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</si>
  <si>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</si>
  <si>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</si>
  <si>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</si>
  <si>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</si>
  <si>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</si>
  <si>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</si>
  <si>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</si>
  <si>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</si>
  <si>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</si>
  <si>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</si>
  <si>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</si>
  <si>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</si>
  <si>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</si>
  <si>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</si>
  <si>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</si>
  <si>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</si>
  <si>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</si>
  <si>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</si>
  <si>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</si>
  <si>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</si>
  <si>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</si>
  <si>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</si>
  <si>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</si>
  <si>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</si>
  <si>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</si>
  <si>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</si>
  <si>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</si>
  <si>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</si>
  <si>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</si>
  <si>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</si>
  <si>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</si>
  <si>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</si>
  <si>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</si>
  <si>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</si>
  <si>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</si>
  <si>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</si>
  <si>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</si>
  <si>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</si>
  <si>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</si>
  <si>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</si>
  <si>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</si>
  <si>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</si>
  <si>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</si>
  <si>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</si>
  <si>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</si>
  <si>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</si>
  <si>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</si>
  <si>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</si>
  <si>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</si>
  <si>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</si>
  <si>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</si>
  <si>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</si>
  <si>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</si>
  <si>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</si>
  <si>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</si>
  <si>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</si>
  <si>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</si>
  <si>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</si>
  <si>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</si>
  <si>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</si>
  <si>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</si>
  <si>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</si>
  <si>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</si>
  <si>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</si>
  <si>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</si>
  <si>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</si>
  <si>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</si>
  <si>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</si>
  <si>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</si>
  <si>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</si>
  <si>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</si>
  <si>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</si>
  <si>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</si>
  <si>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</si>
  <si>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</si>
  <si>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</si>
  <si>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</si>
  <si>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</si>
  <si>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</si>
  <si>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</si>
  <si>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</si>
  <si>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</si>
  <si>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</si>
  <si>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</si>
  <si>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</si>
  <si>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</si>
  <si>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</si>
  <si>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</si>
  <si>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</si>
  <si>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</si>
  <si>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</si>
  <si>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</si>
  <si>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</si>
  <si>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</si>
  <si>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</si>
  <si>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</si>
  <si>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</si>
  <si>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</si>
  <si>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</si>
  <si>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</si>
  <si>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</si>
  <si>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</si>
  <si>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</si>
  <si>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</si>
  <si>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</si>
  <si>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</si>
  <si>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</si>
  <si>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</si>
  <si>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</si>
  <si>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</si>
  <si>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</si>
  <si>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</si>
  <si>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</si>
  <si>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</si>
  <si>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</si>
  <si>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</si>
  <si>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</si>
  <si>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</si>
  <si>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</si>
  <si>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</si>
  <si>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</si>
  <si>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</si>
  <si>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</si>
  <si>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</si>
  <si>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</si>
  <si>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</si>
  <si>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</si>
  <si>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</si>
  <si>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</si>
  <si>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</si>
  <si>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</si>
  <si>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</si>
  <si>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</si>
  <si>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</si>
  <si>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</si>
  <si>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</si>
  <si>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</si>
  <si>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</si>
  <si>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</si>
  <si>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</si>
  <si>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</si>
  <si>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</si>
  <si>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</si>
  <si>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</si>
  <si>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</si>
  <si>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</si>
  <si>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</si>
  <si>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</si>
  <si>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</si>
  <si>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</si>
  <si>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</si>
  <si>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</si>
  <si>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</si>
  <si>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</si>
  <si>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</si>
  <si>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</si>
  <si>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</si>
  <si>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</si>
  <si>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</si>
  <si>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</si>
  <si>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</si>
  <si>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</si>
  <si>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</si>
  <si>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</si>
  <si>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</si>
  <si>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</si>
  <si>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</si>
  <si>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</si>
  <si>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</si>
  <si>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</si>
  <si>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</si>
  <si>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</si>
  <si>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</si>
  <si>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</si>
  <si>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</si>
  <si>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</si>
  <si>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</si>
  <si>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</si>
  <si>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</si>
  <si>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</si>
  <si>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</si>
  <si>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</si>
  <si>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</si>
  <si>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</si>
  <si>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</si>
  <si>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</si>
  <si>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</si>
  <si>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</si>
  <si>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</si>
  <si>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</si>
  <si>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</si>
  <si>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</si>
  <si>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</si>
  <si>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</si>
  <si>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</si>
  <si>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</si>
  <si>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</si>
  <si>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</si>
  <si>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</si>
  <si>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</si>
  <si>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</si>
  <si>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</si>
  <si>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</si>
  <si>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</si>
  <si>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</si>
  <si>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</si>
  <si>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</si>
  <si>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</si>
  <si>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</si>
  <si>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</si>
  <si>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</si>
  <si>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</si>
  <si>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</si>
  <si>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</si>
  <si>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</si>
  <si>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</si>
  <si>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</si>
  <si>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</si>
  <si>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</si>
  <si>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</si>
  <si>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</si>
  <si>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</si>
  <si>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</si>
  <si>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</si>
  <si>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</si>
  <si>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</si>
  <si>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</si>
  <si>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</si>
  <si>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</si>
  <si>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</si>
  <si>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</si>
  <si>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</si>
  <si>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</si>
  <si>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</si>
  <si>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</si>
  <si>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</si>
  <si>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</si>
  <si>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</si>
  <si>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</si>
  <si>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</si>
  <si>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</si>
  <si>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</si>
  <si>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</si>
  <si>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</si>
  <si>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</si>
  <si>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</si>
  <si>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</si>
  <si>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</si>
  <si>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</si>
  <si>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</si>
  <si>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</si>
  <si>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</si>
  <si>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</si>
  <si>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</si>
  <si>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</si>
  <si>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</si>
  <si>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</si>
  <si>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</si>
  <si>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</si>
  <si>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</si>
  <si>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</si>
  <si>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</si>
  <si>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</si>
  <si>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</si>
  <si>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</si>
  <si>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</si>
  <si>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</si>
  <si>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</si>
  <si>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</si>
  <si>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</si>
  <si>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</si>
  <si>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</si>
  <si>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</si>
  <si>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</si>
  <si>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</si>
  <si>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</si>
  <si>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</si>
  <si>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</si>
  <si>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</si>
  <si>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</si>
  <si>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</si>
  <si>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</si>
  <si>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</si>
  <si>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</si>
  <si>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</si>
  <si>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</si>
  <si>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</si>
  <si>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</si>
  <si>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</si>
  <si>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</si>
  <si>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</si>
  <si>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</si>
  <si>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</si>
  <si>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</si>
  <si>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</si>
  <si>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</si>
  <si>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</si>
  <si>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</si>
  <si>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</si>
  <si>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</si>
  <si>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</si>
  <si>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</si>
  <si>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</si>
  <si>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</si>
  <si>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</si>
  <si>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</si>
  <si>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</si>
  <si>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</si>
  <si>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</si>
  <si>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</si>
  <si>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</si>
  <si>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</si>
  <si>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</si>
  <si>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</si>
  <si>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</si>
  <si>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</si>
  <si>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</si>
  <si>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</si>
  <si>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</si>
  <si>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</si>
  <si>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</si>
  <si>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</si>
  <si>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</si>
  <si>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</si>
  <si>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</si>
  <si>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</si>
  <si>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</si>
  <si>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</si>
  <si>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</si>
  <si>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</si>
  <si>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</si>
  <si>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</si>
  <si>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</si>
  <si>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</si>
  <si>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</si>
  <si>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</si>
  <si>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</si>
  <si>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</si>
  <si>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</si>
  <si>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</si>
  <si>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</si>
  <si>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</si>
  <si>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</si>
  <si>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</si>
  <si>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</si>
  <si>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</si>
  <si>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</si>
  <si>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</si>
  <si>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</si>
  <si>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</si>
  <si>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</si>
  <si>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</si>
  <si>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</si>
  <si>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</si>
  <si>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</si>
  <si>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</si>
  <si>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</si>
  <si>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</si>
  <si>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</si>
  <si>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</si>
  <si>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</si>
  <si>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</si>
  <si>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</si>
  <si>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</si>
  <si>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</si>
  <si>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</si>
  <si>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</si>
  <si>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</si>
  <si>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</si>
  <si>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</si>
  <si>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</si>
  <si>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</si>
  <si>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</si>
  <si>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</si>
  <si>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</si>
  <si>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</si>
  <si>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</si>
  <si>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</si>
  <si>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</si>
  <si>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</si>
  <si>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</si>
  <si>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</si>
  <si>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</si>
  <si>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</si>
  <si>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</si>
  <si>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</si>
  <si>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</si>
  <si>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</si>
  <si>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</si>
  <si>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</si>
  <si>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</si>
  <si>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</si>
  <si>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</si>
  <si>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</si>
  <si>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</si>
  <si>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</si>
  <si>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</si>
  <si>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</si>
  <si>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</si>
  <si>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</si>
  <si>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</si>
  <si>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</si>
  <si>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</si>
  <si>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</si>
  <si>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</si>
  <si>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</si>
  <si>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</si>
  <si>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</si>
  <si>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</si>
  <si>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</si>
  <si>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</si>
  <si>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</si>
  <si>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</si>
  <si>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</si>
  <si>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</si>
  <si>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</si>
  <si>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</si>
  <si>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</si>
  <si>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</si>
  <si>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</si>
  <si>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</si>
  <si>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</si>
  <si>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</si>
  <si>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</si>
  <si>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</si>
  <si>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</si>
  <si>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</si>
  <si>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</si>
  <si>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</si>
  <si>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</si>
  <si>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</si>
  <si>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</si>
  <si>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</si>
  <si>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</si>
  <si>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</si>
  <si>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</si>
  <si>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</si>
  <si>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</si>
  <si>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</si>
  <si>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</si>
  <si>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</si>
  <si>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</si>
  <si>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</si>
  <si>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</si>
  <si>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</si>
  <si>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</si>
  <si>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</si>
  <si>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</si>
  <si>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</si>
  <si>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</si>
  <si>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</si>
  <si>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</si>
  <si>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</si>
  <si>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</si>
  <si>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</si>
  <si>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</si>
  <si>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</si>
  <si>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</si>
  <si>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</si>
  <si>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</si>
  <si>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</si>
  <si>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</si>
  <si>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</si>
  <si>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</si>
  <si>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</si>
  <si>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</si>
  <si>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</si>
  <si>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</si>
  <si>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</si>
  <si>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</si>
  <si>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</si>
  <si>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</si>
  <si>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</si>
  <si>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</si>
  <si>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</si>
  <si>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</si>
  <si>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</si>
  <si>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</si>
  <si>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</si>
  <si>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</si>
  <si>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</si>
  <si>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</si>
  <si>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</si>
  <si>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</si>
  <si>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</si>
  <si>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</si>
  <si>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</si>
  <si>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</si>
  <si>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</si>
  <si>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</si>
  <si>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</si>
  <si>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</si>
  <si>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</si>
  <si>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</si>
  <si>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</si>
  <si>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</si>
  <si>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</si>
  <si>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</si>
  <si>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</si>
  <si>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</si>
  <si>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</si>
  <si>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</si>
  <si>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</si>
  <si>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</si>
  <si>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</si>
  <si>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</si>
  <si>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</si>
  <si>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</si>
  <si>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</si>
  <si>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</si>
  <si>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</si>
  <si>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</si>
  <si>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</si>
  <si>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</si>
  <si>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</si>
  <si>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</si>
  <si>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</si>
  <si>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</si>
  <si>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</si>
  <si>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</si>
  <si>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</si>
  <si>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</si>
  <si>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</si>
  <si>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</si>
  <si>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</si>
  <si>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</si>
  <si>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</si>
  <si>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</si>
  <si>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</si>
  <si>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</si>
  <si>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</si>
  <si>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</si>
  <si>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</si>
  <si>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</si>
  <si>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</si>
  <si>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</si>
  <si>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</si>
  <si>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</si>
  <si>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</si>
  <si>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</si>
  <si>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</si>
  <si>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</si>
  <si>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</si>
  <si>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</si>
  <si>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</si>
  <si>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</si>
  <si>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</si>
  <si>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</si>
  <si>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</si>
  <si>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04.03.2019-31.03.2019</t>
  </si>
  <si>
    <t>III 2019</t>
  </si>
  <si>
    <t>Śmigiel</t>
  </si>
  <si>
    <t>Błaszki</t>
  </si>
  <si>
    <t>Nowy Targ</t>
  </si>
  <si>
    <t>2019-04-01 - 2019-04-28</t>
  </si>
  <si>
    <t>SKUP - KWIECIEŃ 2019 - ZMIANY MIESIĘCZNE</t>
  </si>
  <si>
    <t>01.04.2019-28.04.2019</t>
  </si>
  <si>
    <t>IV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</si>
  <si>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</si>
  <si>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</si>
  <si>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t>I-III 2018 r.</t>
  </si>
  <si>
    <t>I-III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</si>
  <si>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</si>
  <si>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</si>
  <si>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t>I-III 2019 r.</t>
  </si>
  <si>
    <r>
      <t>Handel zagraniczny towarami z rynku wieprzowiny w okresie I-III 2019.  (dane wstępne)</t>
    </r>
    <r>
      <rPr>
        <b/>
        <u/>
        <sz val="12"/>
        <rFont val="Arial CE"/>
        <charset val="238"/>
      </rPr>
      <t/>
    </r>
  </si>
  <si>
    <t>I-III 2019 Rok</t>
  </si>
  <si>
    <t>I-III 2018 Rok</t>
  </si>
  <si>
    <t>Handel zagraniczny towarami z rynku wieprzowiny w okresie I-III 2019.  (dane wstępne)</t>
  </si>
  <si>
    <t>Łącko</t>
  </si>
  <si>
    <t>23 maja 2019r.</t>
  </si>
  <si>
    <t>19.05.2019</t>
  </si>
  <si>
    <t>12.04.2019</t>
  </si>
  <si>
    <t>20.05.2018</t>
  </si>
  <si>
    <t xml:space="preserve"> 13.05.2019 - 19.05.2019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</si>
  <si>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- 254 845 sztuk</t>
    </r>
  </si>
  <si>
    <t>NR 20/2019</t>
  </si>
  <si>
    <t>2019-05-19</t>
  </si>
  <si>
    <t>2019-05-12</t>
  </si>
  <si>
    <t>2018-05-20</t>
  </si>
  <si>
    <t xml:space="preserve"> 2019-05-19</t>
  </si>
  <si>
    <t xml:space="preserve"> 2019-05-12</t>
  </si>
  <si>
    <t>CENY SPRZEDAŻY - PÓŁTUSZE WIEPRZOWE</t>
  </si>
  <si>
    <t>Roczna zmiana ceny</t>
  </si>
  <si>
    <t xml:space="preserve"> 2018-05-20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</si>
</sst>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80" fillId="0" borderId="0"/>
    <xf numFmtId="0" fontId="182" fillId="0" borderId="0"/>
    <xf numFmtId="0" fontId="182" fillId="0" borderId="0"/>
    <xf numFmtId="0" fontId="12" fillId="0" borderId="0"/>
    <xf numFmtId="0" fontId="101" fillId="0" borderId="0"/>
    <xf numFmtId="0" fontId="35" fillId="0" borderId="0"/>
    <xf numFmtId="0" fontId="186" fillId="0" borderId="0"/>
    <xf numFmtId="0" fontId="10" fillId="0" borderId="0"/>
    <xf numFmtId="0" fontId="9" fillId="0" borderId="0"/>
    <xf numFmtId="0" fontId="192" fillId="0" borderId="0"/>
    <xf numFmtId="0" fontId="193" fillId="0" borderId="0"/>
    <xf numFmtId="0" fontId="193" fillId="0" borderId="0"/>
    <xf numFmtId="0" fontId="8" fillId="0" borderId="0"/>
    <xf numFmtId="0" fontId="194" fillId="0" borderId="0" applyNumberFormat="0" applyFill="0" applyBorder="0" applyAlignment="0" applyProtection="0"/>
    <xf numFmtId="0" fontId="195" fillId="0" borderId="102" applyNumberFormat="0" applyFill="0" applyAlignment="0" applyProtection="0"/>
    <xf numFmtId="0" fontId="196" fillId="0" borderId="100" applyNumberFormat="0" applyFill="0" applyAlignment="0" applyProtection="0"/>
    <xf numFmtId="0" fontId="197" fillId="0" borderId="103" applyNumberFormat="0" applyFill="0" applyAlignment="0" applyProtection="0"/>
    <xf numFmtId="0" fontId="197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8" fillId="0" borderId="0"/>
    <xf numFmtId="0" fontId="12" fillId="0" borderId="0"/>
    <xf numFmtId="0" fontId="204" fillId="0" borderId="0"/>
    <xf numFmtId="0" fontId="182" fillId="0" borderId="0"/>
    <xf numFmtId="0" fontId="182" fillId="0" borderId="0"/>
    <xf numFmtId="0" fontId="182" fillId="0" borderId="0"/>
    <xf numFmtId="0" fontId="37" fillId="0" borderId="0"/>
    <xf numFmtId="0" fontId="12" fillId="0" borderId="0"/>
    <xf numFmtId="0" fontId="205" fillId="0" borderId="0"/>
    <xf numFmtId="0" fontId="206" fillId="0" borderId="0"/>
    <xf numFmtId="0" fontId="207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8" fillId="0" borderId="0"/>
    <xf numFmtId="0" fontId="209" fillId="0" borderId="0"/>
    <xf numFmtId="0" fontId="210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8" fillId="0" borderId="0"/>
    <xf numFmtId="0" fontId="219" fillId="0" borderId="0"/>
    <xf numFmtId="0" fontId="35" fillId="0" borderId="0"/>
    <xf numFmtId="0" fontId="35" fillId="0" borderId="0"/>
    <xf numFmtId="0" fontId="234" fillId="0" borderId="0"/>
    <xf numFmtId="0" fontId="23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2" fillId="0" borderId="0"/>
    <xf numFmtId="0" fontId="243" fillId="0" borderId="0"/>
    <xf numFmtId="0" fontId="101" fillId="0" borderId="0"/>
    <xf numFmtId="0" fontId="250" fillId="0" borderId="0"/>
    <xf numFmtId="0" fontId="251" fillId="0" borderId="0"/>
    <xf numFmtId="9" fontId="251" fillId="0" borderId="0" applyFont="0" applyFill="0" applyBorder="0" applyAlignment="0" applyProtection="0"/>
    <xf numFmtId="0" fontId="253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6" fillId="0" borderId="0"/>
    <xf numFmtId="0" fontId="257" fillId="0" borderId="0"/>
    <xf numFmtId="0" fontId="1" fillId="0" borderId="0"/>
    <xf numFmtId="0" fontId="259" fillId="0" borderId="0"/>
    <xf numFmtId="0" fontId="35" fillId="0" borderId="0"/>
    <xf numFmtId="0" fontId="260" fillId="0" borderId="0"/>
    <xf numFmtId="0" fontId="261" fillId="0" borderId="0"/>
    <xf numFmtId="0" fontId="35" fillId="0" borderId="0"/>
  </cellStyleXfs>
  <cellXfs count="1816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4" fontId="43" fillId="0" borderId="73" xfId="183" applyNumberFormat="1" applyFont="1" applyFill="1" applyBorder="1" applyAlignment="1"/>
    <xf numFmtId="2" fontId="43" fillId="0" borderId="73" xfId="183" applyNumberFormat="1" applyFont="1" applyFill="1" applyBorder="1">
      <alignment vertic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4" fontId="43" fillId="0" borderId="58" xfId="183" applyNumberFormat="1" applyFont="1" applyFill="1" applyBorder="1" applyAlignment="1"/>
    <xf numFmtId="2" fontId="43" fillId="0" borderId="58" xfId="183" applyNumberFormat="1" applyFont="1" applyFill="1" applyBorder="1">
      <alignment vertic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0" fillId="0" borderId="0" xfId="213"/>
    <xf numFmtId="0" fontId="125" fillId="0" borderId="0" xfId="213" applyFont="1" applyBorder="1" applyAlignment="1"/>
    <xf numFmtId="0" fontId="100" fillId="0" borderId="0" xfId="213" applyFont="1"/>
    <xf numFmtId="0" fontId="60" fillId="0" borderId="90" xfId="213" applyFont="1" applyBorder="1" applyAlignment="1">
      <alignment horizontal="center" vertical="center" wrapText="1"/>
    </xf>
    <xf numFmtId="0" fontId="177" fillId="0" borderId="90" xfId="213" applyFont="1" applyBorder="1" applyAlignment="1">
      <alignment horizontal="center" vertical="center" wrapText="1"/>
    </xf>
    <xf numFmtId="0" fontId="47" fillId="0" borderId="41" xfId="213" applyFont="1" applyBorder="1" applyAlignment="1">
      <alignment vertical="center" wrapText="1"/>
    </xf>
    <xf numFmtId="3" fontId="60" fillId="27" borderId="90" xfId="213" applyNumberFormat="1" applyFont="1" applyFill="1" applyBorder="1" applyAlignment="1">
      <alignment horizontal="right" vertical="center" wrapText="1"/>
    </xf>
    <xf numFmtId="3" fontId="47" fillId="0" borderId="90" xfId="213" applyNumberFormat="1" applyFont="1" applyFill="1" applyBorder="1" applyAlignment="1">
      <alignment horizontal="right" vertical="center" wrapText="1"/>
    </xf>
    <xf numFmtId="3" fontId="178" fillId="0" borderId="90" xfId="213" applyNumberFormat="1" applyFont="1" applyFill="1" applyBorder="1" applyAlignment="1">
      <alignment horizontal="right" vertical="center" wrapText="1"/>
    </xf>
    <xf numFmtId="166" fontId="175" fillId="0" borderId="90" xfId="213" applyNumberFormat="1" applyFont="1" applyBorder="1" applyAlignment="1">
      <alignment horizontal="right" vertical="center" wrapText="1"/>
    </xf>
    <xf numFmtId="4" fontId="60" fillId="27" borderId="90" xfId="213" applyNumberFormat="1" applyFont="1" applyFill="1" applyBorder="1" applyAlignment="1">
      <alignment horizontal="right" vertical="center" wrapText="1"/>
    </xf>
    <xf numFmtId="4" fontId="47" fillId="0" borderId="90" xfId="213" applyNumberFormat="1" applyFont="1" applyFill="1" applyBorder="1" applyAlignment="1">
      <alignment horizontal="right" vertical="center" wrapText="1"/>
    </xf>
    <xf numFmtId="4" fontId="179" fillId="0" borderId="90" xfId="213" applyNumberFormat="1" applyFont="1" applyFill="1" applyBorder="1" applyAlignment="1">
      <alignment horizontal="right" vertical="center" wrapText="1"/>
    </xf>
    <xf numFmtId="14" fontId="176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83" fillId="0" borderId="22" xfId="217" applyNumberFormat="1" applyFont="1" applyFill="1" applyBorder="1" applyProtection="1">
      <protection locked="0"/>
    </xf>
    <xf numFmtId="4" fontId="183" fillId="34" borderId="22" xfId="217" applyNumberFormat="1" applyFont="1" applyFill="1" applyBorder="1" applyProtection="1">
      <protection locked="0"/>
    </xf>
    <xf numFmtId="4" fontId="185" fillId="0" borderId="22" xfId="217" applyNumberFormat="1" applyFont="1" applyFill="1" applyBorder="1" applyProtection="1">
      <protection locked="0"/>
    </xf>
    <xf numFmtId="4" fontId="185" fillId="34" borderId="22" xfId="217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3" fillId="0" borderId="0" xfId="217" applyNumberFormat="1" applyFont="1" applyBorder="1" applyProtection="1">
      <protection locked="0"/>
    </xf>
    <xf numFmtId="0" fontId="187" fillId="0" borderId="0" xfId="0" applyFont="1" applyAlignment="1">
      <alignment vertical="center"/>
    </xf>
    <xf numFmtId="0" fontId="9" fillId="0" borderId="0" xfId="221"/>
    <xf numFmtId="0" fontId="190" fillId="58" borderId="0" xfId="134" applyFont="1" applyFill="1" applyAlignment="1">
      <alignment vertical="center"/>
    </xf>
    <xf numFmtId="14" fontId="190" fillId="58" borderId="0" xfId="134" applyNumberFormat="1" applyFont="1" applyFill="1" applyAlignment="1">
      <alignment horizontal="right" vertical="center"/>
    </xf>
    <xf numFmtId="0" fontId="191" fillId="58" borderId="0" xfId="134" applyFont="1" applyFill="1" applyProtection="1">
      <protection locked="0"/>
    </xf>
    <xf numFmtId="0" fontId="191" fillId="58" borderId="0" xfId="134" applyFont="1" applyFill="1"/>
    <xf numFmtId="9" fontId="191" fillId="58" borderId="0" xfId="168" applyFont="1" applyFill="1"/>
    <xf numFmtId="4" fontId="183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3" fillId="0" borderId="24" xfId="217" applyNumberFormat="1" applyFont="1" applyFill="1" applyBorder="1" applyProtection="1">
      <protection locked="0"/>
    </xf>
    <xf numFmtId="4" fontId="183" fillId="34" borderId="24" xfId="217" applyNumberFormat="1" applyFont="1" applyFill="1" applyBorder="1" applyProtection="1">
      <protection locked="0"/>
    </xf>
    <xf numFmtId="4" fontId="185" fillId="0" borderId="24" xfId="217" applyNumberFormat="1" applyFont="1" applyFill="1" applyBorder="1" applyProtection="1">
      <protection locked="0"/>
    </xf>
    <xf numFmtId="4" fontId="185" fillId="34" borderId="24" xfId="217" applyNumberFormat="1" applyFont="1" applyFill="1" applyBorder="1" applyProtection="1">
      <protection locked="0"/>
    </xf>
    <xf numFmtId="4" fontId="183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9" fillId="50" borderId="0" xfId="256" applyFont="1" applyFill="1"/>
    <xf numFmtId="0" fontId="200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201" fillId="27" borderId="0" xfId="256" applyFont="1" applyFill="1" applyAlignment="1">
      <alignment horizontal="left"/>
    </xf>
    <xf numFmtId="0" fontId="202" fillId="27" borderId="0" xfId="256" applyFont="1" applyFill="1"/>
    <xf numFmtId="3" fontId="40" fillId="0" borderId="0" xfId="203" applyNumberFormat="1" applyFont="1" applyBorder="1"/>
    <xf numFmtId="4" fontId="184" fillId="51" borderId="38" xfId="217" applyNumberFormat="1" applyFont="1" applyFill="1" applyBorder="1" applyProtection="1">
      <protection locked="0"/>
    </xf>
    <xf numFmtId="4" fontId="184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203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83" fillId="48" borderId="22" xfId="217" applyNumberFormat="1" applyFont="1" applyFill="1" applyBorder="1" applyProtection="1">
      <protection locked="0"/>
    </xf>
    <xf numFmtId="4" fontId="183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13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5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6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13" fillId="0" borderId="0" xfId="301" applyFont="1"/>
    <xf numFmtId="0" fontId="217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0" fillId="0" borderId="29" xfId="203" applyFont="1" applyBorder="1" applyAlignment="1">
      <alignment vertical="center"/>
    </xf>
    <xf numFmtId="3" fontId="221" fillId="0" borderId="30" xfId="155" applyNumberFormat="1" applyFont="1" applyBorder="1"/>
    <xf numFmtId="3" fontId="221" fillId="27" borderId="56" xfId="155" applyNumberFormat="1" applyFont="1" applyFill="1" applyBorder="1"/>
    <xf numFmtId="3" fontId="221" fillId="0" borderId="31" xfId="155" applyNumberFormat="1" applyFont="1" applyBorder="1"/>
    <xf numFmtId="3" fontId="221" fillId="27" borderId="15" xfId="155" applyNumberFormat="1" applyFont="1" applyFill="1" applyBorder="1"/>
    <xf numFmtId="3" fontId="222" fillId="0" borderId="32" xfId="155" applyNumberFormat="1" applyFont="1" applyBorder="1"/>
    <xf numFmtId="3" fontId="222" fillId="0" borderId="50" xfId="155" applyNumberFormat="1" applyFont="1" applyBorder="1"/>
    <xf numFmtId="3" fontId="222" fillId="27" borderId="57" xfId="155" applyNumberFormat="1" applyFont="1" applyFill="1" applyBorder="1"/>
    <xf numFmtId="3" fontId="222" fillId="0" borderId="51" xfId="155" applyNumberFormat="1" applyFont="1" applyBorder="1"/>
    <xf numFmtId="3" fontId="222" fillId="0" borderId="50" xfId="203" applyNumberFormat="1" applyFont="1" applyBorder="1"/>
    <xf numFmtId="3" fontId="222" fillId="27" borderId="50" xfId="203" applyNumberFormat="1" applyFont="1" applyFill="1" applyBorder="1"/>
    <xf numFmtId="3" fontId="222" fillId="0" borderId="51" xfId="203" applyNumberFormat="1" applyFont="1" applyFill="1" applyBorder="1"/>
    <xf numFmtId="3" fontId="222" fillId="0" borderId="20" xfId="155" applyNumberFormat="1" applyFont="1" applyBorder="1"/>
    <xf numFmtId="3" fontId="222" fillId="0" borderId="22" xfId="203" applyNumberFormat="1" applyFont="1" applyBorder="1"/>
    <xf numFmtId="3" fontId="222" fillId="27" borderId="22" xfId="203" applyNumberFormat="1" applyFont="1" applyFill="1" applyBorder="1"/>
    <xf numFmtId="3" fontId="222" fillId="0" borderId="24" xfId="203" applyNumberFormat="1" applyFont="1" applyBorder="1"/>
    <xf numFmtId="3" fontId="222" fillId="0" borderId="24" xfId="203" applyNumberFormat="1" applyFont="1" applyFill="1" applyBorder="1"/>
    <xf numFmtId="3" fontId="222" fillId="0" borderId="33" xfId="155" applyNumberFormat="1" applyFont="1" applyBorder="1"/>
    <xf numFmtId="3" fontId="222" fillId="0" borderId="38" xfId="203" applyNumberFormat="1" applyFont="1" applyBorder="1"/>
    <xf numFmtId="3" fontId="222" fillId="27" borderId="38" xfId="203" applyNumberFormat="1" applyFont="1" applyFill="1" applyBorder="1"/>
    <xf numFmtId="3" fontId="222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24" fillId="0" borderId="0" xfId="0" applyFont="1"/>
    <xf numFmtId="0" fontId="225" fillId="0" borderId="0" xfId="0" applyFont="1"/>
    <xf numFmtId="0" fontId="155" fillId="0" borderId="0" xfId="0" applyFont="1" applyAlignment="1">
      <alignment vertical="center"/>
    </xf>
    <xf numFmtId="0" fontId="226" fillId="0" borderId="0" xfId="0" applyFont="1" applyAlignment="1">
      <alignment vertical="center"/>
    </xf>
    <xf numFmtId="0" fontId="227" fillId="0" borderId="0" xfId="0" applyFont="1"/>
    <xf numFmtId="0" fontId="228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23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164" fontId="0" fillId="0" borderId="0" xfId="0" applyNumberFormat="1"/>
    <xf numFmtId="0" fontId="233" fillId="27" borderId="0" xfId="153" applyFont="1" applyFill="1" applyAlignment="1">
      <alignment horizontal="left"/>
    </xf>
    <xf numFmtId="0" fontId="233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23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34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6" fillId="0" borderId="0" xfId="0" applyFont="1"/>
    <xf numFmtId="180" fontId="227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22" fillId="0" borderId="0" xfId="203" applyNumberFormat="1" applyFont="1" applyFill="1" applyBorder="1"/>
    <xf numFmtId="3" fontId="222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9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6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0" fillId="0" borderId="0" xfId="203" applyFont="1"/>
    <xf numFmtId="0" fontId="241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33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44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44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6" fillId="80" borderId="44" xfId="211" applyFont="1" applyFill="1" applyBorder="1" applyAlignment="1">
      <alignment horizontal="center" vertical="center" wrapText="1"/>
    </xf>
    <xf numFmtId="4" fontId="247" fillId="58" borderId="50" xfId="332" applyNumberFormat="1" applyFont="1" applyFill="1" applyBorder="1" applyProtection="1">
      <protection locked="0"/>
    </xf>
    <xf numFmtId="4" fontId="247" fillId="58" borderId="22" xfId="332" applyNumberFormat="1" applyFont="1" applyFill="1" applyBorder="1" applyProtection="1">
      <protection locked="0"/>
    </xf>
    <xf numFmtId="4" fontId="247" fillId="82" borderId="22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7" fillId="58" borderId="0" xfId="332" applyNumberFormat="1" applyFont="1" applyFill="1" applyBorder="1" applyProtection="1">
      <protection locked="0"/>
    </xf>
    <xf numFmtId="4" fontId="245" fillId="84" borderId="30" xfId="332" applyNumberFormat="1" applyFont="1" applyFill="1" applyBorder="1" applyProtection="1">
      <protection locked="0"/>
    </xf>
    <xf numFmtId="4" fontId="245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52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9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4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6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9" fillId="0" borderId="112" xfId="0" applyFont="1" applyBorder="1"/>
    <xf numFmtId="0" fontId="229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7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7" fillId="58" borderId="24" xfId="332" applyNumberFormat="1" applyFont="1" applyFill="1" applyBorder="1" applyProtection="1">
      <protection locked="0"/>
    </xf>
    <xf numFmtId="4" fontId="247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8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8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7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4" fontId="43" fillId="0" borderId="82" xfId="183" applyNumberFormat="1" applyFont="1" applyFill="1" applyBorder="1" applyAlignment="1"/>
    <xf numFmtId="4" fontId="43" fillId="0" borderId="87" xfId="183" applyNumberFormat="1" applyFont="1" applyFill="1" applyBorder="1" applyAlignment="1"/>
    <xf numFmtId="174" fontId="43" fillId="0" borderId="43" xfId="183" applyFont="1" applyBorder="1">
      <alignment vertical="center"/>
    </xf>
    <xf numFmtId="174" fontId="43" fillId="0" borderId="44" xfId="183" applyFont="1" applyBorder="1">
      <alignment vertical="center"/>
    </xf>
    <xf numFmtId="0" fontId="240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8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4" fontId="236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1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0" fontId="35" fillId="0" borderId="0" xfId="447" applyFill="1" applyBorder="1"/>
    <xf numFmtId="164" fontId="35" fillId="0" borderId="0" xfId="447" applyNumberFormat="1"/>
    <xf numFmtId="165" fontId="223" fillId="0" borderId="0" xfId="447" applyNumberFormat="1" applyFont="1" applyFill="1" applyBorder="1" applyAlignment="1">
      <alignment horizontal="left"/>
    </xf>
    <xf numFmtId="164" fontId="223" fillId="0" borderId="0" xfId="447" applyNumberFormat="1" applyFont="1"/>
    <xf numFmtId="165" fontId="223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9" fillId="0" borderId="0" xfId="0" applyFont="1"/>
    <xf numFmtId="0" fontId="262" fillId="0" borderId="0" xfId="0" applyFont="1"/>
    <xf numFmtId="0" fontId="236" fillId="0" borderId="0" xfId="0" applyFont="1" applyAlignment="1">
      <alignment vertical="center"/>
    </xf>
    <xf numFmtId="14" fontId="55" fillId="0" borderId="0" xfId="0" applyNumberFormat="1" applyFont="1" applyFill="1" applyBorder="1" applyAlignment="1">
      <alignment horizontal="center" vertical="center"/>
    </xf>
    <xf numFmtId="14" fontId="176" fillId="0" borderId="0" xfId="0" applyNumberFormat="1" applyFont="1" applyFill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4" fontId="93" fillId="0" borderId="0" xfId="0" applyNumberFormat="1" applyFont="1" applyFill="1" applyBorder="1" applyAlignment="1">
      <alignment horizontal="center" vertical="top" wrapText="1"/>
    </xf>
    <xf numFmtId="4" fontId="93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5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7" fillId="58" borderId="50" xfId="450" applyNumberFormat="1" applyFont="1" applyFill="1" applyBorder="1" applyProtection="1">
      <protection locked="0"/>
    </xf>
    <xf numFmtId="4" fontId="247" fillId="58" borderId="57" xfId="450" applyNumberFormat="1" applyFont="1" applyFill="1" applyBorder="1" applyProtection="1">
      <protection locked="0"/>
    </xf>
    <xf numFmtId="184" fontId="245" fillId="81" borderId="83" xfId="168" applyNumberFormat="1" applyFont="1" applyFill="1" applyBorder="1" applyAlignment="1">
      <alignment horizontal="right" vertical="center"/>
    </xf>
    <xf numFmtId="4" fontId="247" fillId="58" borderId="22" xfId="450" applyNumberFormat="1" applyFont="1" applyFill="1" applyBorder="1" applyProtection="1">
      <protection locked="0"/>
    </xf>
    <xf numFmtId="4" fontId="247" fillId="58" borderId="35" xfId="450" applyNumberFormat="1" applyFont="1" applyFill="1" applyBorder="1" applyProtection="1">
      <protection locked="0"/>
    </xf>
    <xf numFmtId="184" fontId="245" fillId="81" borderId="43" xfId="168" applyNumberFormat="1" applyFont="1" applyFill="1" applyBorder="1" applyAlignment="1">
      <alignment horizontal="right" vertical="center"/>
    </xf>
    <xf numFmtId="4" fontId="247" fillId="82" borderId="22" xfId="450" applyNumberFormat="1" applyFont="1" applyFill="1" applyBorder="1" applyProtection="1">
      <protection locked="0"/>
    </xf>
    <xf numFmtId="4" fontId="247" fillId="82" borderId="35" xfId="450" applyNumberFormat="1" applyFont="1" applyFill="1" applyBorder="1" applyProtection="1">
      <protection locked="0"/>
    </xf>
    <xf numFmtId="184" fontId="245" fillId="83" borderId="43" xfId="168" applyNumberFormat="1" applyFont="1" applyFill="1" applyBorder="1" applyAlignment="1">
      <alignment horizontal="right" vertical="center"/>
    </xf>
    <xf numFmtId="4" fontId="248" fillId="58" borderId="22" xfId="450" applyNumberFormat="1" applyFont="1" applyFill="1" applyBorder="1" applyProtection="1">
      <protection locked="0"/>
    </xf>
    <xf numFmtId="4" fontId="248" fillId="58" borderId="35" xfId="450" applyNumberFormat="1" applyFont="1" applyFill="1" applyBorder="1" applyProtection="1">
      <protection locked="0"/>
    </xf>
    <xf numFmtId="4" fontId="248" fillId="82" borderId="22" xfId="450" applyNumberFormat="1" applyFont="1" applyFill="1" applyBorder="1" applyProtection="1">
      <protection locked="0"/>
    </xf>
    <xf numFmtId="4" fontId="248" fillId="82" borderId="35" xfId="450" applyNumberFormat="1" applyFont="1" applyFill="1" applyBorder="1" applyProtection="1">
      <protection locked="0"/>
    </xf>
    <xf numFmtId="4" fontId="247" fillId="58" borderId="0" xfId="450" applyNumberFormat="1" applyFont="1" applyFill="1" applyBorder="1" applyProtection="1">
      <protection locked="0"/>
    </xf>
    <xf numFmtId="0" fontId="247" fillId="58" borderId="39" xfId="450" applyFont="1" applyFill="1" applyBorder="1" applyProtection="1">
      <protection locked="0"/>
    </xf>
    <xf numFmtId="4" fontId="245" fillId="84" borderId="38" xfId="450" applyNumberFormat="1" applyFont="1" applyFill="1" applyBorder="1" applyProtection="1">
      <protection locked="0"/>
    </xf>
    <xf numFmtId="4" fontId="245" fillId="84" borderId="36" xfId="450" applyNumberFormat="1" applyFont="1" applyFill="1" applyBorder="1" applyProtection="1">
      <protection locked="0"/>
    </xf>
    <xf numFmtId="184" fontId="249" fillId="85" borderId="44" xfId="168" applyNumberFormat="1" applyFont="1" applyFill="1" applyBorder="1" applyAlignment="1">
      <alignment horizontal="right" vertic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4" fillId="0" borderId="27" xfId="213" applyFont="1" applyBorder="1" applyAlignment="1">
      <alignment horizontal="center" vertical="center" wrapText="1"/>
    </xf>
    <xf numFmtId="0" fontId="44" fillId="0" borderId="41" xfId="213" applyFont="1" applyBorder="1" applyAlignment="1">
      <alignment horizontal="center" vertical="center" wrapText="1"/>
    </xf>
    <xf numFmtId="0" fontId="44" fillId="0" borderId="14" xfId="213" applyFont="1" applyBorder="1" applyAlignment="1">
      <alignment horizontal="center" vertical="top" wrapText="1"/>
    </xf>
    <xf numFmtId="0" fontId="44" fillId="0" borderId="15" xfId="213" applyFont="1" applyBorder="1" applyAlignment="1">
      <alignment horizontal="center" vertical="top" wrapText="1"/>
    </xf>
    <xf numFmtId="0" fontId="44" fillId="0" borderId="16" xfId="213" applyFont="1" applyBorder="1" applyAlignment="1">
      <alignment horizontal="center" vertical="top" wrapText="1"/>
    </xf>
    <xf numFmtId="0" fontId="175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2" fillId="24" borderId="27" xfId="0" applyFont="1" applyFill="1" applyBorder="1" applyAlignment="1">
      <alignment horizontal="center" vertical="center" wrapText="1"/>
    </xf>
    <xf numFmtId="0" fontId="252" fillId="24" borderId="39" xfId="0" applyFont="1" applyFill="1" applyBorder="1" applyAlignment="1">
      <alignment horizontal="center" vertical="center" wrapText="1"/>
    </xf>
    <xf numFmtId="0" fontId="252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8" fillId="57" borderId="0" xfId="134" applyFont="1" applyFill="1" applyAlignment="1" applyProtection="1">
      <alignment horizontal="right" vertical="center"/>
      <protection locked="0"/>
    </xf>
    <xf numFmtId="0" fontId="189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9" fillId="0" borderId="92" xfId="0" applyNumberFormat="1" applyFont="1" applyFill="1" applyBorder="1" applyAlignment="1">
      <alignment horizontal="center"/>
    </xf>
    <xf numFmtId="2" fontId="229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45041.296999999999</c:v>
              </c:pt>
              <c:pt idx="1">
                <c:v>40096.305999999997</c:v>
              </c:pt>
              <c:pt idx="2">
                <c:v>37529.875</c:v>
              </c:pt>
              <c:pt idx="3">
                <c:v>39097.783000000003</c:v>
              </c:pt>
              <c:pt idx="4">
                <c:v>39102.125999999997</c:v>
              </c:pt>
              <c:pt idx="5">
                <c:v>39486.97</c:v>
              </c:pt>
              <c:pt idx="6">
                <c:v>41467.063000000002</c:v>
              </c:pt>
              <c:pt idx="7">
                <c:v>49287.345999999998</c:v>
              </c:pt>
              <c:pt idx="8">
                <c:v>48421.161999999997</c:v>
              </c:pt>
              <c:pt idx="9">
                <c:v>40875.379000000001</c:v>
              </c:pt>
              <c:pt idx="10">
                <c:v>51867.519</c:v>
              </c:pt>
              <c:pt idx="11">
                <c:v>44510.088000000003</c:v>
              </c:pt>
              <c:pt idx="12">
                <c:v>46334.832999999999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71556.607999999993</c:v>
              </c:pt>
              <c:pt idx="1">
                <c:v>58577.521999999997</c:v>
              </c:pt>
              <c:pt idx="2">
                <c:v>57677.273999999998</c:v>
              </c:pt>
              <c:pt idx="3">
                <c:v>59364.875</c:v>
              </c:pt>
              <c:pt idx="4">
                <c:v>61972.845000000001</c:v>
              </c:pt>
              <c:pt idx="5">
                <c:v>68312.968999999997</c:v>
              </c:pt>
              <c:pt idx="6">
                <c:v>64061.082999999999</c:v>
              </c:pt>
              <c:pt idx="7">
                <c:v>70751.101999999999</c:v>
              </c:pt>
              <c:pt idx="8">
                <c:v>66987.642999999996</c:v>
              </c:pt>
              <c:pt idx="9">
                <c:v>58362.288999999997</c:v>
              </c:pt>
              <c:pt idx="10">
                <c:v>63205.752999999997</c:v>
              </c:pt>
              <c:pt idx="11">
                <c:v>58003.995999999999</c:v>
              </c:pt>
              <c:pt idx="12">
                <c:v>60177.328999999998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25824"/>
        <c:axId val="82931712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130.2724</c:v>
              </c:pt>
              <c:pt idx="1">
                <c:v>127.14400000000001</c:v>
              </c:pt>
              <c:pt idx="2">
                <c:v>127.1384</c:v>
              </c:pt>
              <c:pt idx="3">
                <c:v>126.7539</c:v>
              </c:pt>
              <c:pt idx="4">
                <c:v>127.12740000000001</c:v>
              </c:pt>
              <c:pt idx="5">
                <c:v>130.0094</c:v>
              </c:pt>
              <c:pt idx="6">
                <c:v>131.8049</c:v>
              </c:pt>
              <c:pt idx="7">
                <c:v>126.8858</c:v>
              </c:pt>
              <c:pt idx="8">
                <c:v>127.09500000000001</c:v>
              </c:pt>
              <c:pt idx="9">
                <c:v>130.08360000000002</c:v>
              </c:pt>
              <c:pt idx="10">
                <c:v>127.1808</c:v>
              </c:pt>
              <c:pt idx="11">
                <c:v>129.25890000000001</c:v>
              </c:pt>
              <c:pt idx="12">
                <c:v>133.68989999999999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152.2842</c:v>
              </c:pt>
              <c:pt idx="1">
                <c:v>147.90470000000002</c:v>
              </c:pt>
              <c:pt idx="2">
                <c:v>144.97450000000001</c:v>
              </c:pt>
              <c:pt idx="3">
                <c:v>148.94200000000001</c:v>
              </c:pt>
              <c:pt idx="4">
                <c:v>147.12610000000001</c:v>
              </c:pt>
              <c:pt idx="5">
                <c:v>154.2071</c:v>
              </c:pt>
              <c:pt idx="6">
                <c:v>150.27930000000001</c:v>
              </c:pt>
              <c:pt idx="7">
                <c:v>141.4803</c:v>
              </c:pt>
              <c:pt idx="8">
                <c:v>140.3963</c:v>
              </c:pt>
              <c:pt idx="9">
                <c:v>140.26900000000001</c:v>
              </c:pt>
              <c:pt idx="10">
                <c:v>140.08520000000001</c:v>
              </c:pt>
              <c:pt idx="11">
                <c:v>143.09540000000001</c:v>
              </c:pt>
              <c:pt idx="12">
                <c:v>149.97970000000001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146.08110000000002</c:v>
              </c:pt>
              <c:pt idx="1">
                <c:v>142.57680000000002</c:v>
              </c:pt>
              <c:pt idx="2">
                <c:v>137.94390000000001</c:v>
              </c:pt>
              <c:pt idx="3">
                <c:v>143.1388</c:v>
              </c:pt>
              <c:pt idx="4">
                <c:v>142.17400000000001</c:v>
              </c:pt>
              <c:pt idx="5">
                <c:v>148.50290000000001</c:v>
              </c:pt>
              <c:pt idx="6">
                <c:v>144.601</c:v>
              </c:pt>
              <c:pt idx="7">
                <c:v>134.73240000000001</c:v>
              </c:pt>
              <c:pt idx="8">
                <c:v>130.1078</c:v>
              </c:pt>
              <c:pt idx="9">
                <c:v>128.36020000000002</c:v>
              </c:pt>
              <c:pt idx="10">
                <c:v>125.70370000000001</c:v>
              </c:pt>
              <c:pt idx="11">
                <c:v>127.4821</c:v>
              </c:pt>
              <c:pt idx="12">
                <c:v>136.5067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132.77370000000002</c:v>
              </c:pt>
              <c:pt idx="1">
                <c:v>127.66630000000001</c:v>
              </c:pt>
              <c:pt idx="2">
                <c:v>126.6349</c:v>
              </c:pt>
              <c:pt idx="3">
                <c:v>130.69110000000001</c:v>
              </c:pt>
              <c:pt idx="4">
                <c:v>128.49290000000002</c:v>
              </c:pt>
              <c:pt idx="5">
                <c:v>131.92750000000001</c:v>
              </c:pt>
              <c:pt idx="6">
                <c:v>128.42099999999999</c:v>
              </c:pt>
              <c:pt idx="7">
                <c:v>121.62260000000001</c:v>
              </c:pt>
              <c:pt idx="8">
                <c:v>121.19500000000001</c:v>
              </c:pt>
              <c:pt idx="9">
                <c:v>121.8245</c:v>
              </c:pt>
              <c:pt idx="10">
                <c:v>121.96</c:v>
              </c:pt>
              <c:pt idx="11">
                <c:v>123.51750000000001</c:v>
              </c:pt>
              <c:pt idx="12">
                <c:v>129.4845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17632"/>
        <c:axId val="82923904"/>
      </c:lineChart>
      <c:catAx>
        <c:axId val="829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2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23904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4093545857E-3"/>
              <c:y val="2.202639832475814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17632"/>
        <c:crosses val="autoZero"/>
        <c:crossBetween val="between"/>
      </c:valAx>
      <c:catAx>
        <c:axId val="8292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82931712"/>
        <c:crosses val="autoZero"/>
        <c:auto val="1"/>
        <c:lblAlgn val="ctr"/>
        <c:lblOffset val="100"/>
        <c:noMultiLvlLbl val="0"/>
      </c:catAx>
      <c:valAx>
        <c:axId val="8293171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625661365"/>
              <c:y val="5.07025971934013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258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291335811116E-2"/>
          <c:y val="0.92701914968210208"/>
          <c:w val="0.84343164073867749"/>
          <c:h val="5.00415967859613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9024"/>
        <c:axId val="86370560"/>
      </c:lineChart>
      <c:catAx>
        <c:axId val="863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370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637056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36902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393700</xdr:colOff>
      <xdr:row>7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8700" y="18319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215900</xdr:colOff>
      <xdr:row>7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857075" y="17684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53</xdr:col>
      <xdr:colOff>88900</xdr:colOff>
      <xdr:row>7</xdr:row>
      <xdr:rowOff>63500</xdr:rowOff>
    </xdr:from>
    <xdr:to>
      <xdr:col>68</xdr:col>
      <xdr:colOff>556044</xdr:colOff>
      <xdr:row>35</xdr:row>
      <xdr:rowOff>19285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607500" y="1806575"/>
          <a:ext cx="9182519" cy="555648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35</xdr:col>
      <xdr:colOff>340651</xdr:colOff>
      <xdr:row>33</xdr:row>
      <xdr:rowOff>152889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59050" y="1543050"/>
          <a:ext cx="9141751" cy="5553564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53</xdr:row>
      <xdr:rowOff>7543</xdr:rowOff>
    </xdr:from>
    <xdr:to>
      <xdr:col>17</xdr:col>
      <xdr:colOff>584200</xdr:colOff>
      <xdr:row>81</xdr:row>
      <xdr:rowOff>20089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87975" y="10694593"/>
          <a:ext cx="8683625" cy="554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390944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36480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4</xdr:row>
      <xdr:rowOff>123825</xdr:rowOff>
    </xdr:from>
    <xdr:to>
      <xdr:col>22</xdr:col>
      <xdr:colOff>447675</xdr:colOff>
      <xdr:row>23</xdr:row>
      <xdr:rowOff>238125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390650"/>
          <a:ext cx="89630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25</xdr:row>
      <xdr:rowOff>209550</xdr:rowOff>
    </xdr:from>
    <xdr:to>
      <xdr:col>22</xdr:col>
      <xdr:colOff>438150</xdr:colOff>
      <xdr:row>48</xdr:row>
      <xdr:rowOff>200025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6"/>
      <c r="Y1" s="1686"/>
      <c r="Z1" s="1686"/>
      <c r="AA1" s="1686"/>
      <c r="AB1" s="1686"/>
      <c r="AC1" s="1686"/>
      <c r="AD1" s="1686"/>
      <c r="AE1" s="1686"/>
      <c r="AF1" s="1686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87" t="s">
        <v>543</v>
      </c>
      <c r="C3" s="1688"/>
      <c r="D3" s="1688"/>
      <c r="E3" s="1688"/>
      <c r="F3" s="1688"/>
      <c r="G3" s="1688"/>
      <c r="H3" s="1688"/>
      <c r="I3" s="1688"/>
      <c r="J3" s="1688"/>
      <c r="K3" s="1689"/>
      <c r="L3" s="1687">
        <v>2017</v>
      </c>
      <c r="M3" s="1688"/>
      <c r="N3" s="1689"/>
      <c r="O3" s="1687">
        <v>2016</v>
      </c>
      <c r="P3" s="1688"/>
      <c r="Q3" s="1689"/>
      <c r="R3" s="1687">
        <v>2015</v>
      </c>
      <c r="S3" s="1688"/>
      <c r="T3" s="1689"/>
      <c r="U3" s="1687">
        <v>2014</v>
      </c>
      <c r="V3" s="1688"/>
      <c r="W3" s="1689"/>
      <c r="X3" s="1687">
        <v>2013</v>
      </c>
      <c r="Y3" s="1688"/>
      <c r="Z3" s="1689"/>
      <c r="AA3" s="1687">
        <v>2012</v>
      </c>
      <c r="AB3" s="1688"/>
      <c r="AC3" s="1689"/>
      <c r="AD3" s="1687">
        <v>2011</v>
      </c>
      <c r="AE3" s="1688"/>
      <c r="AF3" s="1689"/>
      <c r="AG3" s="1687">
        <v>2010</v>
      </c>
      <c r="AH3" s="1688"/>
      <c r="AI3" s="1689"/>
      <c r="AJ3" s="1687">
        <v>2009</v>
      </c>
      <c r="AK3" s="1688"/>
      <c r="AL3" s="1689"/>
      <c r="AM3" s="714"/>
      <c r="AN3" s="715">
        <v>2008</v>
      </c>
      <c r="AO3" s="716"/>
      <c r="AP3" s="714"/>
      <c r="AQ3" s="715">
        <v>2007</v>
      </c>
      <c r="AR3" s="716"/>
      <c r="AS3" s="1690">
        <v>2006</v>
      </c>
      <c r="AT3" s="1691"/>
      <c r="AU3" s="1692"/>
      <c r="AV3" s="1690">
        <v>2005</v>
      </c>
      <c r="AW3" s="1691"/>
      <c r="AX3" s="1692"/>
      <c r="AY3" s="1460"/>
      <c r="AZ3" s="1693">
        <v>2004</v>
      </c>
      <c r="BA3" s="1694"/>
      <c r="BB3" s="1695"/>
      <c r="BC3" s="1683">
        <v>2003</v>
      </c>
      <c r="BD3" s="1684"/>
      <c r="BE3" s="1685"/>
    </row>
    <row r="4" spans="2:57" ht="24.75" customHeight="1">
      <c r="B4" s="81" t="s">
        <v>2</v>
      </c>
      <c r="C4" s="1703" t="s">
        <v>159</v>
      </c>
      <c r="D4" s="1704"/>
      <c r="E4" s="1704"/>
      <c r="F4" s="1704"/>
      <c r="G4" s="1705"/>
      <c r="H4" s="1143" t="s">
        <v>209</v>
      </c>
      <c r="I4" s="1144" t="s">
        <v>4</v>
      </c>
      <c r="J4" s="1145" t="s">
        <v>5</v>
      </c>
      <c r="K4" s="1146" t="s">
        <v>210</v>
      </c>
      <c r="L4" s="1445" t="s">
        <v>4</v>
      </c>
      <c r="M4" s="1446" t="s">
        <v>5</v>
      </c>
      <c r="N4" s="1447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706"/>
      <c r="D5" s="1707"/>
      <c r="E5" s="1707"/>
      <c r="F5" s="1707"/>
      <c r="G5" s="1708"/>
      <c r="H5" s="1147" t="s">
        <v>542</v>
      </c>
      <c r="I5" s="1148" t="s">
        <v>8</v>
      </c>
      <c r="J5" s="1149" t="s">
        <v>9</v>
      </c>
      <c r="K5" s="1150" t="s">
        <v>212</v>
      </c>
      <c r="L5" s="1448" t="s">
        <v>8</v>
      </c>
      <c r="M5" s="1449" t="s">
        <v>9</v>
      </c>
      <c r="N5" s="1450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51" t="s">
        <v>18</v>
      </c>
      <c r="I6" s="1152" t="s">
        <v>10</v>
      </c>
      <c r="J6" s="1153" t="s">
        <v>214</v>
      </c>
      <c r="K6" s="1154" t="s">
        <v>18</v>
      </c>
      <c r="L6" s="1451" t="s">
        <v>10</v>
      </c>
      <c r="M6" s="1452" t="s">
        <v>214</v>
      </c>
      <c r="N6" s="1453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709" t="s">
        <v>11</v>
      </c>
      <c r="C7" s="1698"/>
      <c r="D7" s="1698"/>
      <c r="E7" s="1698"/>
      <c r="F7" s="1698"/>
      <c r="G7" s="1698"/>
      <c r="H7" s="1698"/>
      <c r="I7" s="1698"/>
      <c r="J7" s="1698"/>
      <c r="K7" s="1698"/>
      <c r="L7" s="1698"/>
      <c r="M7" s="1698"/>
      <c r="N7" s="1698"/>
      <c r="O7" s="1698"/>
      <c r="P7" s="1698"/>
      <c r="Q7" s="1698"/>
      <c r="R7" s="1698"/>
      <c r="S7" s="1698"/>
      <c r="T7" s="1698"/>
      <c r="U7" s="1698"/>
      <c r="V7" s="1698"/>
      <c r="W7" s="1699"/>
      <c r="X7" s="1698"/>
      <c r="Y7" s="1698"/>
      <c r="Z7" s="1698"/>
      <c r="AA7" s="1698"/>
      <c r="AB7" s="1698"/>
      <c r="AC7" s="1698"/>
      <c r="AD7" s="1698"/>
      <c r="AE7" s="1698"/>
      <c r="AF7" s="1699"/>
      <c r="AG7" s="1698"/>
      <c r="AH7" s="1698"/>
      <c r="AI7" s="1699"/>
      <c r="AJ7" s="1698"/>
      <c r="AK7" s="1698"/>
      <c r="AL7" s="1698"/>
      <c r="AM7" s="1698"/>
      <c r="AN7" s="1698"/>
      <c r="AO7" s="1698"/>
      <c r="AP7" s="1698"/>
      <c r="AQ7" s="1698"/>
      <c r="AR7" s="1699"/>
      <c r="AS7" s="1698"/>
      <c r="AT7" s="1698"/>
      <c r="AU7" s="1698"/>
      <c r="AV7" s="1698"/>
      <c r="AW7" s="1698"/>
      <c r="AX7" s="1699"/>
      <c r="AY7" s="1698"/>
      <c r="AZ7" s="1698"/>
      <c r="BA7" s="1698"/>
      <c r="BB7" s="1698"/>
      <c r="BC7" s="1698"/>
      <c r="BD7" s="1698"/>
      <c r="BE7" s="1699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55">
        <v>-12.159956312697725</v>
      </c>
      <c r="I8" s="1155">
        <v>61.43</v>
      </c>
      <c r="J8" s="1155">
        <v>92.8</v>
      </c>
      <c r="K8" s="1155">
        <v>27.907274336214442</v>
      </c>
      <c r="L8" s="1454">
        <v>61.28</v>
      </c>
      <c r="M8" s="1454">
        <v>92.1</v>
      </c>
      <c r="N8" s="1454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42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56">
        <v>-12.709565089356373</v>
      </c>
      <c r="I9" s="1156">
        <v>57.58</v>
      </c>
      <c r="J9" s="1156">
        <v>94.7</v>
      </c>
      <c r="K9" s="1156">
        <v>56.13318590833417</v>
      </c>
      <c r="L9" s="1455">
        <v>57.54</v>
      </c>
      <c r="M9" s="1455">
        <v>93.5</v>
      </c>
      <c r="N9" s="1455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43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56">
        <v>-12.428809800674532</v>
      </c>
      <c r="I10" s="1156">
        <v>53.25</v>
      </c>
      <c r="J10" s="1156">
        <v>96.4</v>
      </c>
      <c r="K10" s="1156">
        <v>13.819110834286082</v>
      </c>
      <c r="L10" s="1455">
        <v>53.29</v>
      </c>
      <c r="M10" s="1455">
        <v>95.3</v>
      </c>
      <c r="N10" s="1455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43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56">
        <v>-12.486469695400825</v>
      </c>
      <c r="I11" s="1156">
        <v>48.34</v>
      </c>
      <c r="J11" s="1156">
        <v>97.2</v>
      </c>
      <c r="K11" s="1156">
        <v>1.9354811893782318</v>
      </c>
      <c r="L11" s="1455">
        <v>48.35</v>
      </c>
      <c r="M11" s="1455">
        <v>97</v>
      </c>
      <c r="N11" s="1455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43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56">
        <v>-13.411064447593372</v>
      </c>
      <c r="I12" s="1156">
        <v>43.49</v>
      </c>
      <c r="J12" s="1156">
        <v>100.5</v>
      </c>
      <c r="K12" s="1156">
        <v>0.18928944707244247</v>
      </c>
      <c r="L12" s="1455">
        <v>43.52</v>
      </c>
      <c r="M12" s="1455">
        <v>100</v>
      </c>
      <c r="N12" s="1455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43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56">
        <v>-5.1558591392506532</v>
      </c>
      <c r="I13" s="1156">
        <v>37.9</v>
      </c>
      <c r="J13" s="1156">
        <v>94.7</v>
      </c>
      <c r="K13" s="1156">
        <v>1.5658284714631852E-2</v>
      </c>
      <c r="L13" s="1455">
        <v>38.409999999999997</v>
      </c>
      <c r="M13" s="1455">
        <v>101.9</v>
      </c>
      <c r="N13" s="1455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43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57">
        <v>-12.410011130314746</v>
      </c>
      <c r="I14" s="1157">
        <v>57.85</v>
      </c>
      <c r="J14" s="1157">
        <v>94.5</v>
      </c>
      <c r="K14" s="1157">
        <v>100</v>
      </c>
      <c r="L14" s="1456">
        <v>57.58</v>
      </c>
      <c r="M14" s="1456">
        <v>93.5</v>
      </c>
      <c r="N14" s="1456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44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702" t="s">
        <v>46</v>
      </c>
      <c r="C15" s="1696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6"/>
      <c r="W15" s="1697"/>
      <c r="X15" s="1696"/>
      <c r="Y15" s="1696"/>
      <c r="Z15" s="1696"/>
      <c r="AA15" s="1696"/>
      <c r="AB15" s="1696"/>
      <c r="AC15" s="1696"/>
      <c r="AD15" s="1696"/>
      <c r="AE15" s="1696"/>
      <c r="AF15" s="1697"/>
      <c r="AG15" s="1696"/>
      <c r="AH15" s="1696"/>
      <c r="AI15" s="1697"/>
      <c r="AJ15" s="1696"/>
      <c r="AK15" s="1696"/>
      <c r="AL15" s="1696"/>
      <c r="AM15" s="1696"/>
      <c r="AN15" s="1696"/>
      <c r="AO15" s="1696"/>
      <c r="AP15" s="1696"/>
      <c r="AQ15" s="1696"/>
      <c r="AR15" s="1697"/>
      <c r="AS15" s="1696"/>
      <c r="AT15" s="1696"/>
      <c r="AU15" s="1696"/>
      <c r="AV15" s="1696"/>
      <c r="AW15" s="1696"/>
      <c r="AX15" s="1697"/>
      <c r="AY15" s="1696"/>
      <c r="AZ15" s="1696"/>
      <c r="BA15" s="1696"/>
      <c r="BB15" s="1696"/>
      <c r="BC15" s="1696"/>
      <c r="BD15" s="1696"/>
      <c r="BE15" s="1697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55">
        <v>-12.483381782910902</v>
      </c>
      <c r="I16" s="1155">
        <v>61.37</v>
      </c>
      <c r="J16" s="1155">
        <v>91.3</v>
      </c>
      <c r="K16" s="1155">
        <v>26.752288825942884</v>
      </c>
      <c r="L16" s="1454">
        <v>61.12</v>
      </c>
      <c r="M16" s="1454">
        <v>91.8</v>
      </c>
      <c r="N16" s="1454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42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56">
        <v>-13.092769365489282</v>
      </c>
      <c r="I17" s="1156">
        <v>57.79</v>
      </c>
      <c r="J17" s="1156">
        <v>93.3</v>
      </c>
      <c r="K17" s="1156">
        <v>58.766661831776943</v>
      </c>
      <c r="L17" s="1455">
        <v>57.82</v>
      </c>
      <c r="M17" s="1455">
        <v>92.2</v>
      </c>
      <c r="N17" s="1455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43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56">
        <v>-12.841803217881051</v>
      </c>
      <c r="I18" s="1156">
        <v>53.23</v>
      </c>
      <c r="J18" s="1156">
        <v>95.1</v>
      </c>
      <c r="K18" s="1156">
        <v>13.002983765983622</v>
      </c>
      <c r="L18" s="1455">
        <v>53.26</v>
      </c>
      <c r="M18" s="1455">
        <v>94.6</v>
      </c>
      <c r="N18" s="1455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43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56">
        <v>-13.313214880880039</v>
      </c>
      <c r="I19" s="1156">
        <v>48.33</v>
      </c>
      <c r="J19" s="1156">
        <v>96.6</v>
      </c>
      <c r="K19" s="1156">
        <v>1.3648857513147343</v>
      </c>
      <c r="L19" s="1455">
        <v>48.25</v>
      </c>
      <c r="M19" s="1455">
        <v>96</v>
      </c>
      <c r="N19" s="1455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43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56">
        <v>-15.261965872045577</v>
      </c>
      <c r="I20" s="1156">
        <v>43.38</v>
      </c>
      <c r="J20" s="1156">
        <v>98.1</v>
      </c>
      <c r="K20" s="1156">
        <v>0.10540300734963523</v>
      </c>
      <c r="L20" s="1455">
        <v>43.35</v>
      </c>
      <c r="M20" s="1455">
        <v>96.5</v>
      </c>
      <c r="N20" s="1455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43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56">
        <v>-16.224474720232209</v>
      </c>
      <c r="I21" s="1156">
        <v>37.39</v>
      </c>
      <c r="J21" s="1156">
        <v>98.1</v>
      </c>
      <c r="K21" s="1156">
        <v>7.776817632179675E-3</v>
      </c>
      <c r="L21" s="1455">
        <v>38.39</v>
      </c>
      <c r="M21" s="1455">
        <v>93.4</v>
      </c>
      <c r="N21" s="1455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43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57">
        <v>-12.863028094798018</v>
      </c>
      <c r="I22" s="1157">
        <v>58.01</v>
      </c>
      <c r="J22" s="1157">
        <v>93.1</v>
      </c>
      <c r="K22" s="1157">
        <v>100</v>
      </c>
      <c r="L22" s="1456">
        <v>57.84</v>
      </c>
      <c r="M22" s="1456">
        <v>92.5</v>
      </c>
      <c r="N22" s="1456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44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702" t="s">
        <v>47</v>
      </c>
      <c r="C23" s="1696"/>
      <c r="D23" s="1696"/>
      <c r="E23" s="1696"/>
      <c r="F23" s="1696"/>
      <c r="G23" s="1696"/>
      <c r="H23" s="1696"/>
      <c r="I23" s="1696"/>
      <c r="J23" s="1696"/>
      <c r="K23" s="1696"/>
      <c r="L23" s="1696"/>
      <c r="M23" s="1696"/>
      <c r="N23" s="1696"/>
      <c r="O23" s="1696"/>
      <c r="P23" s="1696"/>
      <c r="Q23" s="1696"/>
      <c r="R23" s="1696"/>
      <c r="S23" s="1696"/>
      <c r="T23" s="1696"/>
      <c r="U23" s="1696"/>
      <c r="V23" s="1696"/>
      <c r="W23" s="1697"/>
      <c r="X23" s="1696"/>
      <c r="Y23" s="1696"/>
      <c r="Z23" s="1696"/>
      <c r="AA23" s="1696"/>
      <c r="AB23" s="1696"/>
      <c r="AC23" s="1696"/>
      <c r="AD23" s="1696"/>
      <c r="AE23" s="1696"/>
      <c r="AF23" s="1697"/>
      <c r="AG23" s="1696"/>
      <c r="AH23" s="1696"/>
      <c r="AI23" s="1697"/>
      <c r="AJ23" s="1696"/>
      <c r="AK23" s="1696"/>
      <c r="AL23" s="1696"/>
      <c r="AM23" s="1696"/>
      <c r="AN23" s="1696"/>
      <c r="AO23" s="1696"/>
      <c r="AP23" s="1696"/>
      <c r="AQ23" s="1696"/>
      <c r="AR23" s="1697"/>
      <c r="AS23" s="1696"/>
      <c r="AT23" s="1696"/>
      <c r="AU23" s="1696"/>
      <c r="AV23" s="1696"/>
      <c r="AW23" s="1696"/>
      <c r="AX23" s="1697"/>
      <c r="AY23" s="1696"/>
      <c r="AZ23" s="1696"/>
      <c r="BA23" s="1696"/>
      <c r="BB23" s="1696"/>
      <c r="BC23" s="1696"/>
      <c r="BD23" s="1696"/>
      <c r="BE23" s="1697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55">
        <v>-11.4011374957292</v>
      </c>
      <c r="I24" s="1155">
        <v>61.49</v>
      </c>
      <c r="J24" s="1155">
        <v>93.2</v>
      </c>
      <c r="K24" s="1155">
        <v>31.483889726549226</v>
      </c>
      <c r="L24" s="1454">
        <v>61.2</v>
      </c>
      <c r="M24" s="1454">
        <v>92.2</v>
      </c>
      <c r="N24" s="1454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42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56">
        <v>-12.456403560046279</v>
      </c>
      <c r="I25" s="1156">
        <v>57.05</v>
      </c>
      <c r="J25" s="1156">
        <v>95.6</v>
      </c>
      <c r="K25" s="1156">
        <v>52.829976489621124</v>
      </c>
      <c r="L25" s="1455">
        <v>57.03</v>
      </c>
      <c r="M25" s="1455">
        <v>94.1</v>
      </c>
      <c r="N25" s="1455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43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56">
        <v>-11.726320131790146</v>
      </c>
      <c r="I26" s="1156">
        <v>53.17</v>
      </c>
      <c r="J26" s="1156">
        <v>97.2</v>
      </c>
      <c r="K26" s="1156">
        <v>13.744186303292475</v>
      </c>
      <c r="L26" s="1455">
        <v>53.27</v>
      </c>
      <c r="M26" s="1455">
        <v>95.4</v>
      </c>
      <c r="N26" s="1455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43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56">
        <v>-11.169786192285823</v>
      </c>
      <c r="I27" s="1156">
        <v>48.33</v>
      </c>
      <c r="J27" s="1156">
        <v>96.9</v>
      </c>
      <c r="K27" s="1156">
        <v>1.7641372050825603</v>
      </c>
      <c r="L27" s="1455">
        <v>48.3</v>
      </c>
      <c r="M27" s="1455">
        <v>96.1</v>
      </c>
      <c r="N27" s="1455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43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56">
        <v>-10.570393783678721</v>
      </c>
      <c r="I28" s="1156">
        <v>43.53</v>
      </c>
      <c r="J28" s="1156">
        <v>98.3</v>
      </c>
      <c r="K28" s="1156">
        <v>0.15666770130327407</v>
      </c>
      <c r="L28" s="1455">
        <v>43.45</v>
      </c>
      <c r="M28" s="1455">
        <v>97.6</v>
      </c>
      <c r="N28" s="1455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43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56">
        <v>-2.793003669067339</v>
      </c>
      <c r="I29" s="1156">
        <v>37.549999999999997</v>
      </c>
      <c r="J29" s="1156">
        <v>97.6</v>
      </c>
      <c r="K29" s="1156">
        <v>2.1142574151342391E-2</v>
      </c>
      <c r="L29" s="1455">
        <v>37.58</v>
      </c>
      <c r="M29" s="1455">
        <v>95.2</v>
      </c>
      <c r="N29" s="1455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43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57">
        <v>-11.929087544328807</v>
      </c>
      <c r="I30" s="1157">
        <v>57.74</v>
      </c>
      <c r="J30" s="1157">
        <v>95.1</v>
      </c>
      <c r="K30" s="1157">
        <v>100</v>
      </c>
      <c r="L30" s="1456">
        <v>57.28</v>
      </c>
      <c r="M30" s="1456">
        <v>93.9</v>
      </c>
      <c r="N30" s="1456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44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702" t="s">
        <v>188</v>
      </c>
      <c r="C31" s="1696"/>
      <c r="D31" s="1696"/>
      <c r="E31" s="1696"/>
      <c r="F31" s="1696"/>
      <c r="G31" s="1696"/>
      <c r="H31" s="1700"/>
      <c r="I31" s="1700"/>
      <c r="J31" s="1700"/>
      <c r="K31" s="1700"/>
      <c r="L31" s="1700"/>
      <c r="M31" s="1700"/>
      <c r="N31" s="1700"/>
      <c r="O31" s="1700"/>
      <c r="P31" s="1700"/>
      <c r="Q31" s="1700"/>
      <c r="R31" s="1700"/>
      <c r="S31" s="1700"/>
      <c r="T31" s="1700"/>
      <c r="U31" s="1700"/>
      <c r="V31" s="1700"/>
      <c r="W31" s="1701"/>
      <c r="X31" s="1700"/>
      <c r="Y31" s="1700"/>
      <c r="Z31" s="1700"/>
      <c r="AA31" s="1700"/>
      <c r="AB31" s="1700"/>
      <c r="AC31" s="1700"/>
      <c r="AD31" s="1700"/>
      <c r="AE31" s="1700"/>
      <c r="AF31" s="1701"/>
      <c r="AG31" s="1700"/>
      <c r="AH31" s="1700"/>
      <c r="AI31" s="1701"/>
      <c r="AJ31" s="1700"/>
      <c r="AK31" s="1700"/>
      <c r="AL31" s="1700"/>
      <c r="AM31" s="1700"/>
      <c r="AN31" s="1700"/>
      <c r="AO31" s="1700"/>
      <c r="AP31" s="1700"/>
      <c r="AQ31" s="1700"/>
      <c r="AR31" s="1701"/>
      <c r="AS31" s="1700"/>
      <c r="AT31" s="1700"/>
      <c r="AU31" s="1700"/>
      <c r="AV31" s="1700"/>
      <c r="AW31" s="1700"/>
      <c r="AX31" s="1701"/>
      <c r="AY31" s="1700"/>
      <c r="AZ31" s="1700"/>
      <c r="BA31" s="1700"/>
      <c r="BB31" s="1700"/>
      <c r="BC31" s="1700"/>
      <c r="BD31" s="1700"/>
      <c r="BE31" s="1701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55">
        <v>-12.655577029165791</v>
      </c>
      <c r="I32" s="1155">
        <v>61.3</v>
      </c>
      <c r="J32" s="1155">
        <v>93.6</v>
      </c>
      <c r="K32" s="1155">
        <v>28.780334124930107</v>
      </c>
      <c r="L32" s="1454">
        <v>61.27</v>
      </c>
      <c r="M32" s="1454">
        <v>92.6</v>
      </c>
      <c r="N32" s="1454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42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56">
        <v>-12.425222665041213</v>
      </c>
      <c r="I33" s="1156">
        <v>57.85</v>
      </c>
      <c r="J33" s="1156">
        <v>94.9</v>
      </c>
      <c r="K33" s="1156">
        <v>56.187774269631355</v>
      </c>
      <c r="L33" s="1455">
        <v>57.79</v>
      </c>
      <c r="M33" s="1455">
        <v>93.8</v>
      </c>
      <c r="N33" s="1455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43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56">
        <v>-12.109270130404147</v>
      </c>
      <c r="I34" s="1156">
        <v>53.14</v>
      </c>
      <c r="J34" s="1156">
        <v>95.9</v>
      </c>
      <c r="K34" s="1156">
        <v>12.740748069089086</v>
      </c>
      <c r="L34" s="1455">
        <v>53.14</v>
      </c>
      <c r="M34" s="1455">
        <v>95.5</v>
      </c>
      <c r="N34" s="1455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43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56">
        <v>-11.852589366778647</v>
      </c>
      <c r="I35" s="1156">
        <v>48.11</v>
      </c>
      <c r="J35" s="1156">
        <v>97.5</v>
      </c>
      <c r="K35" s="1156">
        <v>2.0843985155229063</v>
      </c>
      <c r="L35" s="1455">
        <v>48.09</v>
      </c>
      <c r="M35" s="1455">
        <v>97.2</v>
      </c>
      <c r="N35" s="1455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43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56">
        <v>-11.823556143921282</v>
      </c>
      <c r="I36" s="1156">
        <v>43.34</v>
      </c>
      <c r="J36" s="1156">
        <v>100</v>
      </c>
      <c r="K36" s="1156">
        <v>0.20062254619528747</v>
      </c>
      <c r="L36" s="1455">
        <v>43.26</v>
      </c>
      <c r="M36" s="1455">
        <v>99.6</v>
      </c>
      <c r="N36" s="1455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43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56">
        <v>-12.853534148049153</v>
      </c>
      <c r="I37" s="1156">
        <v>37.79</v>
      </c>
      <c r="J37" s="1156">
        <v>99.8</v>
      </c>
      <c r="K37" s="1156">
        <v>6.1224746312628147E-3</v>
      </c>
      <c r="L37" s="1455">
        <v>37.25</v>
      </c>
      <c r="M37" s="1455">
        <v>97.3</v>
      </c>
      <c r="N37" s="1455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43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57">
        <v>-12.294392511556888</v>
      </c>
      <c r="I38" s="1157">
        <v>58.01</v>
      </c>
      <c r="J38" s="1157">
        <v>94.7</v>
      </c>
      <c r="K38" s="1157">
        <v>100</v>
      </c>
      <c r="L38" s="1456">
        <v>57.78</v>
      </c>
      <c r="M38" s="1456">
        <v>93.8</v>
      </c>
      <c r="N38" s="1456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44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702" t="s">
        <v>48</v>
      </c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6"/>
      <c r="W39" s="1697"/>
      <c r="X39" s="1696"/>
      <c r="Y39" s="1696"/>
      <c r="Z39" s="1696"/>
      <c r="AA39" s="1696"/>
      <c r="AB39" s="1696"/>
      <c r="AC39" s="1696"/>
      <c r="AD39" s="1696"/>
      <c r="AE39" s="1696"/>
      <c r="AF39" s="1697"/>
      <c r="AG39" s="1696"/>
      <c r="AH39" s="1696"/>
      <c r="AI39" s="1697"/>
      <c r="AJ39" s="1696"/>
      <c r="AK39" s="1696"/>
      <c r="AL39" s="1696"/>
      <c r="AM39" s="1696"/>
      <c r="AN39" s="1696"/>
      <c r="AO39" s="1696"/>
      <c r="AP39" s="1696"/>
      <c r="AQ39" s="1696"/>
      <c r="AR39" s="1697"/>
      <c r="AS39" s="1696"/>
      <c r="AT39" s="1696"/>
      <c r="AU39" s="1696"/>
      <c r="AV39" s="1696"/>
      <c r="AW39" s="1696"/>
      <c r="AX39" s="1697"/>
      <c r="AY39" s="1696"/>
      <c r="AZ39" s="1696"/>
      <c r="BA39" s="1696"/>
      <c r="BB39" s="1696"/>
      <c r="BC39" s="1696"/>
      <c r="BD39" s="1696"/>
      <c r="BE39" s="1697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55">
        <v>-12.735111704834171</v>
      </c>
      <c r="I40" s="1155">
        <v>61.47</v>
      </c>
      <c r="J40" s="1155">
        <v>92.8</v>
      </c>
      <c r="K40" s="1155">
        <v>24.294937116591694</v>
      </c>
      <c r="L40" s="1454">
        <v>61.45</v>
      </c>
      <c r="M40" s="1454">
        <v>91.9</v>
      </c>
      <c r="N40" s="1454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42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56">
        <v>-12.755064097339192</v>
      </c>
      <c r="I41" s="1156">
        <v>57.83</v>
      </c>
      <c r="J41" s="1156">
        <v>94.7</v>
      </c>
      <c r="K41" s="1156">
        <v>58.052104116893169</v>
      </c>
      <c r="L41" s="1455">
        <v>57.83</v>
      </c>
      <c r="M41" s="1455">
        <v>93.7</v>
      </c>
      <c r="N41" s="1455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43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56">
        <v>-13.088385777922973</v>
      </c>
      <c r="I42" s="1156">
        <v>53.4</v>
      </c>
      <c r="J42" s="1156">
        <v>96.5</v>
      </c>
      <c r="K42" s="1156">
        <v>14.978940057935425</v>
      </c>
      <c r="L42" s="1455">
        <v>53.4</v>
      </c>
      <c r="M42" s="1455">
        <v>95.4</v>
      </c>
      <c r="N42" s="1455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43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56">
        <v>-13.537370145250494</v>
      </c>
      <c r="I43" s="1156">
        <v>48.48</v>
      </c>
      <c r="J43" s="1156">
        <v>97.6</v>
      </c>
      <c r="K43" s="1156">
        <v>2.3851979006587287</v>
      </c>
      <c r="L43" s="1455">
        <v>48.53</v>
      </c>
      <c r="M43" s="1455">
        <v>98</v>
      </c>
      <c r="N43" s="1455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43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56">
        <v>-14.918904295836894</v>
      </c>
      <c r="I44" s="1156">
        <v>43.55</v>
      </c>
      <c r="J44" s="1156">
        <v>102.7</v>
      </c>
      <c r="K44" s="1156">
        <v>0.26910352910746815</v>
      </c>
      <c r="L44" s="1455">
        <v>43.69</v>
      </c>
      <c r="M44" s="1455">
        <v>102.6</v>
      </c>
      <c r="N44" s="1455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43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56">
        <v>-11.823776113965963</v>
      </c>
      <c r="I45" s="1156">
        <v>38.44</v>
      </c>
      <c r="J45" s="1156">
        <v>89.8</v>
      </c>
      <c r="K45" s="1156">
        <v>1.9717278813520433E-2</v>
      </c>
      <c r="L45" s="1455">
        <v>38.75</v>
      </c>
      <c r="M45" s="1455">
        <v>104.7</v>
      </c>
      <c r="N45" s="1455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43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57">
        <v>-12.722893184566988</v>
      </c>
      <c r="I46" s="1157">
        <v>57.79</v>
      </c>
      <c r="J46" s="1157">
        <v>94.6</v>
      </c>
      <c r="K46" s="1157">
        <v>100</v>
      </c>
      <c r="L46" s="1456">
        <v>57.67</v>
      </c>
      <c r="M46" s="1456">
        <v>93.7</v>
      </c>
      <c r="N46" s="1456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44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B18" sqref="B18:E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32" t="s">
        <v>145</v>
      </c>
      <c r="C1" s="1732"/>
      <c r="D1" s="1732"/>
      <c r="E1" s="1732"/>
      <c r="F1" s="363" t="str">
        <f>SKUP_SEUROP_tyg!J1</f>
        <v xml:space="preserve"> 13.05.2019 - 19.05.2019 r. </v>
      </c>
      <c r="G1" s="363"/>
      <c r="I1" s="35"/>
    </row>
    <row r="2" spans="1:20" ht="18" customHeight="1">
      <c r="A2" s="1645"/>
      <c r="B2" s="1083"/>
      <c r="C2" s="1083"/>
      <c r="D2" s="1083"/>
      <c r="E2" s="1083"/>
      <c r="F2" s="1083"/>
      <c r="G2" s="1083"/>
      <c r="H2" s="1083"/>
      <c r="I2" s="1083"/>
      <c r="J2" s="1083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59" t="s">
        <v>45</v>
      </c>
      <c r="C5" s="1740" t="s">
        <v>3</v>
      </c>
      <c r="D5" s="1741"/>
      <c r="E5" s="1733" t="s">
        <v>539</v>
      </c>
      <c r="F5" s="35"/>
      <c r="G5" s="35"/>
      <c r="H5" s="35"/>
      <c r="I5" s="35"/>
      <c r="K5" s="1230"/>
    </row>
    <row r="6" spans="1:20" ht="27" customHeight="1" thickBot="1">
      <c r="A6" s="2"/>
      <c r="B6" s="960"/>
      <c r="C6" s="30" t="s">
        <v>607</v>
      </c>
      <c r="D6" s="30" t="s">
        <v>608</v>
      </c>
      <c r="E6" s="173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1" t="s">
        <v>11</v>
      </c>
      <c r="C8" s="962">
        <v>8552.6669999999995</v>
      </c>
      <c r="D8" s="962">
        <v>8508.4969999999994</v>
      </c>
      <c r="E8" s="963">
        <v>0.51912811393128633</v>
      </c>
      <c r="F8" s="35"/>
      <c r="G8" s="35"/>
      <c r="H8" s="964"/>
      <c r="I8" s="35"/>
      <c r="J8" s="1231"/>
      <c r="K8" s="1231"/>
      <c r="L8" s="1231"/>
      <c r="M8" s="1231"/>
    </row>
    <row r="9" spans="1:20" ht="20.100000000000001" customHeight="1">
      <c r="A9" s="2"/>
      <c r="B9" s="965" t="s">
        <v>140</v>
      </c>
      <c r="C9" s="114">
        <v>8314.7890000000007</v>
      </c>
      <c r="D9" s="114">
        <v>8388.0429999999997</v>
      </c>
      <c r="E9" s="90">
        <v>-0.87331455024728644</v>
      </c>
      <c r="F9" s="35"/>
      <c r="G9" s="35"/>
      <c r="H9" s="35"/>
      <c r="I9" s="35"/>
      <c r="J9" s="1232"/>
      <c r="K9" s="1233"/>
      <c r="L9"/>
      <c r="M9"/>
    </row>
    <row r="10" spans="1:20" ht="20.100000000000001" customHeight="1">
      <c r="A10" s="2"/>
      <c r="B10" s="965" t="s">
        <v>141</v>
      </c>
      <c r="C10" s="114">
        <v>9253.7000000000007</v>
      </c>
      <c r="D10" s="114">
        <v>9460.8430000000008</v>
      </c>
      <c r="E10" s="90">
        <v>-2.1894771956367949</v>
      </c>
      <c r="F10" s="35"/>
      <c r="G10" s="35"/>
      <c r="H10" s="79"/>
      <c r="I10" s="35"/>
      <c r="J10" s="1234"/>
      <c r="K10" s="1235"/>
      <c r="L10"/>
      <c r="M10"/>
    </row>
    <row r="11" spans="1:20" ht="20.100000000000001" customHeight="1">
      <c r="A11" s="2"/>
      <c r="B11" s="965" t="s">
        <v>142</v>
      </c>
      <c r="C11" s="114">
        <v>8676.8549999999996</v>
      </c>
      <c r="D11" s="114">
        <v>8702.06</v>
      </c>
      <c r="E11" s="90">
        <v>-0.28964406129123371</v>
      </c>
      <c r="F11" s="35"/>
      <c r="G11" s="35"/>
      <c r="H11" s="79"/>
      <c r="I11" s="35"/>
      <c r="J11" s="1236"/>
      <c r="K11" s="1237"/>
      <c r="L11"/>
      <c r="M11"/>
    </row>
    <row r="12" spans="1:20" ht="20.100000000000001" customHeight="1" thickBot="1">
      <c r="A12" s="2"/>
      <c r="B12" s="966" t="s">
        <v>143</v>
      </c>
      <c r="C12" s="115">
        <v>8542.6139999999996</v>
      </c>
      <c r="D12" s="115">
        <v>8463.7849999999999</v>
      </c>
      <c r="E12" s="91">
        <v>0.93136817629464497</v>
      </c>
      <c r="F12" s="35"/>
      <c r="G12" s="35"/>
      <c r="H12" s="35"/>
      <c r="I12" s="35"/>
      <c r="J12" s="1238"/>
      <c r="K12" s="1239"/>
      <c r="L12"/>
      <c r="M12"/>
    </row>
    <row r="13" spans="1:20">
      <c r="B13" s="13"/>
      <c r="H13" s="35"/>
      <c r="I13" s="35"/>
      <c r="J13" s="1240"/>
      <c r="K13" s="1241"/>
      <c r="L13"/>
      <c r="M13"/>
    </row>
    <row r="14" spans="1:20" ht="27" customHeight="1">
      <c r="A14" s="1645"/>
      <c r="B14" s="1083"/>
      <c r="C14" s="1083"/>
      <c r="D14" s="1083"/>
      <c r="E14" s="1083"/>
      <c r="F14" s="1083"/>
      <c r="G14" s="1083"/>
      <c r="H14" s="1083"/>
      <c r="I14" s="1083"/>
      <c r="J14" s="1083"/>
      <c r="K14" s="1241"/>
      <c r="L14"/>
      <c r="M14"/>
    </row>
    <row r="15" spans="1:20" ht="15.75">
      <c r="B15" s="1728" t="s">
        <v>297</v>
      </c>
      <c r="C15" s="1728"/>
      <c r="D15" s="1728"/>
      <c r="E15" s="1728"/>
      <c r="F15" s="1728"/>
      <c r="G15" s="1728"/>
      <c r="H15" s="35"/>
      <c r="I15" s="35"/>
      <c r="J15" s="1242"/>
      <c r="K15" s="1241"/>
      <c r="L15"/>
      <c r="M15"/>
    </row>
    <row r="16" spans="1:20" ht="18">
      <c r="B16" s="1441"/>
      <c r="C16" s="1083"/>
      <c r="D16" s="1083"/>
      <c r="E16" s="1083"/>
      <c r="F16" s="1083"/>
      <c r="G16" s="831"/>
      <c r="H16" s="35"/>
      <c r="I16" s="35"/>
      <c r="J16" s="1243"/>
      <c r="K16" s="1241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43"/>
      <c r="K17" s="1241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35" t="s">
        <v>609</v>
      </c>
      <c r="C18" s="1736"/>
      <c r="D18" s="1736"/>
      <c r="E18" s="1737"/>
      <c r="F18" s="1"/>
      <c r="G18" s="1"/>
      <c r="H18" s="1"/>
      <c r="I18" s="1"/>
      <c r="J18" s="1242"/>
      <c r="K18" s="1242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38" t="s">
        <v>45</v>
      </c>
      <c r="C19" s="1710" t="s">
        <v>159</v>
      </c>
      <c r="D19" s="1711"/>
      <c r="E19" s="508" t="s">
        <v>610</v>
      </c>
      <c r="F19" s="1"/>
      <c r="G19" s="1"/>
      <c r="H19" s="1"/>
      <c r="I19" s="1"/>
      <c r="J19" s="1242"/>
      <c r="K19" s="1242"/>
      <c r="L19" s="1242"/>
      <c r="M19" s="1242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9">
        <v>0</v>
      </c>
      <c r="C20" s="509" t="s">
        <v>607</v>
      </c>
      <c r="D20" s="510" t="s">
        <v>611</v>
      </c>
      <c r="E20" s="374" t="s">
        <v>18</v>
      </c>
      <c r="F20" s="1"/>
      <c r="G20" s="1"/>
      <c r="H20" s="1"/>
      <c r="I20" s="1"/>
      <c r="J20" s="1242"/>
      <c r="K20" s="1242"/>
      <c r="L20" s="1242"/>
      <c r="M20" s="1242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8552.6669999999995</v>
      </c>
      <c r="D21" s="513">
        <v>6455.8140000000003</v>
      </c>
      <c r="E21" s="514">
        <v>32.480071451872675</v>
      </c>
      <c r="F21" s="1"/>
      <c r="G21" s="1"/>
      <c r="H21" s="1"/>
      <c r="I21" s="1"/>
      <c r="J21" s="1242"/>
      <c r="K21" s="1242"/>
      <c r="L21" s="1242"/>
      <c r="M21" s="1242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8314.7890000000007</v>
      </c>
      <c r="D22" s="517">
        <v>6362.6989999999996</v>
      </c>
      <c r="E22" s="518">
        <v>30.680219196287634</v>
      </c>
      <c r="F22" s="1"/>
      <c r="G22" s="1"/>
      <c r="H22" s="1"/>
      <c r="I22" s="1"/>
      <c r="J22" s="1242"/>
      <c r="K22" s="1242"/>
      <c r="L22" s="1242"/>
      <c r="M22" s="1242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9253.7000000000007</v>
      </c>
      <c r="D23" s="521">
        <v>8024.7520000000004</v>
      </c>
      <c r="E23" s="522">
        <v>15.314467038981395</v>
      </c>
      <c r="F23" s="1"/>
      <c r="G23" s="1"/>
      <c r="H23" s="1"/>
      <c r="I23" s="1"/>
      <c r="J23" s="1242"/>
      <c r="K23" s="1242"/>
      <c r="L23" s="1242"/>
      <c r="M23" s="1242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8676.8549999999996</v>
      </c>
      <c r="D24" s="521">
        <v>6674.5519999999997</v>
      </c>
      <c r="E24" s="522">
        <v>29.999062109337078</v>
      </c>
      <c r="F24" s="1"/>
      <c r="G24" s="1"/>
      <c r="H24" s="1"/>
      <c r="I24" s="1"/>
      <c r="J24" s="1242"/>
      <c r="K24" s="1242"/>
      <c r="L24" s="1242"/>
      <c r="M24" s="1242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8542.6139999999996</v>
      </c>
      <c r="D25" s="526">
        <v>6405.8890000000001</v>
      </c>
      <c r="E25" s="527">
        <v>33.35563572831186</v>
      </c>
      <c r="F25" s="1"/>
      <c r="G25" s="1"/>
      <c r="H25" s="1"/>
      <c r="I25" s="1"/>
      <c r="J25" s="1242"/>
      <c r="K25" s="1242"/>
      <c r="L25" s="1242"/>
      <c r="M25" s="1242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42"/>
      <c r="K26" s="1242"/>
      <c r="L26" s="1242"/>
      <c r="M26" s="1242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42"/>
      <c r="K27" s="1242"/>
      <c r="L27" s="1242"/>
      <c r="M27" s="1242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42"/>
      <c r="K28" s="1242"/>
      <c r="L28" s="1242"/>
      <c r="M28" s="1242"/>
      <c r="N28" s="1"/>
      <c r="O28" s="1"/>
      <c r="P28" s="1"/>
      <c r="Q28" s="1"/>
      <c r="R28" s="1"/>
      <c r="S28" s="1"/>
      <c r="T28" s="1"/>
    </row>
    <row r="29" spans="2:20" ht="15.75">
      <c r="B29" s="829" t="s">
        <v>373</v>
      </c>
      <c r="C29" s="830"/>
      <c r="D29" s="287"/>
      <c r="E29" s="287"/>
      <c r="F29" s="284"/>
      <c r="G29" s="284"/>
      <c r="H29" s="1"/>
      <c r="I29" s="1"/>
      <c r="J29" s="1242"/>
      <c r="K29" s="1242"/>
      <c r="L29" s="1242"/>
      <c r="M29" s="1242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42"/>
      <c r="K30" s="1242"/>
      <c r="L30" s="1242"/>
      <c r="M30" s="1242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42"/>
      <c r="K31" s="1242"/>
      <c r="L31" s="1242"/>
      <c r="M31" s="1242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42"/>
      <c r="K32" s="1242"/>
      <c r="L32" s="1242"/>
      <c r="M32" s="1242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42"/>
      <c r="K33" s="1242"/>
      <c r="L33" s="1242"/>
      <c r="M33" s="1242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42"/>
      <c r="K34" s="1242"/>
      <c r="L34" s="1242"/>
      <c r="M34" s="1242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42"/>
      <c r="K35" s="1242"/>
      <c r="L35" s="1242"/>
      <c r="M35" s="1242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42"/>
      <c r="K36" s="1242"/>
      <c r="L36" s="1242"/>
      <c r="M36" s="1242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42"/>
      <c r="K37" s="1242"/>
      <c r="L37" s="1242"/>
      <c r="M37" s="1242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42"/>
      <c r="K38" s="1242"/>
      <c r="L38" s="1242"/>
      <c r="M38" s="1242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42"/>
      <c r="K39" s="1242"/>
      <c r="L39" s="1242"/>
      <c r="M39" s="1242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42"/>
      <c r="K40" s="1242"/>
      <c r="L40" s="1242"/>
      <c r="M40" s="1242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42"/>
      <c r="K41" s="1242"/>
      <c r="L41" s="1242"/>
      <c r="M41" s="1242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42"/>
      <c r="K42" s="1242"/>
      <c r="L42" s="1242"/>
      <c r="M42" s="1242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42"/>
      <c r="K43" s="1242"/>
      <c r="L43" s="1242"/>
      <c r="M43" s="1242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42"/>
      <c r="K44" s="1242"/>
      <c r="L44" s="1242"/>
      <c r="M44" s="1242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42"/>
      <c r="K45" s="1242"/>
      <c r="L45" s="1242"/>
      <c r="M45" s="1242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42"/>
      <c r="K46" s="1242"/>
      <c r="L46" s="1242"/>
      <c r="M46" s="1242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42"/>
      <c r="K47" s="1242"/>
      <c r="L47" s="1242"/>
      <c r="M47" s="1242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42"/>
      <c r="K48" s="1242"/>
      <c r="L48" s="1242"/>
      <c r="M48" s="1242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42"/>
      <c r="K49" s="1242"/>
      <c r="L49" s="1242"/>
      <c r="M49" s="1242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42"/>
      <c r="K50" s="1242"/>
      <c r="L50" s="1242"/>
      <c r="M50" s="1242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42"/>
      <c r="K51" s="1242"/>
      <c r="L51" s="1242"/>
      <c r="M51" s="1242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42"/>
      <c r="K52" s="1242"/>
      <c r="L52" s="1242"/>
      <c r="M52" s="1242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42"/>
      <c r="K53" s="1242"/>
      <c r="L53" s="1242"/>
      <c r="M53" s="1242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42"/>
      <c r="K54" s="1242"/>
      <c r="L54" s="1242"/>
      <c r="M54" s="1242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42"/>
      <c r="K55" s="1242"/>
      <c r="L55" s="1242"/>
      <c r="M55" s="1242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L35" sqref="L35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44" t="s">
        <v>146</v>
      </c>
      <c r="C1" s="1744"/>
      <c r="D1" s="1744"/>
      <c r="E1" s="1744"/>
      <c r="F1" s="825" t="str">
        <f>SKUP_SEUROP_tyg!J1</f>
        <v xml:space="preserve"> 13.05.2019 - 19.05.2019 r. </v>
      </c>
      <c r="G1" s="1395"/>
    </row>
    <row r="2" spans="2:14" ht="16.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45" t="s">
        <v>20</v>
      </c>
      <c r="C5" s="1742" t="s">
        <v>159</v>
      </c>
      <c r="D5" s="1743"/>
      <c r="E5" s="901" t="s">
        <v>540</v>
      </c>
      <c r="F5" s="23"/>
    </row>
    <row r="6" spans="2:14" ht="19.5" customHeight="1" thickBot="1">
      <c r="B6" s="1746"/>
      <c r="C6" s="259" t="s">
        <v>607</v>
      </c>
      <c r="D6" s="259" t="s">
        <v>608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13263.298000000001</v>
      </c>
      <c r="D8" s="114">
        <v>12724.75</v>
      </c>
      <c r="E8" s="80">
        <v>4.2322874712666314</v>
      </c>
      <c r="F8" s="23"/>
    </row>
    <row r="9" spans="2:14" ht="16.5" customHeight="1">
      <c r="B9" s="133" t="s">
        <v>22</v>
      </c>
      <c r="C9" s="114">
        <v>19435.736000000001</v>
      </c>
      <c r="D9" s="114">
        <v>19030.519</v>
      </c>
      <c r="E9" s="80">
        <v>2.1293008351480092</v>
      </c>
      <c r="F9" s="23"/>
    </row>
    <row r="10" spans="2:14" ht="16.5" customHeight="1" thickBot="1">
      <c r="B10" s="133" t="s">
        <v>23</v>
      </c>
      <c r="C10" s="114">
        <v>11416.093000000001</v>
      </c>
      <c r="D10" s="114">
        <v>11572.694</v>
      </c>
      <c r="E10" s="80">
        <v>-1.3531939926865668</v>
      </c>
    </row>
    <row r="11" spans="2:14" ht="16.5" customHeight="1">
      <c r="B11" s="7" t="s">
        <v>24</v>
      </c>
      <c r="C11" s="63"/>
      <c r="D11" s="63"/>
      <c r="E11" s="922"/>
    </row>
    <row r="12" spans="2:14" ht="16.5" customHeight="1">
      <c r="B12" s="133" t="s">
        <v>21</v>
      </c>
      <c r="C12" s="114" t="s">
        <v>296</v>
      </c>
      <c r="D12" s="114">
        <v>11990.397000000001</v>
      </c>
      <c r="E12" s="134" t="s">
        <v>296</v>
      </c>
    </row>
    <row r="13" spans="2:14" ht="16.5" customHeight="1">
      <c r="B13" s="133" t="s">
        <v>22</v>
      </c>
      <c r="C13" s="114">
        <v>22993.062999999998</v>
      </c>
      <c r="D13" s="114">
        <v>23152.663</v>
      </c>
      <c r="E13" s="134">
        <v>-0.68933755050121959</v>
      </c>
    </row>
    <row r="14" spans="2:14" ht="16.5" customHeight="1" thickBot="1">
      <c r="B14" s="133" t="s">
        <v>23</v>
      </c>
      <c r="C14" s="114" t="s">
        <v>296</v>
      </c>
      <c r="D14" s="114">
        <v>9493.1370000000006</v>
      </c>
      <c r="E14" s="134" t="s">
        <v>296</v>
      </c>
    </row>
    <row r="15" spans="2:14" ht="16.5" customHeight="1">
      <c r="B15" s="7" t="s">
        <v>25</v>
      </c>
      <c r="C15" s="63"/>
      <c r="D15" s="63"/>
      <c r="E15" s="922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922"/>
    </row>
    <row r="20" spans="2:8" ht="16.5" customHeight="1">
      <c r="B20" s="133" t="s">
        <v>21</v>
      </c>
      <c r="C20" s="114">
        <v>12642.42</v>
      </c>
      <c r="D20" s="114">
        <v>12320.697</v>
      </c>
      <c r="E20" s="134">
        <v>2.6112402569432551</v>
      </c>
    </row>
    <row r="21" spans="2:8" ht="16.5" customHeight="1">
      <c r="B21" s="135" t="s">
        <v>22</v>
      </c>
      <c r="C21" s="114">
        <v>19022.969000000001</v>
      </c>
      <c r="D21" s="114">
        <v>18946.521000000001</v>
      </c>
      <c r="E21" s="134">
        <v>0.40349360180689808</v>
      </c>
      <c r="H21" t="s">
        <v>365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922"/>
    </row>
    <row r="24" spans="2:8" ht="16.5" customHeight="1">
      <c r="B24" s="133" t="s">
        <v>21</v>
      </c>
      <c r="C24" s="114">
        <v>13606.769</v>
      </c>
      <c r="D24" s="114">
        <v>13898.325999999999</v>
      </c>
      <c r="E24" s="134">
        <v>-2.0977850138210812</v>
      </c>
    </row>
    <row r="25" spans="2:8" ht="16.5" customHeight="1">
      <c r="B25" s="135" t="s">
        <v>22</v>
      </c>
      <c r="C25" s="114">
        <v>18411.608</v>
      </c>
      <c r="D25" s="114">
        <v>17651.769</v>
      </c>
      <c r="E25" s="134">
        <v>4.3046053911083924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922"/>
    </row>
    <row r="28" spans="2:8" ht="16.5" customHeight="1">
      <c r="B28" s="133" t="s">
        <v>21</v>
      </c>
      <c r="C28" s="114">
        <v>13515.186</v>
      </c>
      <c r="D28" s="114">
        <v>13571.88</v>
      </c>
      <c r="E28" s="134">
        <v>-0.41773136809343664</v>
      </c>
    </row>
    <row r="29" spans="2:8" ht="16.5" customHeight="1">
      <c r="B29" s="135" t="s">
        <v>22</v>
      </c>
      <c r="C29" s="114">
        <v>21810.368999999999</v>
      </c>
      <c r="D29" s="114">
        <v>19720.375</v>
      </c>
      <c r="E29" s="134">
        <v>10.598145319244685</v>
      </c>
    </row>
    <row r="30" spans="2:8" ht="16.5" customHeight="1" thickBot="1">
      <c r="B30" s="135" t="s">
        <v>23</v>
      </c>
      <c r="C30" s="114">
        <v>12839.61</v>
      </c>
      <c r="D30" s="114">
        <v>13070.457</v>
      </c>
      <c r="E30" s="134">
        <v>-1.7661738988927453</v>
      </c>
    </row>
    <row r="31" spans="2:8" ht="16.5" customHeight="1">
      <c r="B31" s="7" t="s">
        <v>29</v>
      </c>
      <c r="C31" s="63"/>
      <c r="D31" s="63"/>
      <c r="E31" s="922"/>
    </row>
    <row r="32" spans="2:8" ht="16.5" customHeight="1">
      <c r="B32" s="133" t="s">
        <v>21</v>
      </c>
      <c r="C32" s="114">
        <v>14126.879000000001</v>
      </c>
      <c r="D32" s="114">
        <v>14208.3</v>
      </c>
      <c r="E32" s="134">
        <v>-0.57305237079733995</v>
      </c>
    </row>
    <row r="33" spans="1:6" ht="16.5" customHeight="1">
      <c r="B33" s="135" t="s">
        <v>22</v>
      </c>
      <c r="C33" s="114">
        <v>18973.221000000001</v>
      </c>
      <c r="D33" s="114">
        <v>16029.268</v>
      </c>
      <c r="E33" s="134">
        <v>18.366110043203481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922"/>
    </row>
    <row r="36" spans="1:6" ht="16.5" customHeight="1">
      <c r="B36" s="133" t="s">
        <v>21</v>
      </c>
      <c r="C36" s="114">
        <v>13980.332</v>
      </c>
      <c r="D36" s="114">
        <v>14155.2</v>
      </c>
      <c r="E36" s="134">
        <v>-1.2353622696959448</v>
      </c>
    </row>
    <row r="37" spans="1:6" ht="16.5" customHeight="1">
      <c r="B37" s="133" t="s">
        <v>22</v>
      </c>
      <c r="C37" s="114">
        <v>16842.760999999999</v>
      </c>
      <c r="D37" s="114">
        <v>15891.14</v>
      </c>
      <c r="E37" s="134">
        <v>5.9883746540525049</v>
      </c>
    </row>
    <row r="38" spans="1:6" ht="16.5" customHeight="1" thickBot="1">
      <c r="B38" s="133" t="s">
        <v>23</v>
      </c>
      <c r="C38" s="114">
        <v>10740.21</v>
      </c>
      <c r="D38" s="114">
        <v>10863.48</v>
      </c>
      <c r="E38" s="134">
        <v>-1.1347192612312116</v>
      </c>
    </row>
    <row r="39" spans="1:6" ht="16.5" customHeight="1">
      <c r="B39" s="7" t="s">
        <v>31</v>
      </c>
      <c r="C39" s="63"/>
      <c r="D39" s="63"/>
      <c r="E39" s="922"/>
    </row>
    <row r="40" spans="1:6" ht="16.5" customHeight="1">
      <c r="B40" s="133" t="s">
        <v>21</v>
      </c>
      <c r="C40" s="114">
        <v>13019.678</v>
      </c>
      <c r="D40" s="114">
        <v>12032.549000000001</v>
      </c>
      <c r="E40" s="134">
        <v>8.2038228142681895</v>
      </c>
    </row>
    <row r="41" spans="1:6" ht="16.5" customHeight="1">
      <c r="B41" s="133" t="s">
        <v>22</v>
      </c>
      <c r="C41" s="114">
        <v>19110.432000000001</v>
      </c>
      <c r="D41" s="114">
        <v>19875.367999999999</v>
      </c>
      <c r="E41" s="134">
        <v>-3.8486633304097713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395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3" sqref="M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51" t="s">
        <v>183</v>
      </c>
      <c r="C1" s="1751"/>
      <c r="D1" s="1751"/>
      <c r="E1" s="1751"/>
      <c r="F1" s="1751"/>
      <c r="G1" s="363" t="str">
        <f>SKUP_SEUROP_tyg!J1</f>
        <v xml:space="preserve"> 13.05.2019 - 19.05.2019 r. </v>
      </c>
      <c r="I1" s="1441"/>
      <c r="J1" s="1083"/>
      <c r="K1" s="1083"/>
      <c r="L1" s="1083"/>
    </row>
    <row r="2" spans="1:13" ht="17.25" customHeight="1" thickBot="1">
      <c r="B2" s="139" t="s">
        <v>90</v>
      </c>
      <c r="G2" s="24"/>
    </row>
    <row r="3" spans="1:13" ht="34.5" customHeight="1" thickBot="1">
      <c r="B3" s="1748" t="s">
        <v>454</v>
      </c>
      <c r="C3" s="257" t="s">
        <v>0</v>
      </c>
      <c r="D3" s="258">
        <v>43604</v>
      </c>
      <c r="E3" s="259">
        <v>43597</v>
      </c>
      <c r="F3" s="260" t="s">
        <v>541</v>
      </c>
      <c r="G3" s="22"/>
      <c r="H3" s="481" t="s">
        <v>286</v>
      </c>
    </row>
    <row r="4" spans="1:13" ht="24.95" customHeight="1">
      <c r="B4" s="1749"/>
      <c r="C4" s="261" t="s">
        <v>66</v>
      </c>
      <c r="D4" s="262">
        <v>126</v>
      </c>
      <c r="E4" s="263">
        <v>124</v>
      </c>
      <c r="F4" s="264">
        <v>1.6129032258064515</v>
      </c>
      <c r="G4" s="100"/>
      <c r="H4" s="482"/>
    </row>
    <row r="5" spans="1:13" ht="24.95" customHeight="1">
      <c r="B5" s="1749"/>
      <c r="C5" s="265" t="s">
        <v>67</v>
      </c>
      <c r="D5" s="266">
        <v>325</v>
      </c>
      <c r="E5" s="267">
        <v>325</v>
      </c>
      <c r="F5" s="268">
        <v>0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49"/>
      <c r="C6" s="269" t="s">
        <v>68</v>
      </c>
      <c r="D6" s="270">
        <v>211.88</v>
      </c>
      <c r="E6" s="271">
        <v>204.13</v>
      </c>
      <c r="F6" s="272">
        <v>3.7966002057512367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9"/>
      <c r="C7" s="265" t="s">
        <v>91</v>
      </c>
      <c r="D7" s="273">
        <v>318</v>
      </c>
      <c r="E7" s="274">
        <v>432</v>
      </c>
      <c r="F7" s="268">
        <v>-26.388888888888889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9"/>
      <c r="C8" s="265" t="s">
        <v>92</v>
      </c>
      <c r="D8" s="273">
        <v>245</v>
      </c>
      <c r="E8" s="274">
        <v>347</v>
      </c>
      <c r="F8" s="268">
        <v>-29.394812680115272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50"/>
      <c r="C9" s="275" t="s">
        <v>93</v>
      </c>
      <c r="D9" s="276">
        <v>2.08</v>
      </c>
      <c r="E9" s="277">
        <v>2.33</v>
      </c>
      <c r="F9" s="278">
        <v>-10.72961373390558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7" t="s">
        <v>94</v>
      </c>
      <c r="C11" s="1747"/>
      <c r="D11" s="1747"/>
      <c r="E11" s="1747"/>
      <c r="F11" s="1747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52" t="s">
        <v>297</v>
      </c>
      <c r="C16" s="1752">
        <v>0</v>
      </c>
      <c r="D16" s="1752">
        <v>0</v>
      </c>
      <c r="E16" s="1752">
        <v>0</v>
      </c>
      <c r="F16" s="1753">
        <v>0</v>
      </c>
    </row>
    <row r="17" spans="2:16" ht="29.25" thickBot="1">
      <c r="B17" s="1748" t="s">
        <v>571</v>
      </c>
      <c r="C17" s="485" t="s">
        <v>0</v>
      </c>
      <c r="D17" s="486">
        <v>43604</v>
      </c>
      <c r="E17" s="487">
        <v>43240</v>
      </c>
      <c r="F17" s="488" t="s">
        <v>307</v>
      </c>
    </row>
    <row r="18" spans="2:16" ht="20.25" customHeight="1">
      <c r="B18" s="1749">
        <v>0</v>
      </c>
      <c r="C18" s="489" t="s">
        <v>66</v>
      </c>
      <c r="D18" s="490">
        <v>126</v>
      </c>
      <c r="E18" s="491">
        <v>140</v>
      </c>
      <c r="F18" s="492">
        <v>-10</v>
      </c>
    </row>
    <row r="19" spans="2:16" ht="20.25" customHeight="1">
      <c r="B19" s="1749">
        <v>0</v>
      </c>
      <c r="C19" s="493" t="s">
        <v>67</v>
      </c>
      <c r="D19" s="494">
        <v>325</v>
      </c>
      <c r="E19" s="495">
        <v>250</v>
      </c>
      <c r="F19" s="492">
        <v>30</v>
      </c>
    </row>
    <row r="20" spans="2:16" ht="20.25" customHeight="1">
      <c r="B20" s="1749">
        <v>0</v>
      </c>
      <c r="C20" s="496" t="s">
        <v>68</v>
      </c>
      <c r="D20" s="497">
        <v>211.88</v>
      </c>
      <c r="E20" s="498">
        <v>180.88</v>
      </c>
      <c r="F20" s="499">
        <v>17.138434321096859</v>
      </c>
    </row>
    <row r="21" spans="2:16" ht="20.25" customHeight="1">
      <c r="B21" s="1749">
        <v>0</v>
      </c>
      <c r="C21" s="500" t="s">
        <v>308</v>
      </c>
      <c r="D21" s="501">
        <v>318</v>
      </c>
      <c r="E21" s="502">
        <v>680</v>
      </c>
      <c r="F21" s="503">
        <v>-53.235294117647058</v>
      </c>
    </row>
    <row r="22" spans="2:16" ht="20.25" customHeight="1">
      <c r="B22" s="1749">
        <v>0</v>
      </c>
      <c r="C22" s="493" t="s">
        <v>309</v>
      </c>
      <c r="D22" s="501">
        <v>245</v>
      </c>
      <c r="E22" s="502">
        <v>558</v>
      </c>
      <c r="F22" s="503">
        <v>-56.093189964157709</v>
      </c>
    </row>
    <row r="23" spans="2:16" ht="20.25" customHeight="1" thickBot="1">
      <c r="B23" s="1750">
        <v>0</v>
      </c>
      <c r="C23" s="504" t="s">
        <v>306</v>
      </c>
      <c r="D23" s="505">
        <v>2.08</v>
      </c>
      <c r="E23" s="506">
        <v>2.75</v>
      </c>
      <c r="F23" s="507">
        <v>-24.363636363636363</v>
      </c>
    </row>
    <row r="25" spans="2:16" ht="18.75">
      <c r="B25" s="1645"/>
      <c r="C25" s="1083"/>
      <c r="D25" s="1083"/>
      <c r="E25" s="1083"/>
      <c r="F25" s="1083"/>
      <c r="G25" s="1083"/>
      <c r="H25" s="1083"/>
      <c r="I25" s="1083"/>
      <c r="J25" s="1083"/>
      <c r="K25" s="1083"/>
      <c r="L25" s="2"/>
      <c r="M25" s="2"/>
      <c r="N25" s="2"/>
    </row>
    <row r="26" spans="2:16" ht="18.75">
      <c r="B26" s="1645"/>
      <c r="C26" s="1083"/>
      <c r="D26" s="1083"/>
      <c r="E26" s="1083"/>
      <c r="F26" s="1083"/>
      <c r="G26" s="1083"/>
      <c r="H26" s="1083"/>
      <c r="I26" s="1083"/>
      <c r="J26" s="1083"/>
      <c r="K26" s="1083"/>
      <c r="L26" s="1084"/>
      <c r="M26" s="1084"/>
      <c r="N26" s="1084"/>
      <c r="O26" s="1084"/>
      <c r="P26" s="10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topLeftCell="A16" zoomScaleNormal="100" workbookViewId="0">
      <selection activeCell="D52" sqref="D52:E5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4" t="s">
        <v>184</v>
      </c>
      <c r="C1" s="1754"/>
      <c r="D1" s="1754"/>
      <c r="E1" s="1754"/>
      <c r="F1" s="1754"/>
      <c r="G1" s="363" t="str">
        <f>SKUP_SEUROP_tyg!J1</f>
        <v xml:space="preserve"> 13.05.2019 - 19.05.2019 r. </v>
      </c>
      <c r="H1" s="363"/>
      <c r="I1" s="1441"/>
      <c r="J1" s="1083"/>
      <c r="K1" s="1083"/>
      <c r="L1" s="1083"/>
    </row>
    <row r="2" spans="1:18" s="31" customFormat="1" ht="27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55" t="s">
        <v>65</v>
      </c>
      <c r="C4" s="293" t="s">
        <v>88</v>
      </c>
      <c r="D4" s="1656" t="s">
        <v>99</v>
      </c>
      <c r="E4" s="293" t="s">
        <v>100</v>
      </c>
      <c r="F4" s="294" t="s">
        <v>282</v>
      </c>
    </row>
    <row r="5" spans="1:18" ht="16.5" customHeight="1">
      <c r="B5" s="386" t="s">
        <v>53</v>
      </c>
      <c r="C5" s="387"/>
      <c r="D5" s="388"/>
      <c r="E5" s="388"/>
      <c r="F5" s="389"/>
      <c r="H5" s="479" t="s">
        <v>281</v>
      </c>
    </row>
    <row r="6" spans="1:18">
      <c r="B6" s="85" t="s">
        <v>579</v>
      </c>
      <c r="C6" s="88"/>
      <c r="D6" s="188"/>
      <c r="E6" s="188"/>
      <c r="F6" s="89"/>
    </row>
    <row r="7" spans="1:18" ht="15.75">
      <c r="B7" s="85" t="s">
        <v>454</v>
      </c>
      <c r="C7" s="88">
        <v>190</v>
      </c>
      <c r="D7" s="188">
        <v>8</v>
      </c>
      <c r="E7" s="188">
        <v>0</v>
      </c>
      <c r="F7" s="89">
        <v>2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55" t="s">
        <v>284</v>
      </c>
      <c r="I8" s="1756"/>
      <c r="J8" s="1756"/>
      <c r="K8" s="1756"/>
      <c r="L8" s="1756"/>
      <c r="M8" s="1756"/>
      <c r="N8" s="1756"/>
      <c r="O8" s="1756"/>
      <c r="P8" s="1756"/>
      <c r="Q8" s="1756"/>
      <c r="R8" s="1756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596</v>
      </c>
      <c r="C10" s="88"/>
      <c r="D10" s="188"/>
      <c r="E10" s="188"/>
      <c r="F10" s="89"/>
    </row>
    <row r="11" spans="1:18">
      <c r="B11" s="141" t="s">
        <v>454</v>
      </c>
      <c r="C11" s="142">
        <v>275</v>
      </c>
      <c r="D11" s="189">
        <v>40</v>
      </c>
      <c r="E11" s="189">
        <v>16</v>
      </c>
      <c r="F11" s="143">
        <v>2</v>
      </c>
    </row>
    <row r="12" spans="1:18">
      <c r="B12" s="85"/>
      <c r="C12" s="88"/>
      <c r="D12" s="188"/>
      <c r="E12" s="188"/>
      <c r="F12" s="89"/>
    </row>
    <row r="13" spans="1:18">
      <c r="B13" s="85" t="s">
        <v>54</v>
      </c>
      <c r="C13" s="88"/>
      <c r="D13" s="188"/>
      <c r="E13" s="188"/>
      <c r="F13" s="89"/>
    </row>
    <row r="14" spans="1:18">
      <c r="B14" s="141" t="s">
        <v>580</v>
      </c>
      <c r="C14" s="142"/>
      <c r="D14" s="189"/>
      <c r="E14" s="189"/>
      <c r="F14" s="143"/>
      <c r="H14" s="952"/>
      <c r="I14" s="953"/>
      <c r="J14" s="954"/>
      <c r="K14" s="954"/>
      <c r="L14" s="955"/>
    </row>
    <row r="15" spans="1:18">
      <c r="B15" s="141" t="s">
        <v>454</v>
      </c>
      <c r="C15" s="142">
        <v>325</v>
      </c>
      <c r="D15" s="189">
        <v>30</v>
      </c>
      <c r="E15" s="189">
        <v>5</v>
      </c>
      <c r="F15" s="143">
        <v>2</v>
      </c>
      <c r="H15" s="952"/>
      <c r="I15" s="953"/>
      <c r="J15" s="954"/>
      <c r="K15" s="954"/>
      <c r="L15" s="955"/>
    </row>
    <row r="16" spans="1:18">
      <c r="B16" s="141"/>
      <c r="C16" s="142"/>
      <c r="D16" s="189"/>
      <c r="E16" s="189"/>
      <c r="F16" s="143"/>
      <c r="H16" s="952"/>
      <c r="I16" s="953"/>
      <c r="J16" s="954"/>
      <c r="K16" s="954"/>
      <c r="L16" s="955"/>
    </row>
    <row r="17" spans="2:12">
      <c r="B17" s="141" t="s">
        <v>54</v>
      </c>
      <c r="C17" s="142"/>
      <c r="D17" s="189"/>
      <c r="E17" s="189"/>
      <c r="F17" s="143"/>
      <c r="H17" s="952"/>
      <c r="I17" s="953"/>
      <c r="J17" s="954"/>
      <c r="K17" s="954"/>
      <c r="L17" s="955"/>
    </row>
    <row r="18" spans="2:12">
      <c r="B18" s="85" t="s">
        <v>531</v>
      </c>
      <c r="C18" s="88"/>
      <c r="D18" s="188"/>
      <c r="E18" s="188"/>
      <c r="F18" s="89"/>
      <c r="H18" s="952"/>
      <c r="I18" s="953"/>
      <c r="J18" s="954"/>
      <c r="K18" s="954"/>
      <c r="L18" s="955"/>
    </row>
    <row r="19" spans="2:12">
      <c r="B19" s="141" t="s">
        <v>454</v>
      </c>
      <c r="C19" s="142">
        <v>230</v>
      </c>
      <c r="D19" s="189">
        <v>25</v>
      </c>
      <c r="E19" s="189">
        <v>13</v>
      </c>
      <c r="F19" s="143">
        <v>2</v>
      </c>
      <c r="H19" s="952"/>
      <c r="I19" s="953"/>
      <c r="J19" s="954"/>
      <c r="K19" s="954"/>
      <c r="L19" s="955"/>
    </row>
    <row r="20" spans="2:12">
      <c r="B20" s="85"/>
      <c r="C20" s="88"/>
      <c r="D20" s="188"/>
      <c r="E20" s="188"/>
      <c r="F20" s="89"/>
      <c r="H20" s="952"/>
      <c r="I20" s="953"/>
      <c r="J20" s="954"/>
      <c r="K20" s="954"/>
      <c r="L20" s="955"/>
    </row>
    <row r="21" spans="2:12">
      <c r="B21" s="85" t="s">
        <v>55</v>
      </c>
      <c r="C21" s="88"/>
      <c r="D21" s="188"/>
      <c r="E21" s="188"/>
      <c r="F21" s="89"/>
      <c r="H21" s="952"/>
      <c r="I21" s="953"/>
      <c r="J21" s="954"/>
      <c r="K21" s="954"/>
      <c r="L21" s="955"/>
    </row>
    <row r="22" spans="2:12">
      <c r="B22" s="85" t="s">
        <v>551</v>
      </c>
      <c r="C22" s="88"/>
      <c r="D22" s="188"/>
      <c r="E22" s="188"/>
      <c r="F22" s="89"/>
      <c r="H22" s="952"/>
      <c r="I22" s="953"/>
      <c r="J22" s="954"/>
      <c r="K22" s="954"/>
      <c r="L22" s="955"/>
    </row>
    <row r="23" spans="2:12">
      <c r="B23" s="85" t="s">
        <v>454</v>
      </c>
      <c r="C23" s="88" t="s">
        <v>293</v>
      </c>
      <c r="D23" s="188">
        <v>0</v>
      </c>
      <c r="E23" s="188">
        <v>0</v>
      </c>
      <c r="F23" s="89">
        <v>2</v>
      </c>
      <c r="H23" s="952"/>
      <c r="I23" s="953"/>
      <c r="J23" s="954"/>
      <c r="K23" s="954"/>
      <c r="L23" s="955"/>
    </row>
    <row r="24" spans="2:12">
      <c r="B24" s="141"/>
      <c r="C24" s="142"/>
      <c r="D24" s="189"/>
      <c r="E24" s="189"/>
      <c r="F24" s="143"/>
      <c r="H24" s="952"/>
      <c r="I24" s="953"/>
      <c r="J24" s="954"/>
      <c r="K24" s="954"/>
      <c r="L24" s="955"/>
    </row>
    <row r="25" spans="2:12">
      <c r="B25" s="85" t="s">
        <v>56</v>
      </c>
      <c r="C25" s="88"/>
      <c r="D25" s="188"/>
      <c r="E25" s="188"/>
      <c r="F25" s="89"/>
    </row>
    <row r="26" spans="2:12">
      <c r="B26" s="85" t="s">
        <v>278</v>
      </c>
      <c r="C26" s="88"/>
      <c r="D26" s="188"/>
      <c r="E26" s="188"/>
      <c r="F26" s="89"/>
    </row>
    <row r="27" spans="2:12">
      <c r="B27" s="85" t="s">
        <v>454</v>
      </c>
      <c r="C27" s="88">
        <v>149</v>
      </c>
      <c r="D27" s="188">
        <v>100</v>
      </c>
      <c r="E27" s="188">
        <v>100</v>
      </c>
      <c r="F27" s="89">
        <v>2</v>
      </c>
    </row>
    <row r="28" spans="2:12">
      <c r="B28" s="141"/>
      <c r="C28" s="142"/>
      <c r="D28" s="189"/>
      <c r="E28" s="189"/>
      <c r="F28" s="143"/>
    </row>
    <row r="29" spans="2:12">
      <c r="B29" s="85" t="s">
        <v>56</v>
      </c>
      <c r="C29" s="88"/>
      <c r="D29" s="188"/>
      <c r="E29" s="188"/>
      <c r="F29" s="89"/>
    </row>
    <row r="30" spans="2:12">
      <c r="B30" s="85" t="s">
        <v>256</v>
      </c>
      <c r="C30" s="88"/>
      <c r="D30" s="188"/>
      <c r="E30" s="188"/>
      <c r="F30" s="89"/>
    </row>
    <row r="31" spans="2:12">
      <c r="B31" s="141" t="s">
        <v>454</v>
      </c>
      <c r="C31" s="142">
        <v>126</v>
      </c>
      <c r="D31" s="189">
        <v>40</v>
      </c>
      <c r="E31" s="189">
        <v>40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548</v>
      </c>
      <c r="C34" s="88"/>
      <c r="D34" s="188"/>
      <c r="E34" s="188"/>
      <c r="F34" s="89"/>
    </row>
    <row r="35" spans="2:6">
      <c r="B35" s="85" t="s">
        <v>454</v>
      </c>
      <c r="C35" s="88" t="s">
        <v>293</v>
      </c>
      <c r="D35" s="188">
        <v>0</v>
      </c>
      <c r="E35" s="188">
        <v>0</v>
      </c>
      <c r="F35" s="89">
        <v>2</v>
      </c>
    </row>
    <row r="36" spans="2:6">
      <c r="B36" s="141"/>
      <c r="C36" s="142"/>
      <c r="D36" s="189"/>
      <c r="E36" s="189"/>
      <c r="F36" s="143"/>
    </row>
    <row r="37" spans="2:6">
      <c r="B37" s="141" t="s">
        <v>60</v>
      </c>
      <c r="C37" s="142"/>
      <c r="D37" s="189"/>
      <c r="E37" s="189"/>
      <c r="F37" s="143"/>
    </row>
    <row r="38" spans="2:6">
      <c r="B38" s="85" t="s">
        <v>549</v>
      </c>
      <c r="C38" s="88"/>
      <c r="D38" s="188"/>
      <c r="E38" s="188"/>
      <c r="F38" s="89"/>
    </row>
    <row r="39" spans="2:6">
      <c r="B39" s="141" t="s">
        <v>454</v>
      </c>
      <c r="C39" s="142" t="s">
        <v>293</v>
      </c>
      <c r="D39" s="189">
        <v>0</v>
      </c>
      <c r="E39" s="189">
        <v>0</v>
      </c>
      <c r="F39" s="143">
        <v>2</v>
      </c>
    </row>
    <row r="40" spans="2:6">
      <c r="B40" s="85"/>
      <c r="C40" s="88"/>
      <c r="D40" s="188"/>
      <c r="E40" s="188"/>
      <c r="F40" s="89"/>
    </row>
    <row r="41" spans="2:6">
      <c r="B41" s="85" t="s">
        <v>60</v>
      </c>
      <c r="C41" s="88"/>
      <c r="D41" s="188"/>
      <c r="E41" s="188"/>
      <c r="F41" s="89"/>
    </row>
    <row r="42" spans="2:6">
      <c r="B42" s="85" t="s">
        <v>532</v>
      </c>
      <c r="C42" s="88"/>
      <c r="D42" s="188"/>
      <c r="E42" s="188"/>
      <c r="F42" s="89"/>
    </row>
    <row r="43" spans="2:6">
      <c r="B43" s="85" t="s">
        <v>454</v>
      </c>
      <c r="C43" s="88">
        <v>220</v>
      </c>
      <c r="D43" s="188">
        <v>10</v>
      </c>
      <c r="E43" s="188">
        <v>10</v>
      </c>
      <c r="F43" s="89">
        <v>2</v>
      </c>
    </row>
    <row r="44" spans="2:6">
      <c r="B44" s="85"/>
      <c r="C44" s="88"/>
      <c r="D44" s="188"/>
      <c r="E44" s="188"/>
      <c r="F44" s="89"/>
    </row>
    <row r="45" spans="2:6">
      <c r="B45" s="85" t="s">
        <v>63</v>
      </c>
      <c r="C45" s="88"/>
      <c r="D45" s="188"/>
      <c r="E45" s="188"/>
      <c r="F45" s="89"/>
    </row>
    <row r="46" spans="2:6">
      <c r="B46" s="85" t="s">
        <v>528</v>
      </c>
      <c r="C46" s="88"/>
      <c r="D46" s="188"/>
      <c r="E46" s="188"/>
      <c r="F46" s="89"/>
    </row>
    <row r="47" spans="2:6">
      <c r="B47" s="85" t="s">
        <v>454</v>
      </c>
      <c r="C47" s="88">
        <v>180</v>
      </c>
      <c r="D47" s="188">
        <v>65</v>
      </c>
      <c r="E47" s="188">
        <v>62</v>
      </c>
      <c r="F47" s="89">
        <v>2</v>
      </c>
    </row>
    <row r="48" spans="2:6">
      <c r="B48" s="141"/>
      <c r="C48" s="142"/>
      <c r="D48" s="189"/>
      <c r="E48" s="189"/>
      <c r="F48" s="143"/>
    </row>
    <row r="49" spans="2:6">
      <c r="B49" s="141" t="s">
        <v>63</v>
      </c>
      <c r="C49" s="142"/>
      <c r="D49" s="189"/>
      <c r="E49" s="189"/>
      <c r="F49" s="143"/>
    </row>
    <row r="50" spans="2:6">
      <c r="B50" s="85" t="s">
        <v>578</v>
      </c>
      <c r="C50" s="88"/>
      <c r="D50" s="188"/>
      <c r="E50" s="188"/>
      <c r="F50" s="89"/>
    </row>
    <row r="51" spans="2:6" ht="13.5" thickBot="1">
      <c r="B51" s="1648" t="s">
        <v>454</v>
      </c>
      <c r="C51" s="1649" t="s">
        <v>293</v>
      </c>
      <c r="D51" s="1650">
        <v>0</v>
      </c>
      <c r="E51" s="1650">
        <v>0</v>
      </c>
      <c r="F51" s="1651">
        <v>2</v>
      </c>
    </row>
    <row r="52" spans="2:6">
      <c r="D52" s="1593"/>
      <c r="E52" s="159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N136"/>
  <sheetViews>
    <sheetView zoomScale="90" zoomScaleNormal="90" workbookViewId="0">
      <selection activeCell="N37" sqref="N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4" ht="27" customHeight="1">
      <c r="B1" s="1751" t="s">
        <v>185</v>
      </c>
      <c r="C1" s="1751"/>
      <c r="D1" s="1751"/>
      <c r="E1" s="1751"/>
      <c r="F1" s="1751"/>
      <c r="G1" s="1751"/>
      <c r="H1" s="363" t="str">
        <f>SKUP_SEUROP_tyg!J1</f>
        <v xml:space="preserve"> 13.05.2019 - 19.05.2019 r. </v>
      </c>
      <c r="I1" s="1441"/>
    </row>
    <row r="2" spans="2:14" ht="18.75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2"/>
      <c r="M2" s="2"/>
      <c r="N2" s="2"/>
    </row>
    <row r="3" spans="2:14" ht="14.25" customHeight="1" thickBot="1">
      <c r="B3" s="22"/>
      <c r="C3" s="22"/>
      <c r="D3" s="22"/>
      <c r="E3" s="22"/>
      <c r="F3" s="22"/>
      <c r="G3" s="22"/>
      <c r="H3" s="22"/>
    </row>
    <row r="4" spans="2:14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4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4" ht="13.5" thickBot="1">
      <c r="B6" s="97"/>
      <c r="C6" s="1610" t="s">
        <v>454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4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4" ht="13.5" thickBot="1">
      <c r="B8" s="97"/>
      <c r="C8" s="1608" t="s">
        <v>454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4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4" ht="13.5" thickBot="1">
      <c r="B10" s="97"/>
      <c r="C10" s="1608" t="s">
        <v>454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4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4" ht="13.5" thickBot="1">
      <c r="B12" s="97"/>
      <c r="C12" s="1608" t="s">
        <v>454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4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4" ht="13.5" thickBot="1">
      <c r="B14" s="97"/>
      <c r="C14" s="1608" t="s">
        <v>454</v>
      </c>
      <c r="D14" s="103">
        <v>190</v>
      </c>
      <c r="E14" s="104">
        <v>8</v>
      </c>
      <c r="F14" s="104">
        <v>0</v>
      </c>
      <c r="G14" s="105">
        <v>2</v>
      </c>
      <c r="H14" s="117"/>
    </row>
    <row r="15" spans="2:14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4" ht="13.5" thickBot="1">
      <c r="B16" s="97"/>
      <c r="C16" s="1608" t="s">
        <v>454</v>
      </c>
      <c r="D16" s="103">
        <v>276.67</v>
      </c>
      <c r="E16" s="104">
        <v>95</v>
      </c>
      <c r="F16" s="104">
        <v>33</v>
      </c>
      <c r="G16" s="105">
        <v>2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608" t="s">
        <v>454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608" t="s">
        <v>454</v>
      </c>
      <c r="D20" s="103">
        <v>137.5</v>
      </c>
      <c r="E20" s="104">
        <v>140</v>
      </c>
      <c r="F20" s="104">
        <v>140</v>
      </c>
      <c r="G20" s="105">
        <v>2.5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608" t="s">
        <v>454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608" t="s">
        <v>454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608" t="s">
        <v>454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608" t="s">
        <v>454</v>
      </c>
      <c r="D28" s="103">
        <v>220</v>
      </c>
      <c r="E28" s="104">
        <v>10</v>
      </c>
      <c r="F28" s="104">
        <v>10</v>
      </c>
      <c r="G28" s="105">
        <v>2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608" t="s">
        <v>454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609" t="s">
        <v>454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609" t="s">
        <v>454</v>
      </c>
      <c r="D34" s="132">
        <v>180</v>
      </c>
      <c r="E34" s="104">
        <v>65</v>
      </c>
      <c r="F34" s="104">
        <v>62</v>
      </c>
      <c r="G34" s="105">
        <v>2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609" t="s">
        <v>454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/>
      <c r="F37" s="78"/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58" t="s">
        <v>362</v>
      </c>
      <c r="D43" s="1758"/>
      <c r="E43" s="1758"/>
      <c r="F43" s="1758"/>
      <c r="G43" s="1758"/>
      <c r="H43" s="1758"/>
    </row>
    <row r="44" spans="2:8" ht="15.75">
      <c r="C44" s="1757" t="s">
        <v>363</v>
      </c>
      <c r="D44" s="1757"/>
      <c r="E44" s="1757"/>
      <c r="F44" s="1757"/>
      <c r="G44" s="1757"/>
      <c r="H44" s="175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zoomScale="75" workbookViewId="0">
      <selection activeCell="Z3" sqref="Z3"/>
    </sheetView>
  </sheetViews>
  <sheetFormatPr defaultColWidth="8.7109375" defaultRowHeight="12.75"/>
  <cols>
    <col min="1" max="1" width="15.140625" style="1085" customWidth="1"/>
    <col min="2" max="2" width="15.42578125" style="1085" customWidth="1"/>
    <col min="3" max="3" width="13" style="1085" customWidth="1"/>
    <col min="4" max="11" width="11.140625" style="1085" customWidth="1"/>
    <col min="12" max="12" width="12.7109375" style="1085" customWidth="1"/>
    <col min="13" max="14" width="11.140625" style="1085" customWidth="1"/>
    <col min="15" max="15" width="13.85546875" style="1085" customWidth="1"/>
    <col min="16" max="16" width="11.85546875" style="1085" customWidth="1"/>
    <col min="17" max="29" width="8.85546875" style="1085" customWidth="1"/>
    <col min="30" max="30" width="8.7109375" style="1085" customWidth="1"/>
    <col min="31" max="16384" width="8.7109375" style="1085"/>
  </cols>
  <sheetData>
    <row r="1" spans="1:31" ht="27" customHeight="1"/>
    <row r="2" spans="1:31" ht="27.75" customHeight="1">
      <c r="AD2" s="1086"/>
      <c r="AE2" s="1087"/>
    </row>
    <row r="3" spans="1:31" ht="18.75">
      <c r="A3" s="1088" t="s">
        <v>432</v>
      </c>
      <c r="B3" s="1088"/>
      <c r="C3" s="1089"/>
      <c r="D3" s="1090"/>
      <c r="E3" s="1091"/>
      <c r="F3" s="1091"/>
      <c r="G3" s="1091"/>
      <c r="H3" s="1091"/>
      <c r="L3" s="1092"/>
      <c r="M3" s="1092"/>
    </row>
    <row r="4" spans="1:31" ht="15.75" customHeight="1" thickBot="1"/>
    <row r="5" spans="1:31" ht="15.75">
      <c r="A5" s="1759"/>
      <c r="B5" s="1760"/>
      <c r="C5" s="1389"/>
      <c r="D5" s="1094"/>
      <c r="E5" s="1093"/>
      <c r="F5" s="1093"/>
      <c r="G5" s="1093"/>
      <c r="H5" s="1094"/>
      <c r="I5" s="1094"/>
      <c r="J5" s="1094"/>
      <c r="K5" s="1094"/>
      <c r="L5" s="1094"/>
      <c r="M5" s="1093"/>
      <c r="N5" s="1094"/>
      <c r="O5" s="1661"/>
      <c r="P5" s="1095" t="s">
        <v>431</v>
      </c>
    </row>
    <row r="6" spans="1:31" ht="16.5" customHeight="1" thickBot="1">
      <c r="A6" s="1761"/>
      <c r="B6" s="1762"/>
      <c r="C6" s="1662">
        <v>43191</v>
      </c>
      <c r="D6" s="1663">
        <v>43221</v>
      </c>
      <c r="E6" s="1663">
        <v>43252</v>
      </c>
      <c r="F6" s="1663">
        <v>43282</v>
      </c>
      <c r="G6" s="1663">
        <v>43313</v>
      </c>
      <c r="H6" s="1663">
        <v>43344</v>
      </c>
      <c r="I6" s="1663">
        <v>43374</v>
      </c>
      <c r="J6" s="1663">
        <v>43405</v>
      </c>
      <c r="K6" s="1663">
        <v>43435</v>
      </c>
      <c r="L6" s="1663">
        <v>43466</v>
      </c>
      <c r="M6" s="1663">
        <v>43497</v>
      </c>
      <c r="N6" s="1663">
        <v>43525</v>
      </c>
      <c r="O6" s="1664">
        <v>43556</v>
      </c>
      <c r="P6" s="1397" t="s">
        <v>529</v>
      </c>
    </row>
    <row r="7" spans="1:31" ht="15.95" customHeight="1">
      <c r="A7" s="289" t="s">
        <v>104</v>
      </c>
      <c r="B7" s="1631" t="s">
        <v>105</v>
      </c>
      <c r="C7" s="1665">
        <v>119.69670000000001</v>
      </c>
      <c r="D7" s="1665">
        <v>116.81610000000001</v>
      </c>
      <c r="E7" s="1665">
        <v>120.5</v>
      </c>
      <c r="F7" s="1665">
        <v>119.2129</v>
      </c>
      <c r="G7" s="1665">
        <v>125.1516</v>
      </c>
      <c r="H7" s="1665">
        <v>121.27670000000001</v>
      </c>
      <c r="I7" s="1665">
        <v>104.47420000000001</v>
      </c>
      <c r="J7" s="1665">
        <v>104.41670000000001</v>
      </c>
      <c r="K7" s="1665">
        <v>105.8032</v>
      </c>
      <c r="L7" s="1665">
        <v>104.66770000000001</v>
      </c>
      <c r="M7" s="1665">
        <v>105.8964</v>
      </c>
      <c r="N7" s="1665">
        <v>114.13550000000001</v>
      </c>
      <c r="O7" s="1666">
        <v>143.4367</v>
      </c>
      <c r="P7" s="1667">
        <v>0.19833462409573532</v>
      </c>
      <c r="Q7" s="1098"/>
      <c r="R7" s="1098"/>
      <c r="S7" s="1098"/>
      <c r="T7" s="1098"/>
      <c r="U7" s="1098"/>
      <c r="V7" s="1098"/>
      <c r="W7" s="1098"/>
      <c r="X7" s="1098"/>
      <c r="Y7" s="1098"/>
      <c r="Z7" s="1098"/>
      <c r="AA7" s="1098"/>
      <c r="AB7" s="1098"/>
      <c r="AC7" s="1098"/>
      <c r="AD7" s="1099"/>
    </row>
    <row r="8" spans="1:31" ht="15.95" customHeight="1">
      <c r="A8" s="289" t="s">
        <v>153</v>
      </c>
      <c r="B8" s="1100" t="s">
        <v>105</v>
      </c>
      <c r="C8" s="1668">
        <v>146.66630000000001</v>
      </c>
      <c r="D8" s="1668">
        <v>147.07650000000001</v>
      </c>
      <c r="E8" s="1668">
        <v>162.96790000000001</v>
      </c>
      <c r="F8" s="1668">
        <v>171.96790000000001</v>
      </c>
      <c r="G8" s="1668">
        <v>171.69330000000002</v>
      </c>
      <c r="H8" s="1668">
        <v>170.05520000000001</v>
      </c>
      <c r="I8" s="1668">
        <v>172.30070000000001</v>
      </c>
      <c r="J8" s="1668">
        <v>174.64160000000001</v>
      </c>
      <c r="K8" s="1668">
        <v>169.25290000000001</v>
      </c>
      <c r="L8" s="1668">
        <v>164.43680000000001</v>
      </c>
      <c r="M8" s="1668">
        <v>158.54070000000002</v>
      </c>
      <c r="N8" s="1668">
        <v>161.2098</v>
      </c>
      <c r="O8" s="1669">
        <v>177.84550000000002</v>
      </c>
      <c r="P8" s="1670">
        <v>0.21258598601041956</v>
      </c>
      <c r="Q8" s="1098"/>
      <c r="R8" s="1098"/>
      <c r="S8" s="1098"/>
      <c r="T8" s="1098"/>
      <c r="U8" s="1098"/>
      <c r="V8" s="1098"/>
      <c r="W8" s="1098"/>
      <c r="X8" s="1098"/>
      <c r="Y8" s="1098"/>
      <c r="Z8" s="1098"/>
      <c r="AA8" s="1098"/>
      <c r="AB8" s="1098"/>
      <c r="AC8" s="1098"/>
      <c r="AD8" s="1099"/>
    </row>
    <row r="9" spans="1:31" ht="15.95" customHeight="1">
      <c r="A9" s="289"/>
      <c r="B9" s="1100" t="s">
        <v>157</v>
      </c>
      <c r="C9" s="1671">
        <v>286.85000000000002</v>
      </c>
      <c r="D9" s="1671">
        <v>287.65230000000003</v>
      </c>
      <c r="E9" s="1671">
        <v>318.73270000000002</v>
      </c>
      <c r="F9" s="1671">
        <v>336.33480000000003</v>
      </c>
      <c r="G9" s="1671">
        <v>335.79770000000002</v>
      </c>
      <c r="H9" s="1671">
        <v>332.59399999999999</v>
      </c>
      <c r="I9" s="1671">
        <v>336.98580000000004</v>
      </c>
      <c r="J9" s="1671">
        <v>341.56400000000002</v>
      </c>
      <c r="K9" s="1671">
        <v>331.02480000000003</v>
      </c>
      <c r="L9" s="1671">
        <v>321.60550000000001</v>
      </c>
      <c r="M9" s="1671">
        <v>310.07390000000004</v>
      </c>
      <c r="N9" s="1671">
        <v>315.29419999999999</v>
      </c>
      <c r="O9" s="1672">
        <v>347.83030000000002</v>
      </c>
      <c r="P9" s="1673">
        <v>0.21258602056824127</v>
      </c>
      <c r="Q9" s="1098"/>
      <c r="R9" s="1098"/>
      <c r="S9" s="1098"/>
      <c r="T9" s="1098"/>
      <c r="U9" s="1098"/>
      <c r="V9" s="1098"/>
      <c r="W9" s="1098"/>
      <c r="X9" s="1098"/>
      <c r="Y9" s="1098"/>
      <c r="Z9" s="1098"/>
      <c r="AA9" s="1098"/>
      <c r="AB9" s="1098"/>
      <c r="AC9" s="1098"/>
      <c r="AD9" s="1099"/>
    </row>
    <row r="10" spans="1:31" ht="15.95" customHeight="1">
      <c r="A10" s="289" t="s">
        <v>127</v>
      </c>
      <c r="B10" s="1101" t="s">
        <v>105</v>
      </c>
      <c r="C10" s="1668">
        <v>139.78919999999999</v>
      </c>
      <c r="D10" s="1668">
        <v>134.74379999999999</v>
      </c>
      <c r="E10" s="1668">
        <v>140.50130000000001</v>
      </c>
      <c r="F10" s="1668">
        <v>141.76760000000002</v>
      </c>
      <c r="G10" s="1668">
        <v>144.2756</v>
      </c>
      <c r="H10" s="1668">
        <v>145.5454</v>
      </c>
      <c r="I10" s="1668">
        <v>138.59870000000001</v>
      </c>
      <c r="J10" s="1668">
        <v>136.02340000000001</v>
      </c>
      <c r="K10" s="1668">
        <v>136.5651</v>
      </c>
      <c r="L10" s="1668">
        <v>137.57590000000002</v>
      </c>
      <c r="M10" s="1668">
        <v>137.70770000000002</v>
      </c>
      <c r="N10" s="1668">
        <v>140.0361</v>
      </c>
      <c r="O10" s="1669">
        <v>156.6593</v>
      </c>
      <c r="P10" s="1670">
        <v>0.12068242754089731</v>
      </c>
      <c r="Q10" s="1098"/>
      <c r="R10" s="1098"/>
      <c r="S10" s="1098"/>
      <c r="T10" s="1098"/>
      <c r="U10" s="1098"/>
      <c r="V10" s="1098"/>
      <c r="W10" s="1098"/>
      <c r="X10" s="1098"/>
      <c r="Y10" s="1098"/>
      <c r="Z10" s="1098"/>
      <c r="AA10" s="1098"/>
      <c r="AB10" s="1098"/>
      <c r="AC10" s="1098"/>
      <c r="AD10" s="1099"/>
    </row>
    <row r="11" spans="1:31" ht="15.95" customHeight="1">
      <c r="A11" s="289"/>
      <c r="B11" s="1101" t="s">
        <v>234</v>
      </c>
      <c r="C11" s="1671">
        <v>3546.0333000000001</v>
      </c>
      <c r="D11" s="1671">
        <v>3451.3871000000004</v>
      </c>
      <c r="E11" s="1671">
        <v>3622.5333000000001</v>
      </c>
      <c r="F11" s="1671">
        <v>3666.5806000000002</v>
      </c>
      <c r="G11" s="1671">
        <v>3705.0968000000003</v>
      </c>
      <c r="H11" s="1671">
        <v>3729.6</v>
      </c>
      <c r="I11" s="1671">
        <v>3577.1935000000003</v>
      </c>
      <c r="J11" s="1671">
        <v>3527.1</v>
      </c>
      <c r="K11" s="1671">
        <v>3529.9677000000001</v>
      </c>
      <c r="L11" s="1671">
        <v>3528.5161000000003</v>
      </c>
      <c r="M11" s="1671">
        <v>3543.0714000000003</v>
      </c>
      <c r="N11" s="1671">
        <v>3595.9032000000002</v>
      </c>
      <c r="O11" s="1672">
        <v>4022.3333000000002</v>
      </c>
      <c r="P11" s="1673">
        <v>0.13431909959785204</v>
      </c>
      <c r="Q11" s="1098"/>
      <c r="R11" s="1098"/>
      <c r="S11" s="1098"/>
      <c r="T11" s="1098"/>
    </row>
    <row r="12" spans="1:31" ht="15.95" customHeight="1">
      <c r="A12" s="289" t="s">
        <v>106</v>
      </c>
      <c r="B12" s="1100" t="s">
        <v>105</v>
      </c>
      <c r="C12" s="1668">
        <v>127.14400000000001</v>
      </c>
      <c r="D12" s="1668">
        <v>127.1384</v>
      </c>
      <c r="E12" s="1668">
        <v>126.7539</v>
      </c>
      <c r="F12" s="1668">
        <v>127.12740000000001</v>
      </c>
      <c r="G12" s="1668">
        <v>130.0094</v>
      </c>
      <c r="H12" s="1668">
        <v>131.8049</v>
      </c>
      <c r="I12" s="1668">
        <v>126.88500000000001</v>
      </c>
      <c r="J12" s="1668">
        <v>127.09500000000001</v>
      </c>
      <c r="K12" s="1668">
        <v>130.08360000000002</v>
      </c>
      <c r="L12" s="1668">
        <v>127.1808</v>
      </c>
      <c r="M12" s="1668">
        <v>129.25890000000001</v>
      </c>
      <c r="N12" s="1668">
        <v>133.68989999999999</v>
      </c>
      <c r="O12" s="1669">
        <v>154.3306</v>
      </c>
      <c r="P12" s="1670">
        <v>0.21382526898634624</v>
      </c>
      <c r="Q12" s="1098"/>
      <c r="R12" s="1098"/>
      <c r="S12" s="1098"/>
      <c r="T12" s="1098"/>
    </row>
    <row r="13" spans="1:31" ht="15.95" customHeight="1">
      <c r="A13" s="289"/>
      <c r="B13" s="1101" t="s">
        <v>107</v>
      </c>
      <c r="C13" s="1671">
        <v>947</v>
      </c>
      <c r="D13" s="1671">
        <v>947</v>
      </c>
      <c r="E13" s="1671">
        <v>944.2</v>
      </c>
      <c r="F13" s="1671">
        <v>947.4194</v>
      </c>
      <c r="G13" s="1671">
        <v>969.2903</v>
      </c>
      <c r="H13" s="1671">
        <v>983.03330000000005</v>
      </c>
      <c r="I13" s="1671">
        <v>946.51610000000005</v>
      </c>
      <c r="J13" s="1671">
        <v>948.26670000000001</v>
      </c>
      <c r="K13" s="1671">
        <v>971.09680000000003</v>
      </c>
      <c r="L13" s="1671">
        <v>949.51610000000005</v>
      </c>
      <c r="M13" s="1671">
        <v>964.64290000000005</v>
      </c>
      <c r="N13" s="1671">
        <v>997.64520000000005</v>
      </c>
      <c r="O13" s="1672">
        <v>1152.1000000000001</v>
      </c>
      <c r="P13" s="1673">
        <v>0.21657866948257665</v>
      </c>
      <c r="Q13" s="1098"/>
      <c r="R13" s="1098"/>
      <c r="S13" s="1098"/>
      <c r="T13" s="1098"/>
    </row>
    <row r="14" spans="1:31" ht="15.95" customHeight="1">
      <c r="A14" s="289" t="s">
        <v>108</v>
      </c>
      <c r="B14" s="1100" t="s">
        <v>105</v>
      </c>
      <c r="C14" s="1668">
        <v>147.90470000000002</v>
      </c>
      <c r="D14" s="1668">
        <v>144.97450000000001</v>
      </c>
      <c r="E14" s="1668">
        <v>148.94200000000001</v>
      </c>
      <c r="F14" s="1668">
        <v>147.12610000000001</v>
      </c>
      <c r="G14" s="1668">
        <v>154.2071</v>
      </c>
      <c r="H14" s="1668">
        <v>150.27930000000001</v>
      </c>
      <c r="I14" s="1668">
        <v>141.4803</v>
      </c>
      <c r="J14" s="1668">
        <v>140.3963</v>
      </c>
      <c r="K14" s="1668">
        <v>140.26900000000001</v>
      </c>
      <c r="L14" s="1668">
        <v>140.08520000000001</v>
      </c>
      <c r="M14" s="1668">
        <v>143.09540000000001</v>
      </c>
      <c r="N14" s="1668">
        <v>149.97970000000001</v>
      </c>
      <c r="O14" s="1669">
        <v>175.77070000000001</v>
      </c>
      <c r="P14" s="1670">
        <v>0.18840510139299149</v>
      </c>
      <c r="Q14" s="1098"/>
      <c r="R14" s="1098"/>
      <c r="S14" s="1098"/>
      <c r="T14" s="1098"/>
    </row>
    <row r="15" spans="1:31" ht="15.95" customHeight="1">
      <c r="A15" s="289" t="s">
        <v>126</v>
      </c>
      <c r="B15" s="1100" t="s">
        <v>105</v>
      </c>
      <c r="C15" s="1668">
        <v>142.42570000000001</v>
      </c>
      <c r="D15" s="1668">
        <v>143.5942</v>
      </c>
      <c r="E15" s="1668">
        <v>146.8603</v>
      </c>
      <c r="F15" s="1668">
        <v>146.0874</v>
      </c>
      <c r="G15" s="1668">
        <v>146.34030000000001</v>
      </c>
      <c r="H15" s="1668">
        <v>149.452</v>
      </c>
      <c r="I15" s="1668">
        <v>148.28060000000002</v>
      </c>
      <c r="J15" s="1668">
        <v>144.3783</v>
      </c>
      <c r="K15" s="1668">
        <v>145.92060000000001</v>
      </c>
      <c r="L15" s="1668">
        <v>144.61969999999999</v>
      </c>
      <c r="M15" s="1668">
        <v>145.9</v>
      </c>
      <c r="N15" s="1668">
        <v>145.38900000000001</v>
      </c>
      <c r="O15" s="1669">
        <v>149.31530000000001</v>
      </c>
      <c r="P15" s="1670">
        <v>4.837329217971198E-2</v>
      </c>
      <c r="Q15" s="1098"/>
      <c r="R15" s="1098"/>
      <c r="S15" s="1098"/>
      <c r="T15" s="1098"/>
    </row>
    <row r="16" spans="1:31" ht="15.95" customHeight="1">
      <c r="A16" s="289" t="s">
        <v>112</v>
      </c>
      <c r="B16" s="1100" t="s">
        <v>105</v>
      </c>
      <c r="C16" s="1668">
        <v>139.40100000000001</v>
      </c>
      <c r="D16" s="1668">
        <v>140.19900000000001</v>
      </c>
      <c r="E16" s="1668">
        <v>140.66400000000002</v>
      </c>
      <c r="F16" s="1668">
        <v>140.47130000000001</v>
      </c>
      <c r="G16" s="1668">
        <v>137.2594</v>
      </c>
      <c r="H16" s="1668">
        <v>137.4333</v>
      </c>
      <c r="I16" s="1668">
        <v>139.9658</v>
      </c>
      <c r="J16" s="1668">
        <v>138.3793</v>
      </c>
      <c r="K16" s="1668">
        <v>138.7268</v>
      </c>
      <c r="L16" s="1668">
        <v>136.6174</v>
      </c>
      <c r="M16" s="1668">
        <v>137.31140000000002</v>
      </c>
      <c r="N16" s="1668">
        <v>139.8758</v>
      </c>
      <c r="O16" s="1669">
        <v>151.20400000000001</v>
      </c>
      <c r="P16" s="1670">
        <v>8.4669406962647242E-2</v>
      </c>
      <c r="Q16" s="1098"/>
      <c r="R16" s="1098"/>
      <c r="S16" s="1098"/>
      <c r="T16" s="1098"/>
    </row>
    <row r="17" spans="1:20" ht="15.95" customHeight="1">
      <c r="A17" s="289" t="s">
        <v>109</v>
      </c>
      <c r="B17" s="1100" t="s">
        <v>105</v>
      </c>
      <c r="C17" s="1668">
        <v>159.18800000000002</v>
      </c>
      <c r="D17" s="1668">
        <v>163.06870000000001</v>
      </c>
      <c r="E17" s="1668">
        <v>168.256</v>
      </c>
      <c r="F17" s="1668">
        <v>173.01260000000002</v>
      </c>
      <c r="G17" s="1668">
        <v>175.77</v>
      </c>
      <c r="H17" s="1668">
        <v>173.05330000000001</v>
      </c>
      <c r="I17" s="1668">
        <v>172.50230000000002</v>
      </c>
      <c r="J17" s="1668">
        <v>172.34200000000001</v>
      </c>
      <c r="K17" s="1668">
        <v>175.3135</v>
      </c>
      <c r="L17" s="1668">
        <v>174.48</v>
      </c>
      <c r="M17" s="1668">
        <v>170.9571</v>
      </c>
      <c r="N17" s="1668">
        <v>171.03900000000002</v>
      </c>
      <c r="O17" s="1669">
        <v>172.34030000000001</v>
      </c>
      <c r="P17" s="1670">
        <v>8.2621177475689089E-2</v>
      </c>
      <c r="Q17" s="1098"/>
      <c r="R17" s="1098"/>
      <c r="S17" s="1098"/>
      <c r="T17" s="1098"/>
    </row>
    <row r="18" spans="1:20" ht="15.95" customHeight="1">
      <c r="A18" s="289" t="s">
        <v>110</v>
      </c>
      <c r="B18" s="1101" t="s">
        <v>105</v>
      </c>
      <c r="C18" s="1668">
        <v>140.71469999999999</v>
      </c>
      <c r="D18" s="1668">
        <v>141.5865</v>
      </c>
      <c r="E18" s="1668">
        <v>147.143</v>
      </c>
      <c r="F18" s="1668">
        <v>151.00060000000002</v>
      </c>
      <c r="G18" s="1668">
        <v>152.3058</v>
      </c>
      <c r="H18" s="1668">
        <v>149.1583</v>
      </c>
      <c r="I18" s="1668">
        <v>136.13480000000001</v>
      </c>
      <c r="J18" s="1668">
        <v>128.4333</v>
      </c>
      <c r="K18" s="1668">
        <v>127.91520000000001</v>
      </c>
      <c r="L18" s="1668">
        <v>127.54480000000001</v>
      </c>
      <c r="M18" s="1668">
        <v>130.56390000000002</v>
      </c>
      <c r="N18" s="1668">
        <v>141.96450000000002</v>
      </c>
      <c r="O18" s="1669">
        <v>161.11770000000001</v>
      </c>
      <c r="P18" s="1670">
        <v>0.14499551219595408</v>
      </c>
      <c r="Q18" s="1098"/>
      <c r="R18" s="1098"/>
      <c r="S18" s="1098"/>
      <c r="T18" s="1098"/>
    </row>
    <row r="19" spans="1:20" ht="15.95" customHeight="1">
      <c r="A19" s="289" t="s">
        <v>111</v>
      </c>
      <c r="B19" s="1100" t="s">
        <v>105</v>
      </c>
      <c r="C19" s="1668">
        <v>131.33330000000001</v>
      </c>
      <c r="D19" s="1668">
        <v>130</v>
      </c>
      <c r="E19" s="1668">
        <v>131.1</v>
      </c>
      <c r="F19" s="1668">
        <v>132.45160000000001</v>
      </c>
      <c r="G19" s="1668">
        <v>133.48390000000001</v>
      </c>
      <c r="H19" s="1668">
        <v>138.4</v>
      </c>
      <c r="I19" s="1668">
        <v>131.35480000000001</v>
      </c>
      <c r="J19" s="1668">
        <v>129.13330000000002</v>
      </c>
      <c r="K19" s="1668">
        <v>129</v>
      </c>
      <c r="L19" s="1668">
        <v>129</v>
      </c>
      <c r="M19" s="1668">
        <v>129.1429</v>
      </c>
      <c r="N19" s="1668">
        <v>133.16130000000001</v>
      </c>
      <c r="O19" s="1669">
        <v>148.80000000000001</v>
      </c>
      <c r="P19" s="1670">
        <v>0.13299521142010451</v>
      </c>
      <c r="Q19" s="1098"/>
      <c r="R19" s="1098"/>
      <c r="S19" s="1098"/>
      <c r="T19" s="1098"/>
    </row>
    <row r="20" spans="1:20" ht="15.95" customHeight="1">
      <c r="A20" s="289" t="s">
        <v>252</v>
      </c>
      <c r="B20" s="1100" t="s">
        <v>254</v>
      </c>
      <c r="C20" s="1668">
        <v>148.46120000000002</v>
      </c>
      <c r="D20" s="1668">
        <v>145.35580000000002</v>
      </c>
      <c r="E20" s="1668">
        <v>148.2029</v>
      </c>
      <c r="F20" s="1668">
        <v>148.64330000000001</v>
      </c>
      <c r="G20" s="1668">
        <v>152.77460000000002</v>
      </c>
      <c r="H20" s="1668">
        <v>151.86870000000002</v>
      </c>
      <c r="I20" s="1668">
        <v>144.191</v>
      </c>
      <c r="J20" s="1668">
        <v>143.33150000000001</v>
      </c>
      <c r="K20" s="1668">
        <v>143.7253</v>
      </c>
      <c r="L20" s="1668">
        <v>141.6558</v>
      </c>
      <c r="M20" s="1668">
        <v>141.2448</v>
      </c>
      <c r="N20" s="1668">
        <v>143.39000000000001</v>
      </c>
      <c r="O20" s="1669">
        <v>165.06820000000002</v>
      </c>
      <c r="P20" s="1670">
        <v>0.11186087678127343</v>
      </c>
      <c r="Q20" s="1098"/>
      <c r="R20" s="1098"/>
      <c r="S20" s="1098"/>
      <c r="T20" s="1098"/>
    </row>
    <row r="21" spans="1:20" ht="15.95" customHeight="1">
      <c r="A21" s="289"/>
      <c r="B21" s="1101" t="s">
        <v>255</v>
      </c>
      <c r="C21" s="1671">
        <v>1101.8</v>
      </c>
      <c r="D21" s="1671">
        <v>1074.5806</v>
      </c>
      <c r="E21" s="1671">
        <v>1094.1333</v>
      </c>
      <c r="F21" s="1671">
        <v>1099.5161000000001</v>
      </c>
      <c r="G21" s="1671">
        <v>1134.3226</v>
      </c>
      <c r="H21" s="1671">
        <v>1128.4333000000001</v>
      </c>
      <c r="I21" s="1671">
        <v>1070.5806</v>
      </c>
      <c r="J21" s="1671">
        <v>1064.8</v>
      </c>
      <c r="K21" s="1671">
        <v>1064.4516000000001</v>
      </c>
      <c r="L21" s="1671">
        <v>1052.1613</v>
      </c>
      <c r="M21" s="1671">
        <v>1047.3570999999999</v>
      </c>
      <c r="N21" s="1671">
        <v>1064.0968</v>
      </c>
      <c r="O21" s="1672">
        <v>1226.2667000000001</v>
      </c>
      <c r="P21" s="1673">
        <v>0.11296669086948641</v>
      </c>
      <c r="Q21" s="1098"/>
      <c r="R21" s="1098"/>
      <c r="S21" s="1098"/>
      <c r="T21" s="1098"/>
    </row>
    <row r="22" spans="1:20" ht="15.95" customHeight="1">
      <c r="A22" s="289" t="s">
        <v>113</v>
      </c>
      <c r="B22" s="1100" t="s">
        <v>105</v>
      </c>
      <c r="C22" s="1674">
        <v>167.99</v>
      </c>
      <c r="D22" s="1674">
        <v>167.99</v>
      </c>
      <c r="E22" s="1674">
        <v>167.99</v>
      </c>
      <c r="F22" s="1674">
        <v>167.99</v>
      </c>
      <c r="G22" s="1674">
        <v>167.99</v>
      </c>
      <c r="H22" s="1674">
        <v>167.99</v>
      </c>
      <c r="I22" s="1674" t="s">
        <v>530</v>
      </c>
      <c r="J22" s="1674" t="s">
        <v>530</v>
      </c>
      <c r="K22" s="1674" t="s">
        <v>530</v>
      </c>
      <c r="L22" s="1674" t="s">
        <v>530</v>
      </c>
      <c r="M22" s="1674" t="s">
        <v>530</v>
      </c>
      <c r="N22" s="1674" t="s">
        <v>530</v>
      </c>
      <c r="O22" s="1675" t="s">
        <v>530</v>
      </c>
      <c r="P22" s="1670" t="s">
        <v>530</v>
      </c>
      <c r="Q22" s="1098"/>
      <c r="R22" s="1098"/>
      <c r="S22" s="1098"/>
      <c r="T22" s="1098"/>
    </row>
    <row r="23" spans="1:20" ht="15.95" customHeight="1">
      <c r="A23" s="289" t="s">
        <v>128</v>
      </c>
      <c r="B23" s="1100" t="s">
        <v>105</v>
      </c>
      <c r="C23" s="1674">
        <v>189.18470000000002</v>
      </c>
      <c r="D23" s="1674">
        <v>200.71</v>
      </c>
      <c r="E23" s="1674">
        <v>202.29670000000002</v>
      </c>
      <c r="F23" s="1674">
        <v>202.25810000000001</v>
      </c>
      <c r="G23" s="1674">
        <v>202.32</v>
      </c>
      <c r="H23" s="1674">
        <v>201.09730000000002</v>
      </c>
      <c r="I23" s="1674">
        <v>185.911</v>
      </c>
      <c r="J23" s="1674">
        <v>173.73570000000001</v>
      </c>
      <c r="K23" s="1674">
        <v>162.3603</v>
      </c>
      <c r="L23" s="1674">
        <v>161.93710000000002</v>
      </c>
      <c r="M23" s="1674">
        <v>162.84460000000001</v>
      </c>
      <c r="N23" s="1674">
        <v>164.02260000000001</v>
      </c>
      <c r="O23" s="1675">
        <v>173.6003</v>
      </c>
      <c r="P23" s="1670">
        <v>-8.2376640394281386E-2</v>
      </c>
      <c r="Q23" s="1098"/>
      <c r="R23" s="1098"/>
      <c r="S23" s="1098"/>
      <c r="T23" s="1098"/>
    </row>
    <row r="24" spans="1:20" ht="15.95" customHeight="1">
      <c r="A24" s="289" t="s">
        <v>130</v>
      </c>
      <c r="B24" s="1100" t="s">
        <v>105</v>
      </c>
      <c r="C24" s="1674">
        <v>147.0377</v>
      </c>
      <c r="D24" s="1674">
        <v>140.8612</v>
      </c>
      <c r="E24" s="1674">
        <v>145.09790000000001</v>
      </c>
      <c r="F24" s="1674">
        <v>147.0669</v>
      </c>
      <c r="G24" s="1674">
        <v>151.74979999999999</v>
      </c>
      <c r="H24" s="1674">
        <v>153.52260000000001</v>
      </c>
      <c r="I24" s="1674">
        <v>142.9982</v>
      </c>
      <c r="J24" s="1674">
        <v>139.46100000000001</v>
      </c>
      <c r="K24" s="1674">
        <v>130.37690000000001</v>
      </c>
      <c r="L24" s="1674">
        <v>127.77890000000001</v>
      </c>
      <c r="M24" s="1674">
        <v>130.72880000000001</v>
      </c>
      <c r="N24" s="1674">
        <v>135.2533</v>
      </c>
      <c r="O24" s="1675">
        <v>169.6086</v>
      </c>
      <c r="P24" s="1670">
        <v>0.15350416933888389</v>
      </c>
      <c r="Q24" s="1098"/>
      <c r="R24" s="1098"/>
      <c r="S24" s="1098"/>
      <c r="T24" s="1098"/>
    </row>
    <row r="25" spans="1:20" ht="15.95" customHeight="1">
      <c r="A25" s="289" t="s">
        <v>129</v>
      </c>
      <c r="B25" s="1100" t="s">
        <v>105</v>
      </c>
      <c r="C25" s="1674">
        <v>148.68600000000001</v>
      </c>
      <c r="D25" s="1674">
        <v>143.38230000000001</v>
      </c>
      <c r="E25" s="1674">
        <v>147.26770000000002</v>
      </c>
      <c r="F25" s="1674">
        <v>143.64420000000001</v>
      </c>
      <c r="G25" s="1674">
        <v>132.3681</v>
      </c>
      <c r="H25" s="1674">
        <v>139.18700000000001</v>
      </c>
      <c r="I25" s="1674">
        <v>135.70520000000002</v>
      </c>
      <c r="J25" s="1674">
        <v>129.6233</v>
      </c>
      <c r="K25" s="1674">
        <v>124.70650000000001</v>
      </c>
      <c r="L25" s="1674">
        <v>121.87350000000001</v>
      </c>
      <c r="M25" s="1674">
        <v>124.7839</v>
      </c>
      <c r="N25" s="1674">
        <v>129.7097</v>
      </c>
      <c r="O25" s="1675">
        <v>165.5343</v>
      </c>
      <c r="P25" s="1670">
        <v>0.11331463621322779</v>
      </c>
      <c r="Q25" s="1098"/>
      <c r="R25" s="1098"/>
      <c r="S25" s="1098"/>
      <c r="T25" s="1098"/>
    </row>
    <row r="26" spans="1:20" ht="15.95" customHeight="1">
      <c r="A26" s="289" t="s">
        <v>114</v>
      </c>
      <c r="B26" s="1100" t="s">
        <v>105</v>
      </c>
      <c r="C26" s="1674">
        <v>146.33670000000001</v>
      </c>
      <c r="D26" s="1674">
        <v>141.93550000000002</v>
      </c>
      <c r="E26" s="1674">
        <v>146.96</v>
      </c>
      <c r="F26" s="1674">
        <v>144.61610000000002</v>
      </c>
      <c r="G26" s="1674" t="s">
        <v>530</v>
      </c>
      <c r="H26" s="1674" t="s">
        <v>530</v>
      </c>
      <c r="I26" s="1674" t="s">
        <v>530</v>
      </c>
      <c r="J26" s="1674" t="s">
        <v>530</v>
      </c>
      <c r="K26" s="1674" t="s">
        <v>530</v>
      </c>
      <c r="L26" s="1674" t="s">
        <v>530</v>
      </c>
      <c r="M26" s="1674" t="s">
        <v>530</v>
      </c>
      <c r="N26" s="1674" t="s">
        <v>530</v>
      </c>
      <c r="O26" s="1675" t="s">
        <v>530</v>
      </c>
      <c r="P26" s="1670" t="s">
        <v>530</v>
      </c>
      <c r="Q26" s="1098"/>
      <c r="R26" s="1098"/>
      <c r="S26" s="1098"/>
      <c r="T26" s="1098"/>
    </row>
    <row r="27" spans="1:20" ht="15.95" customHeight="1">
      <c r="A27" s="289" t="s">
        <v>131</v>
      </c>
      <c r="B27" s="1100" t="s">
        <v>105</v>
      </c>
      <c r="C27" s="1674">
        <v>151.57830000000001</v>
      </c>
      <c r="D27" s="1674">
        <v>144.13630000000001</v>
      </c>
      <c r="E27" s="1674">
        <v>149.6987</v>
      </c>
      <c r="F27" s="1674">
        <v>150.13750000000002</v>
      </c>
      <c r="G27" s="1674">
        <v>153.46870000000001</v>
      </c>
      <c r="H27" s="1674">
        <v>152.5744</v>
      </c>
      <c r="I27" s="1674">
        <v>144.3099</v>
      </c>
      <c r="J27" s="1674">
        <v>142.37</v>
      </c>
      <c r="K27" s="1674">
        <v>143.5181</v>
      </c>
      <c r="L27" s="1674">
        <v>142.6114</v>
      </c>
      <c r="M27" s="1674">
        <v>141.40380000000002</v>
      </c>
      <c r="N27" s="1674">
        <v>144.5224</v>
      </c>
      <c r="O27" s="1675">
        <v>172.2689</v>
      </c>
      <c r="P27" s="1670">
        <v>0.13650106908442683</v>
      </c>
      <c r="Q27" s="1098"/>
      <c r="R27" s="1098"/>
      <c r="S27" s="1098"/>
      <c r="T27" s="1098"/>
    </row>
    <row r="28" spans="1:20" ht="15.95" customHeight="1">
      <c r="A28" s="289"/>
      <c r="B28" s="1100" t="s">
        <v>136</v>
      </c>
      <c r="C28" s="1676">
        <v>47253.9303</v>
      </c>
      <c r="D28" s="1676">
        <v>45622.81</v>
      </c>
      <c r="E28" s="1676">
        <v>48263.571299999996</v>
      </c>
      <c r="F28" s="1676">
        <v>48770.343200000003</v>
      </c>
      <c r="G28" s="1676">
        <v>49570.758699999998</v>
      </c>
      <c r="H28" s="1676">
        <v>49549.426299999999</v>
      </c>
      <c r="I28" s="1676">
        <v>46726.385800000004</v>
      </c>
      <c r="J28" s="1676">
        <v>45889.920299999998</v>
      </c>
      <c r="K28" s="1676">
        <v>46321.628700000001</v>
      </c>
      <c r="L28" s="1676">
        <v>45635.732300000003</v>
      </c>
      <c r="M28" s="1676">
        <v>44951.092100000002</v>
      </c>
      <c r="N28" s="1676">
        <v>45685.160300000003</v>
      </c>
      <c r="O28" s="1677">
        <v>55315.971299999997</v>
      </c>
      <c r="P28" s="1673">
        <v>0.17061101476251173</v>
      </c>
      <c r="Q28" s="1098"/>
      <c r="R28" s="1098"/>
      <c r="S28" s="1098"/>
      <c r="T28" s="1098"/>
    </row>
    <row r="29" spans="1:20" ht="15.95" customHeight="1">
      <c r="A29" s="289" t="s">
        <v>132</v>
      </c>
      <c r="B29" s="1100" t="s">
        <v>105</v>
      </c>
      <c r="C29" s="1674">
        <v>218</v>
      </c>
      <c r="D29" s="1674">
        <v>218</v>
      </c>
      <c r="E29" s="1674">
        <v>218</v>
      </c>
      <c r="F29" s="1674">
        <v>218</v>
      </c>
      <c r="G29" s="1674">
        <v>218</v>
      </c>
      <c r="H29" s="1674">
        <v>218</v>
      </c>
      <c r="I29" s="1674">
        <v>218</v>
      </c>
      <c r="J29" s="1674" t="s">
        <v>530</v>
      </c>
      <c r="K29" s="1674" t="s">
        <v>530</v>
      </c>
      <c r="L29" s="1674" t="s">
        <v>530</v>
      </c>
      <c r="M29" s="1674" t="s">
        <v>530</v>
      </c>
      <c r="N29" s="1674" t="s">
        <v>530</v>
      </c>
      <c r="O29" s="1675" t="s">
        <v>530</v>
      </c>
      <c r="P29" s="1670" t="s">
        <v>530</v>
      </c>
      <c r="Q29" s="1098"/>
      <c r="R29" s="1098"/>
      <c r="S29" s="1098"/>
      <c r="T29" s="1098"/>
    </row>
    <row r="30" spans="1:20" ht="15.95" customHeight="1">
      <c r="A30" s="289" t="s">
        <v>115</v>
      </c>
      <c r="B30" s="1101" t="s">
        <v>105</v>
      </c>
      <c r="C30" s="1674">
        <v>127.66630000000001</v>
      </c>
      <c r="D30" s="1674">
        <v>126.6349</v>
      </c>
      <c r="E30" s="1674">
        <v>130.69110000000001</v>
      </c>
      <c r="F30" s="1674">
        <v>128.49290000000002</v>
      </c>
      <c r="G30" s="1674">
        <v>131.92750000000001</v>
      </c>
      <c r="H30" s="1674">
        <v>128.42099999999999</v>
      </c>
      <c r="I30" s="1674">
        <v>121.62260000000001</v>
      </c>
      <c r="J30" s="1674">
        <v>121.19500000000001</v>
      </c>
      <c r="K30" s="1674">
        <v>121.8245</v>
      </c>
      <c r="L30" s="1674">
        <v>121.96</v>
      </c>
      <c r="M30" s="1674">
        <v>123.51750000000001</v>
      </c>
      <c r="N30" s="1674">
        <v>129.4845</v>
      </c>
      <c r="O30" s="1675">
        <v>156.50970000000001</v>
      </c>
      <c r="P30" s="1670">
        <v>0.22592806402316046</v>
      </c>
      <c r="Q30" s="1098"/>
      <c r="R30" s="1098"/>
      <c r="S30" s="1098"/>
      <c r="T30" s="1098"/>
    </row>
    <row r="31" spans="1:20" ht="15.95" customHeight="1">
      <c r="A31" s="289" t="s">
        <v>116</v>
      </c>
      <c r="B31" s="1102" t="s">
        <v>105</v>
      </c>
      <c r="C31" s="1674">
        <v>151.57330000000002</v>
      </c>
      <c r="D31" s="1674">
        <v>148.6729</v>
      </c>
      <c r="E31" s="1674">
        <v>153.3263</v>
      </c>
      <c r="F31" s="1674">
        <v>152.03550000000001</v>
      </c>
      <c r="G31" s="1674">
        <v>157.07650000000001</v>
      </c>
      <c r="H31" s="1674">
        <v>153.19200000000001</v>
      </c>
      <c r="I31" s="1674">
        <v>143.38320000000002</v>
      </c>
      <c r="J31" s="1674">
        <v>140.971</v>
      </c>
      <c r="K31" s="1674">
        <v>141.30100000000002</v>
      </c>
      <c r="L31" s="1674">
        <v>140.24160000000001</v>
      </c>
      <c r="M31" s="1674">
        <v>142.20359999999999</v>
      </c>
      <c r="N31" s="1674">
        <v>147.55100000000002</v>
      </c>
      <c r="O31" s="1675">
        <v>172.2697</v>
      </c>
      <c r="P31" s="1670">
        <v>0.13654383720615693</v>
      </c>
      <c r="Q31" s="1098"/>
      <c r="R31" s="1098"/>
      <c r="S31" s="1098"/>
      <c r="T31" s="1098"/>
    </row>
    <row r="32" spans="1:20" ht="15.95" customHeight="1">
      <c r="A32" s="289" t="s">
        <v>133</v>
      </c>
      <c r="B32" s="1102" t="s">
        <v>105</v>
      </c>
      <c r="C32" s="1674">
        <v>142.57680000000002</v>
      </c>
      <c r="D32" s="1674">
        <v>137.94390000000001</v>
      </c>
      <c r="E32" s="1674">
        <v>143.1388</v>
      </c>
      <c r="F32" s="1674">
        <v>142.17400000000001</v>
      </c>
      <c r="G32" s="1674">
        <v>148.50290000000001</v>
      </c>
      <c r="H32" s="1674">
        <v>144.601</v>
      </c>
      <c r="I32" s="1674">
        <v>134.7313</v>
      </c>
      <c r="J32" s="1674">
        <v>130.1078</v>
      </c>
      <c r="K32" s="1674">
        <v>128.36020000000002</v>
      </c>
      <c r="L32" s="1674">
        <v>125.70370000000001</v>
      </c>
      <c r="M32" s="1674">
        <v>127.4821</v>
      </c>
      <c r="N32" s="1674">
        <v>136.5067</v>
      </c>
      <c r="O32" s="1675">
        <v>175.4391</v>
      </c>
      <c r="P32" s="1670">
        <v>0.23048841045668</v>
      </c>
      <c r="Q32" s="1098"/>
      <c r="R32" s="1098"/>
      <c r="S32" s="1098"/>
      <c r="T32" s="1098"/>
    </row>
    <row r="33" spans="1:30" ht="15.95" customHeight="1">
      <c r="A33" s="289"/>
      <c r="B33" s="1101" t="s">
        <v>137</v>
      </c>
      <c r="C33" s="1676">
        <v>597.9914</v>
      </c>
      <c r="D33" s="1676">
        <v>590.20650000000001</v>
      </c>
      <c r="E33" s="1676">
        <v>615.88700000000006</v>
      </c>
      <c r="F33" s="1676">
        <v>615.28250000000003</v>
      </c>
      <c r="G33" s="1676">
        <v>636.59160000000008</v>
      </c>
      <c r="H33" s="1676">
        <v>621.61540000000002</v>
      </c>
      <c r="I33" s="1676">
        <v>579.7038</v>
      </c>
      <c r="J33" s="1676">
        <v>559.9547</v>
      </c>
      <c r="K33" s="1676">
        <v>550.69580000000008</v>
      </c>
      <c r="L33" s="1676">
        <v>539.60340000000008</v>
      </c>
      <c r="M33" s="1676">
        <v>550.0421</v>
      </c>
      <c r="N33" s="1676">
        <v>586.8972</v>
      </c>
      <c r="O33" s="1677">
        <v>751.7989</v>
      </c>
      <c r="P33" s="1670">
        <v>0.25720687621929006</v>
      </c>
      <c r="Q33" s="1098"/>
      <c r="R33" s="1098"/>
      <c r="S33" s="1098"/>
      <c r="T33" s="1098"/>
    </row>
    <row r="34" spans="1:30" ht="15.95" customHeight="1">
      <c r="A34" s="289" t="s">
        <v>117</v>
      </c>
      <c r="B34" s="1100" t="s">
        <v>105</v>
      </c>
      <c r="C34" s="1674">
        <v>165</v>
      </c>
      <c r="D34" s="1674">
        <v>165.3871</v>
      </c>
      <c r="E34" s="1674">
        <v>172.0333</v>
      </c>
      <c r="F34" s="1674">
        <v>173.96770000000001</v>
      </c>
      <c r="G34" s="1674">
        <v>174.16130000000001</v>
      </c>
      <c r="H34" s="1674">
        <v>171.0333</v>
      </c>
      <c r="I34" s="1674">
        <v>157.87100000000001</v>
      </c>
      <c r="J34" s="1674">
        <v>151.13330000000002</v>
      </c>
      <c r="K34" s="1674">
        <v>150.12900000000002</v>
      </c>
      <c r="L34" s="1674">
        <v>138</v>
      </c>
      <c r="M34" s="1674">
        <v>141.5</v>
      </c>
      <c r="N34" s="1674">
        <v>152</v>
      </c>
      <c r="O34" s="1675">
        <v>175.0333</v>
      </c>
      <c r="P34" s="1670">
        <v>6.0807878787878744E-2</v>
      </c>
      <c r="Q34" s="1098"/>
      <c r="R34" s="1098"/>
      <c r="S34" s="1098"/>
      <c r="T34" s="1098"/>
    </row>
    <row r="35" spans="1:30" ht="15.95" customHeight="1">
      <c r="A35" s="289" t="s">
        <v>152</v>
      </c>
      <c r="B35" s="1100" t="s">
        <v>105</v>
      </c>
      <c r="C35" s="1668">
        <v>152.71200000000002</v>
      </c>
      <c r="D35" s="1668">
        <v>148.88580000000002</v>
      </c>
      <c r="E35" s="1668">
        <v>157.39160000000001</v>
      </c>
      <c r="F35" s="1668">
        <v>157.69570000000002</v>
      </c>
      <c r="G35" s="1668">
        <v>155.8699</v>
      </c>
      <c r="H35" s="1668">
        <v>153.95869999999999</v>
      </c>
      <c r="I35" s="1668">
        <v>146.0378</v>
      </c>
      <c r="J35" s="1668">
        <v>142.37470000000002</v>
      </c>
      <c r="K35" s="1668">
        <v>149.501</v>
      </c>
      <c r="L35" s="1668">
        <v>140.3184</v>
      </c>
      <c r="M35" s="1668">
        <v>109.9487</v>
      </c>
      <c r="N35" s="1668">
        <v>125.21900000000001</v>
      </c>
      <c r="O35" s="1669">
        <v>156.9359</v>
      </c>
      <c r="P35" s="1670">
        <v>2.7659254020639956E-2</v>
      </c>
      <c r="Q35" s="1098"/>
      <c r="R35" s="1098"/>
      <c r="S35" s="1098"/>
      <c r="T35" s="1098"/>
    </row>
    <row r="36" spans="1:30" ht="15.95" customHeight="1">
      <c r="A36" s="289"/>
      <c r="B36" s="1100" t="s">
        <v>156</v>
      </c>
      <c r="C36" s="1676">
        <v>711.40470000000005</v>
      </c>
      <c r="D36" s="1676">
        <v>691.19290000000001</v>
      </c>
      <c r="E36" s="1676">
        <v>733.61030000000005</v>
      </c>
      <c r="F36" s="1676">
        <v>733.57030000000009</v>
      </c>
      <c r="G36" s="1676">
        <v>723.76550000000009</v>
      </c>
      <c r="H36" s="1676">
        <v>715.51300000000003</v>
      </c>
      <c r="I36" s="1676">
        <v>681.33260000000007</v>
      </c>
      <c r="J36" s="1676">
        <v>663.62430000000006</v>
      </c>
      <c r="K36" s="1676">
        <v>695.55810000000008</v>
      </c>
      <c r="L36" s="1676">
        <v>659.33519999999999</v>
      </c>
      <c r="M36" s="1676">
        <v>522.15070000000003</v>
      </c>
      <c r="N36" s="1676">
        <v>595.27809999999999</v>
      </c>
      <c r="O36" s="1677">
        <v>746.82130000000006</v>
      </c>
      <c r="P36" s="1673">
        <v>4.9784039942384339E-2</v>
      </c>
      <c r="Q36" s="1098"/>
      <c r="R36" s="1098"/>
      <c r="S36" s="1098"/>
      <c r="T36" s="1098"/>
    </row>
    <row r="37" spans="1:30" ht="15.95" customHeight="1">
      <c r="A37" s="289" t="s">
        <v>138</v>
      </c>
      <c r="B37" s="1100" t="s">
        <v>105</v>
      </c>
      <c r="C37" s="1668">
        <v>155.613</v>
      </c>
      <c r="D37" s="1668">
        <v>155.57420000000002</v>
      </c>
      <c r="E37" s="1668">
        <v>159.03400000000002</v>
      </c>
      <c r="F37" s="1668">
        <v>160.31190000000001</v>
      </c>
      <c r="G37" s="1668">
        <v>162.20060000000001</v>
      </c>
      <c r="H37" s="1668">
        <v>162.75300000000001</v>
      </c>
      <c r="I37" s="1668">
        <v>153.38580000000002</v>
      </c>
      <c r="J37" s="1668">
        <v>150.785</v>
      </c>
      <c r="K37" s="1668">
        <v>150.33580000000001</v>
      </c>
      <c r="L37" s="1668">
        <v>149.0455</v>
      </c>
      <c r="M37" s="1668">
        <v>149.90430000000001</v>
      </c>
      <c r="N37" s="1668">
        <v>153.69060000000002</v>
      </c>
      <c r="O37" s="1669">
        <v>172.57670000000002</v>
      </c>
      <c r="P37" s="1670">
        <v>0.10901210053144661</v>
      </c>
      <c r="Q37" s="1098"/>
      <c r="R37" s="1098"/>
      <c r="S37" s="1098"/>
      <c r="T37" s="1098"/>
      <c r="U37" s="1098"/>
      <c r="V37" s="1098"/>
      <c r="W37" s="1098"/>
      <c r="X37" s="1098"/>
      <c r="Y37" s="1098"/>
      <c r="Z37" s="1098"/>
      <c r="AA37" s="1098"/>
      <c r="AB37" s="1098"/>
      <c r="AC37" s="1098"/>
      <c r="AD37" s="1099"/>
    </row>
    <row r="38" spans="1:30" ht="15.95" customHeight="1">
      <c r="A38" s="289" t="s">
        <v>134</v>
      </c>
      <c r="B38" s="1100" t="s">
        <v>105</v>
      </c>
      <c r="C38" s="1668">
        <v>146.75</v>
      </c>
      <c r="D38" s="1668">
        <v>139.2097</v>
      </c>
      <c r="E38" s="1668">
        <v>149.78370000000001</v>
      </c>
      <c r="F38" s="1668">
        <v>154.2732</v>
      </c>
      <c r="G38" s="1668">
        <v>155.6516</v>
      </c>
      <c r="H38" s="1668">
        <v>153.11930000000001</v>
      </c>
      <c r="I38" s="1668">
        <v>145.739</v>
      </c>
      <c r="J38" s="1668">
        <v>142.92570000000001</v>
      </c>
      <c r="K38" s="1668">
        <v>143.4042</v>
      </c>
      <c r="L38" s="1668">
        <v>142.10060000000001</v>
      </c>
      <c r="M38" s="1668">
        <v>140.6789</v>
      </c>
      <c r="N38" s="1668">
        <v>141.0932</v>
      </c>
      <c r="O38" s="1669">
        <v>167.34</v>
      </c>
      <c r="P38" s="1670">
        <v>0.14030664395229975</v>
      </c>
      <c r="Q38" s="1098"/>
      <c r="R38" s="1098"/>
      <c r="S38" s="1098"/>
      <c r="T38" s="1098"/>
      <c r="U38" s="1098"/>
      <c r="V38" s="1098"/>
      <c r="W38" s="1098"/>
      <c r="X38" s="1098"/>
      <c r="Y38" s="1098"/>
      <c r="Z38" s="1098"/>
      <c r="AA38" s="1098"/>
      <c r="AB38" s="1098"/>
      <c r="AC38" s="1098"/>
      <c r="AD38" s="1099"/>
    </row>
    <row r="39" spans="1:30" ht="15.95" customHeight="1">
      <c r="A39" s="289" t="s">
        <v>118</v>
      </c>
      <c r="B39" s="1100" t="s">
        <v>105</v>
      </c>
      <c r="C39" s="1668">
        <v>157.6293</v>
      </c>
      <c r="D39" s="1668">
        <v>157.63840000000002</v>
      </c>
      <c r="E39" s="1668">
        <v>157.56870000000001</v>
      </c>
      <c r="F39" s="1668">
        <v>157.38320000000002</v>
      </c>
      <c r="G39" s="1668">
        <v>157.78390000000002</v>
      </c>
      <c r="H39" s="1668">
        <v>160.59130000000002</v>
      </c>
      <c r="I39" s="1668">
        <v>163.27970000000002</v>
      </c>
      <c r="J39" s="1668">
        <v>164.114</v>
      </c>
      <c r="K39" s="1668">
        <v>163.62</v>
      </c>
      <c r="L39" s="1668">
        <v>164.3939</v>
      </c>
      <c r="M39" s="1668">
        <v>165.1789</v>
      </c>
      <c r="N39" s="1668">
        <v>164.88390000000001</v>
      </c>
      <c r="O39" s="1669">
        <v>164.45</v>
      </c>
      <c r="P39" s="1670">
        <v>4.3270508718873835E-2</v>
      </c>
      <c r="Q39" s="1098"/>
      <c r="R39" s="1098"/>
      <c r="S39" s="1098"/>
      <c r="T39" s="1098"/>
      <c r="U39" s="1098"/>
      <c r="V39" s="1098"/>
      <c r="W39" s="1098"/>
      <c r="X39" s="1098"/>
      <c r="Y39" s="1098"/>
      <c r="Z39" s="1098"/>
      <c r="AA39" s="1098"/>
      <c r="AB39" s="1098"/>
      <c r="AC39" s="1098"/>
      <c r="AD39" s="1099"/>
    </row>
    <row r="40" spans="1:30" ht="15.95" customHeight="1">
      <c r="A40" s="289" t="s">
        <v>119</v>
      </c>
      <c r="B40" s="1100" t="s">
        <v>105</v>
      </c>
      <c r="C40" s="1668">
        <v>162.8689</v>
      </c>
      <c r="D40" s="1668">
        <v>163.3931</v>
      </c>
      <c r="E40" s="1668">
        <v>166.608</v>
      </c>
      <c r="F40" s="1668">
        <v>163.7166</v>
      </c>
      <c r="G40" s="1668">
        <v>162.00839999999999</v>
      </c>
      <c r="H40" s="1668">
        <v>163.45959999999999</v>
      </c>
      <c r="I40" s="1668">
        <v>164.11920000000001</v>
      </c>
      <c r="J40" s="1668">
        <v>165.8098</v>
      </c>
      <c r="K40" s="1668">
        <v>166.9847</v>
      </c>
      <c r="L40" s="1668">
        <v>167.74190000000002</v>
      </c>
      <c r="M40" s="1668">
        <v>164.0042</v>
      </c>
      <c r="N40" s="1668">
        <v>162.58010000000002</v>
      </c>
      <c r="O40" s="1669">
        <v>162.7148</v>
      </c>
      <c r="P40" s="1670">
        <v>-9.4615976408018998E-4</v>
      </c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098"/>
      <c r="AC40" s="1098"/>
      <c r="AD40" s="1099"/>
    </row>
    <row r="41" spans="1:30" ht="15.95" customHeight="1">
      <c r="A41" s="1104"/>
      <c r="B41" s="1105" t="s">
        <v>120</v>
      </c>
      <c r="C41" s="1671">
        <v>1687.9333000000001</v>
      </c>
      <c r="D41" s="1671">
        <v>1691.3871000000001</v>
      </c>
      <c r="E41" s="1671">
        <v>1711.7667000000001</v>
      </c>
      <c r="F41" s="1671">
        <v>1690.4839000000002</v>
      </c>
      <c r="G41" s="1671">
        <v>1692.9032</v>
      </c>
      <c r="H41" s="1671">
        <v>1709.7</v>
      </c>
      <c r="I41" s="1671">
        <v>1703.1290000000001</v>
      </c>
      <c r="J41" s="1671">
        <v>1707.5333000000001</v>
      </c>
      <c r="K41" s="1671">
        <v>1716.9032</v>
      </c>
      <c r="L41" s="1671">
        <v>1721.7097000000001</v>
      </c>
      <c r="M41" s="1671">
        <v>1719.5714</v>
      </c>
      <c r="N41" s="1671">
        <v>1708.2581</v>
      </c>
      <c r="O41" s="1672">
        <v>1705.1333000000002</v>
      </c>
      <c r="P41" s="1673">
        <v>1.0189976108653243E-2</v>
      </c>
      <c r="Q41" s="1098"/>
      <c r="R41" s="1098"/>
      <c r="S41" s="1098"/>
      <c r="T41" s="1098"/>
      <c r="U41" s="1098"/>
      <c r="V41" s="1098"/>
      <c r="W41" s="1098"/>
      <c r="X41" s="1098"/>
      <c r="Y41" s="1098"/>
      <c r="Z41" s="1098"/>
      <c r="AA41" s="1098"/>
      <c r="AB41" s="1098"/>
      <c r="AC41" s="1098"/>
      <c r="AD41" s="1099"/>
    </row>
    <row r="42" spans="1:30" ht="15.95" customHeight="1">
      <c r="A42" s="289" t="s">
        <v>121</v>
      </c>
      <c r="B42" s="1100" t="s">
        <v>105</v>
      </c>
      <c r="C42" s="1668">
        <v>164.76340000000002</v>
      </c>
      <c r="D42" s="1668">
        <v>166.57990000000001</v>
      </c>
      <c r="E42" s="1668">
        <v>168.9727</v>
      </c>
      <c r="F42" s="1668">
        <v>168.32310000000001</v>
      </c>
      <c r="G42" s="1668">
        <v>165.30350000000001</v>
      </c>
      <c r="H42" s="1668">
        <v>164.66820000000001</v>
      </c>
      <c r="I42" s="1668">
        <v>165.227</v>
      </c>
      <c r="J42" s="1668">
        <v>163.75140000000002</v>
      </c>
      <c r="K42" s="1668">
        <v>158.79840000000002</v>
      </c>
      <c r="L42" s="1668">
        <v>158.1884</v>
      </c>
      <c r="M42" s="1668">
        <v>160.14530000000002</v>
      </c>
      <c r="N42" s="1668">
        <v>162.00990000000002</v>
      </c>
      <c r="O42" s="1669">
        <v>162.2441</v>
      </c>
      <c r="P42" s="1670">
        <v>-1.5290410370264351E-2</v>
      </c>
      <c r="Q42" s="1098"/>
      <c r="R42" s="1098"/>
      <c r="S42" s="1098"/>
      <c r="T42" s="1098"/>
      <c r="U42" s="1098"/>
      <c r="V42" s="1098"/>
      <c r="W42" s="1098"/>
      <c r="X42" s="1098"/>
      <c r="Y42" s="1098"/>
      <c r="Z42" s="1098"/>
      <c r="AA42" s="1098"/>
      <c r="AB42" s="1098"/>
      <c r="AC42" s="1098"/>
      <c r="AD42" s="1099"/>
    </row>
    <row r="43" spans="1:30" ht="15.95" customHeight="1">
      <c r="A43" s="1104"/>
      <c r="B43" s="1100" t="s">
        <v>122</v>
      </c>
      <c r="C43" s="1671">
        <v>143.73430000000002</v>
      </c>
      <c r="D43" s="1671">
        <v>146.18680000000001</v>
      </c>
      <c r="E43" s="1671">
        <v>148.3563</v>
      </c>
      <c r="F43" s="1671">
        <v>149.34520000000001</v>
      </c>
      <c r="G43" s="1671">
        <v>148.14350000000002</v>
      </c>
      <c r="H43" s="1671">
        <v>147.11170000000001</v>
      </c>
      <c r="I43" s="1671">
        <v>145.7158</v>
      </c>
      <c r="J43" s="1671">
        <v>144.29600000000002</v>
      </c>
      <c r="K43" s="1671">
        <v>142.46899999999999</v>
      </c>
      <c r="L43" s="1671">
        <v>140.3997</v>
      </c>
      <c r="M43" s="1671">
        <v>139.8843</v>
      </c>
      <c r="N43" s="1671">
        <v>139.0729</v>
      </c>
      <c r="O43" s="1672">
        <v>139.83870000000002</v>
      </c>
      <c r="P43" s="1673">
        <v>-2.7102786182560457E-2</v>
      </c>
      <c r="Q43" s="1098"/>
      <c r="R43" s="1098"/>
      <c r="S43" s="1098"/>
      <c r="T43" s="1098"/>
      <c r="U43" s="1098"/>
      <c r="V43" s="1098"/>
      <c r="W43" s="1098"/>
      <c r="X43" s="1098"/>
      <c r="Y43" s="1098"/>
      <c r="Z43" s="1098"/>
      <c r="AA43" s="1098"/>
      <c r="AB43" s="1098"/>
      <c r="AC43" s="1098"/>
      <c r="AD43" s="1099"/>
    </row>
    <row r="44" spans="1:30" ht="10.5" customHeight="1" thickBot="1">
      <c r="A44" s="1104"/>
      <c r="B44" s="1106"/>
      <c r="C44" s="1678"/>
      <c r="D44" s="1678"/>
      <c r="E44" s="1678"/>
      <c r="F44" s="1678"/>
      <c r="G44" s="1678"/>
      <c r="H44" s="1678"/>
      <c r="I44" s="1678"/>
      <c r="J44" s="1678"/>
      <c r="K44" s="1678"/>
      <c r="L44" s="1678"/>
      <c r="M44" s="1678"/>
      <c r="N44" s="1678"/>
      <c r="O44" s="1678"/>
      <c r="P44" s="1679"/>
      <c r="Q44" s="1098"/>
      <c r="R44" s="1098"/>
      <c r="S44" s="1098"/>
      <c r="T44" s="1098"/>
      <c r="U44" s="1098"/>
      <c r="V44" s="1098"/>
      <c r="W44" s="1098"/>
      <c r="X44" s="1098"/>
      <c r="Y44" s="1098"/>
      <c r="Z44" s="1098"/>
      <c r="AA44" s="1098"/>
      <c r="AB44" s="1098"/>
      <c r="AC44" s="1098"/>
      <c r="AD44" s="1099"/>
    </row>
    <row r="45" spans="1:30" ht="19.5" customHeight="1" thickBot="1">
      <c r="A45" s="548" t="s">
        <v>139</v>
      </c>
      <c r="B45" s="1107" t="s">
        <v>105</v>
      </c>
      <c r="C45" s="1680">
        <v>143.7302</v>
      </c>
      <c r="D45" s="1680">
        <v>141.59620000000001</v>
      </c>
      <c r="E45" s="1680">
        <v>145.31700000000001</v>
      </c>
      <c r="F45" s="1680">
        <v>145.00900000000001</v>
      </c>
      <c r="G45" s="1680">
        <v>148.7329</v>
      </c>
      <c r="H45" s="1680">
        <v>146.78400000000002</v>
      </c>
      <c r="I45" s="1680">
        <v>138.0771</v>
      </c>
      <c r="J45" s="1680">
        <v>135.76240000000001</v>
      </c>
      <c r="K45" s="1680">
        <v>135.6602</v>
      </c>
      <c r="L45" s="1680">
        <v>134.3278</v>
      </c>
      <c r="M45" s="1680">
        <v>135.6095</v>
      </c>
      <c r="N45" s="1680">
        <v>142.1165</v>
      </c>
      <c r="O45" s="1681">
        <v>166.23820000000001</v>
      </c>
      <c r="P45" s="1682">
        <v>0.15659896110907812</v>
      </c>
      <c r="Q45" s="1098"/>
      <c r="R45" s="1098"/>
      <c r="S45" s="1098"/>
      <c r="T45" s="1098"/>
      <c r="U45" s="1098"/>
      <c r="V45" s="1098"/>
      <c r="W45" s="1098"/>
      <c r="X45" s="1098"/>
      <c r="Y45" s="1098"/>
      <c r="Z45" s="1098"/>
      <c r="AA45" s="1098"/>
      <c r="AB45" s="1098"/>
      <c r="AC45" s="1098"/>
      <c r="AD45" s="1099"/>
    </row>
    <row r="46" spans="1:30">
      <c r="U46" s="1098"/>
      <c r="V46" s="1098"/>
      <c r="W46" s="1098"/>
      <c r="X46" s="1098"/>
      <c r="Y46" s="1098"/>
      <c r="Z46" s="1098"/>
      <c r="AA46" s="1098"/>
      <c r="AB46" s="1098"/>
      <c r="AC46" s="1098"/>
      <c r="AD46" s="1099"/>
    </row>
    <row r="47" spans="1:30">
      <c r="U47" s="1098"/>
      <c r="V47" s="1098"/>
      <c r="W47" s="1098"/>
      <c r="X47" s="1098"/>
      <c r="Y47" s="1098"/>
      <c r="Z47" s="1098"/>
      <c r="AA47" s="1098"/>
      <c r="AB47" s="1098"/>
      <c r="AC47" s="1098"/>
      <c r="AD47" s="1099"/>
    </row>
    <row r="48" spans="1:30">
      <c r="U48" s="1098"/>
      <c r="V48" s="1098"/>
      <c r="W48" s="1098"/>
      <c r="X48" s="1098"/>
      <c r="Y48" s="1098"/>
      <c r="Z48" s="1098"/>
      <c r="AA48" s="1098"/>
      <c r="AB48" s="1098"/>
      <c r="AC48" s="1098"/>
      <c r="AD48" s="1099"/>
    </row>
    <row r="49" spans="2:32">
      <c r="U49" s="1098"/>
      <c r="V49" s="1098"/>
      <c r="W49" s="1098"/>
      <c r="X49" s="1098"/>
      <c r="Y49" s="1098"/>
      <c r="Z49" s="1098"/>
      <c r="AA49" s="1098"/>
      <c r="AB49" s="1098"/>
      <c r="AC49" s="1098"/>
      <c r="AD49" s="1099"/>
    </row>
    <row r="50" spans="2:32">
      <c r="U50" s="1098"/>
      <c r="V50" s="1098"/>
      <c r="W50" s="1098"/>
      <c r="X50" s="1098"/>
      <c r="Y50" s="1098"/>
      <c r="Z50" s="1098"/>
      <c r="AA50" s="1098"/>
      <c r="AB50" s="1098"/>
      <c r="AC50" s="1098"/>
      <c r="AD50" s="1099"/>
    </row>
    <row r="51" spans="2:32">
      <c r="D51" s="1085" t="s">
        <v>429</v>
      </c>
      <c r="E51" s="1085" t="s">
        <v>428</v>
      </c>
      <c r="U51" s="1098"/>
      <c r="V51" s="1098"/>
      <c r="W51" s="1098"/>
      <c r="X51" s="1098"/>
      <c r="Y51" s="1098"/>
      <c r="Z51" s="1098"/>
      <c r="AA51" s="1098"/>
      <c r="AB51" s="1098"/>
      <c r="AC51" s="1098"/>
      <c r="AD51" s="1099"/>
    </row>
    <row r="52" spans="2:32" ht="15.75">
      <c r="K52" s="1078"/>
      <c r="L52" s="1077"/>
      <c r="M52" s="1108"/>
      <c r="U52" s="1098"/>
      <c r="V52" s="1098"/>
      <c r="W52" s="1098"/>
      <c r="X52" s="1098"/>
      <c r="Y52" s="1098"/>
      <c r="Z52" s="1098"/>
      <c r="AA52" s="1098"/>
      <c r="AB52" s="1098"/>
      <c r="AC52" s="1098"/>
      <c r="AD52" s="1099"/>
    </row>
    <row r="53" spans="2:32" ht="15">
      <c r="B53" s="1109" t="s">
        <v>427</v>
      </c>
      <c r="C53" s="1085" t="s">
        <v>105</v>
      </c>
      <c r="D53" s="1110">
        <f>+P7</f>
        <v>0.19833462409573532</v>
      </c>
      <c r="E53" s="1111">
        <f>+(O7/N7)-1</f>
        <v>0.25672293020138337</v>
      </c>
      <c r="F53" s="1112"/>
      <c r="G53" s="1113"/>
      <c r="I53" s="1390"/>
      <c r="J53" s="1632"/>
      <c r="K53" s="1391"/>
      <c r="L53" s="1633"/>
      <c r="M53" s="1392"/>
      <c r="N53" s="1113"/>
      <c r="O53" s="1114"/>
      <c r="U53" s="1098"/>
      <c r="V53" s="1098"/>
      <c r="W53" s="1098"/>
      <c r="X53" s="1098"/>
      <c r="Y53" s="1098"/>
      <c r="Z53" s="1098"/>
      <c r="AA53" s="1098"/>
      <c r="AB53" s="1098"/>
      <c r="AC53" s="1098"/>
      <c r="AD53" s="1099"/>
    </row>
    <row r="54" spans="2:32" ht="15">
      <c r="B54" s="1109" t="s">
        <v>426</v>
      </c>
      <c r="C54" s="1085" t="s">
        <v>105</v>
      </c>
      <c r="D54" s="1110">
        <f>+P8</f>
        <v>0.21258598601041956</v>
      </c>
      <c r="E54" s="1111">
        <f>+(O8/N8)-1</f>
        <v>0.10319285800242928</v>
      </c>
      <c r="F54" s="1113"/>
      <c r="G54" s="1113"/>
      <c r="I54" s="1390"/>
      <c r="J54" s="1632"/>
      <c r="K54" s="1393"/>
      <c r="L54" s="1633"/>
      <c r="M54" s="1392"/>
      <c r="N54" s="1113"/>
      <c r="O54" s="1114"/>
      <c r="U54" s="1098"/>
      <c r="V54" s="1098"/>
      <c r="W54" s="1098"/>
      <c r="X54" s="1098"/>
      <c r="Y54" s="1098"/>
      <c r="Z54" s="1098"/>
      <c r="AA54" s="1098"/>
      <c r="AB54" s="1098"/>
      <c r="AC54" s="1098"/>
      <c r="AD54" s="1099"/>
    </row>
    <row r="55" spans="2:32" ht="14.25">
      <c r="B55" s="1109" t="s">
        <v>425</v>
      </c>
      <c r="C55" s="1085" t="s">
        <v>105</v>
      </c>
      <c r="D55" s="1110">
        <f>+P10</f>
        <v>0.12068242754089731</v>
      </c>
      <c r="E55" s="1111">
        <f>+(O10/N10)-1</f>
        <v>0.1187065335295685</v>
      </c>
      <c r="F55" s="1113"/>
      <c r="G55" s="1113"/>
      <c r="I55" s="1390"/>
      <c r="J55" s="1632"/>
      <c r="K55" s="1634"/>
      <c r="L55" s="1635"/>
      <c r="M55" s="1392"/>
      <c r="N55" s="1113"/>
      <c r="O55" s="1114"/>
      <c r="U55" s="1098"/>
      <c r="V55" s="1098"/>
      <c r="W55" s="1098"/>
      <c r="X55" s="1098"/>
      <c r="Y55" s="1098"/>
      <c r="Z55" s="1098"/>
      <c r="AA55" s="1098"/>
      <c r="AB55" s="1098"/>
      <c r="AC55" s="1098"/>
      <c r="AD55" s="1099"/>
    </row>
    <row r="56" spans="2:32" ht="14.25">
      <c r="B56" s="1109" t="s">
        <v>424</v>
      </c>
      <c r="C56" s="1085" t="s">
        <v>105</v>
      </c>
      <c r="D56" s="1110">
        <f>+P12</f>
        <v>0.21382526898634624</v>
      </c>
      <c r="E56" s="1111">
        <f>+(O12/N12)-1</f>
        <v>0.15439236621465047</v>
      </c>
      <c r="F56" s="1113"/>
      <c r="G56" s="1113"/>
      <c r="I56" s="1390"/>
      <c r="J56" s="1632"/>
      <c r="K56" s="1636"/>
      <c r="L56" s="1633"/>
      <c r="M56" s="1392"/>
      <c r="N56" s="1113"/>
      <c r="O56" s="1114"/>
      <c r="U56" s="1098"/>
      <c r="V56" s="1098"/>
      <c r="W56" s="1098"/>
      <c r="X56" s="1098"/>
      <c r="Y56" s="1098"/>
      <c r="Z56" s="1098"/>
      <c r="AA56" s="1098"/>
      <c r="AB56" s="1098"/>
      <c r="AC56" s="1098"/>
      <c r="AD56" s="1099"/>
    </row>
    <row r="57" spans="2:32" ht="15">
      <c r="B57" s="1109" t="s">
        <v>423</v>
      </c>
      <c r="C57" s="1085" t="s">
        <v>105</v>
      </c>
      <c r="D57" s="1110">
        <f t="shared" ref="D57:D63" si="0">+P14</f>
        <v>0.18840510139299149</v>
      </c>
      <c r="E57" s="1111">
        <f t="shared" ref="E57:E63" si="1">+(O14/N14)-1</f>
        <v>0.17196327236285969</v>
      </c>
      <c r="F57" s="1113"/>
      <c r="G57" s="1113"/>
      <c r="I57" s="1390"/>
      <c r="J57" s="1632"/>
      <c r="K57" s="1394"/>
      <c r="L57" s="1633"/>
      <c r="M57" s="1392"/>
      <c r="N57" s="1113"/>
      <c r="O57" s="1114"/>
      <c r="U57" s="1098"/>
      <c r="V57" s="1098"/>
      <c r="W57" s="1098"/>
      <c r="X57" s="1098"/>
      <c r="Y57" s="1098"/>
      <c r="Z57" s="1098"/>
      <c r="AA57" s="1098"/>
      <c r="AB57" s="1098"/>
      <c r="AC57" s="1098"/>
      <c r="AD57" s="1099"/>
    </row>
    <row r="58" spans="2:32" ht="15.75">
      <c r="B58" s="1109" t="s">
        <v>422</v>
      </c>
      <c r="C58" s="1085" t="s">
        <v>105</v>
      </c>
      <c r="D58" s="1110">
        <f t="shared" si="0"/>
        <v>4.837329217971198E-2</v>
      </c>
      <c r="E58" s="1111">
        <f t="shared" si="1"/>
        <v>2.7005481845256529E-2</v>
      </c>
      <c r="F58" s="1113"/>
      <c r="G58" s="1113"/>
      <c r="I58" s="1244"/>
      <c r="J58" s="1078"/>
      <c r="K58" s="1637"/>
      <c r="L58" s="1638"/>
      <c r="M58" s="1638"/>
      <c r="N58" s="1114"/>
      <c r="O58" s="1114"/>
      <c r="U58" s="1098"/>
      <c r="V58" s="1098"/>
      <c r="W58" s="1098"/>
      <c r="X58" s="1098"/>
      <c r="Y58" s="1098"/>
      <c r="Z58" s="1098"/>
      <c r="AA58" s="1098"/>
      <c r="AB58" s="1098"/>
      <c r="AC58" s="1098"/>
      <c r="AD58" s="1099"/>
    </row>
    <row r="59" spans="2:32" ht="15.75">
      <c r="B59" s="1115" t="s">
        <v>421</v>
      </c>
      <c r="C59" s="1085" t="s">
        <v>105</v>
      </c>
      <c r="D59" s="1110">
        <f t="shared" si="0"/>
        <v>8.4669406962647242E-2</v>
      </c>
      <c r="E59" s="1111">
        <f t="shared" si="1"/>
        <v>8.0987561822702725E-2</v>
      </c>
      <c r="F59" s="1113"/>
      <c r="G59" s="1113"/>
      <c r="I59" s="1244"/>
      <c r="J59" s="1108"/>
      <c r="K59" s="1224"/>
      <c r="L59" s="1386"/>
      <c r="M59" s="1225"/>
      <c r="N59" s="1114"/>
      <c r="O59" s="1113"/>
      <c r="U59" s="1098"/>
      <c r="V59" s="1098"/>
      <c r="W59" s="1098"/>
      <c r="X59" s="1098"/>
      <c r="Y59" s="1098"/>
      <c r="Z59" s="1098"/>
      <c r="AA59" s="1098"/>
      <c r="AB59" s="1098"/>
      <c r="AC59" s="1098"/>
      <c r="AD59" s="1099"/>
    </row>
    <row r="60" spans="2:32" ht="15.75">
      <c r="B60" s="1115" t="s">
        <v>420</v>
      </c>
      <c r="C60" s="1085" t="s">
        <v>105</v>
      </c>
      <c r="D60" s="1110">
        <f t="shared" si="0"/>
        <v>8.2621177475689089E-2</v>
      </c>
      <c r="E60" s="1111">
        <f t="shared" si="1"/>
        <v>7.6082063155187285E-3</v>
      </c>
      <c r="F60" s="1113"/>
      <c r="G60" s="1113"/>
      <c r="J60" s="1113"/>
      <c r="K60" s="1078"/>
      <c r="L60" s="1386"/>
      <c r="M60" s="1225"/>
      <c r="N60" s="1114"/>
      <c r="O60" s="1113"/>
      <c r="U60" s="1098"/>
      <c r="V60" s="1098"/>
      <c r="W60" s="1098"/>
      <c r="X60" s="1098"/>
      <c r="Y60" s="1098"/>
      <c r="Z60" s="1098"/>
      <c r="AA60" s="1098"/>
      <c r="AB60" s="1098"/>
      <c r="AC60" s="1098"/>
      <c r="AD60" s="1099"/>
    </row>
    <row r="61" spans="2:32" ht="15.75">
      <c r="B61" s="1115" t="s">
        <v>419</v>
      </c>
      <c r="C61" s="1085" t="s">
        <v>105</v>
      </c>
      <c r="D61" s="1110">
        <f t="shared" si="0"/>
        <v>0.14499551219595408</v>
      </c>
      <c r="E61" s="1111">
        <f t="shared" si="1"/>
        <v>0.13491541899559389</v>
      </c>
      <c r="F61" s="1113"/>
      <c r="G61" s="1113"/>
      <c r="J61" s="1113"/>
      <c r="K61" s="1078"/>
      <c r="L61" s="1387"/>
      <c r="M61" s="1108"/>
      <c r="N61" s="1114"/>
      <c r="O61" s="1113"/>
      <c r="U61" s="1098"/>
      <c r="V61" s="1098"/>
      <c r="W61" s="1098"/>
      <c r="X61" s="1098"/>
      <c r="Y61" s="1098"/>
      <c r="Z61" s="1098"/>
      <c r="AA61" s="1098"/>
      <c r="AB61" s="1098"/>
      <c r="AC61" s="1098"/>
      <c r="AD61" s="1099"/>
      <c r="AF61" s="1103"/>
    </row>
    <row r="62" spans="2:32" ht="15.75">
      <c r="B62" s="1115" t="s">
        <v>418</v>
      </c>
      <c r="C62" s="1085" t="s">
        <v>105</v>
      </c>
      <c r="D62" s="1110">
        <f t="shared" si="0"/>
        <v>0.13299521142010451</v>
      </c>
      <c r="E62" s="1111">
        <f t="shared" si="1"/>
        <v>0.11744177925568455</v>
      </c>
      <c r="F62" s="1113"/>
      <c r="G62" s="1113"/>
      <c r="J62" s="1113"/>
      <c r="K62" s="1078"/>
      <c r="L62" s="1077"/>
      <c r="M62" s="1108"/>
      <c r="N62" s="1114"/>
      <c r="O62" s="1114"/>
      <c r="U62" s="1098"/>
      <c r="V62" s="1098"/>
      <c r="W62" s="1098"/>
      <c r="X62" s="1098"/>
      <c r="Y62" s="1098"/>
      <c r="Z62" s="1098"/>
      <c r="AA62" s="1098"/>
      <c r="AB62" s="1098"/>
      <c r="AC62" s="1098"/>
      <c r="AD62" s="1099"/>
    </row>
    <row r="63" spans="2:32" ht="15.75">
      <c r="B63" s="1115" t="s">
        <v>417</v>
      </c>
      <c r="C63" s="1085" t="s">
        <v>105</v>
      </c>
      <c r="D63" s="1110">
        <f t="shared" si="0"/>
        <v>0.11186087678127343</v>
      </c>
      <c r="E63" s="1111">
        <f t="shared" si="1"/>
        <v>0.15118348559871686</v>
      </c>
      <c r="F63" s="1113"/>
      <c r="G63" s="1113"/>
      <c r="J63" s="1113"/>
      <c r="K63" s="1078"/>
      <c r="L63" s="1077"/>
      <c r="M63" s="1108"/>
      <c r="N63" s="1114"/>
      <c r="O63" s="1114"/>
      <c r="U63" s="1098"/>
      <c r="V63" s="1098"/>
      <c r="W63" s="1098"/>
      <c r="X63" s="1098"/>
      <c r="Y63" s="1098"/>
      <c r="Z63" s="1098"/>
      <c r="AA63" s="1098"/>
      <c r="AB63" s="1098"/>
      <c r="AC63" s="1098"/>
      <c r="AD63" s="1099"/>
    </row>
    <row r="64" spans="2:32" ht="15.75">
      <c r="B64" s="1109" t="s">
        <v>416</v>
      </c>
      <c r="C64" s="1085" t="s">
        <v>105</v>
      </c>
      <c r="D64" s="1110" t="str">
        <f t="shared" ref="D64:D69" si="2">+P22</f>
        <v/>
      </c>
      <c r="E64" s="1111" t="e">
        <f t="shared" ref="E64:E69" si="3">+(O22/N22)-1</f>
        <v>#VALUE!</v>
      </c>
      <c r="F64" s="1113"/>
      <c r="G64" s="1113"/>
      <c r="K64" s="1078"/>
      <c r="L64" s="1077"/>
      <c r="M64" s="1108"/>
      <c r="O64" s="1087"/>
      <c r="U64" s="1098"/>
      <c r="V64" s="1098"/>
      <c r="W64" s="1098"/>
      <c r="X64" s="1098"/>
      <c r="Y64" s="1098"/>
      <c r="Z64" s="1098"/>
      <c r="AA64" s="1098"/>
      <c r="AB64" s="1098"/>
      <c r="AC64" s="1098"/>
      <c r="AD64" s="1099"/>
    </row>
    <row r="65" spans="2:30" ht="15.75">
      <c r="B65" s="1109" t="s">
        <v>415</v>
      </c>
      <c r="C65" s="1085" t="s">
        <v>105</v>
      </c>
      <c r="D65" s="1110">
        <f t="shared" si="2"/>
        <v>-8.2376640394281386E-2</v>
      </c>
      <c r="E65" s="1111">
        <f t="shared" si="3"/>
        <v>5.8392562976077533E-2</v>
      </c>
      <c r="F65" s="1113"/>
      <c r="G65" s="1113"/>
      <c r="K65" s="1078"/>
      <c r="L65" s="1077"/>
      <c r="M65" s="1108"/>
      <c r="O65" s="1087"/>
      <c r="U65" s="1098"/>
      <c r="V65" s="1098"/>
      <c r="W65" s="1098"/>
      <c r="X65" s="1098"/>
      <c r="Y65" s="1098"/>
      <c r="Z65" s="1098"/>
      <c r="AA65" s="1098"/>
      <c r="AB65" s="1098"/>
      <c r="AC65" s="1098"/>
      <c r="AD65" s="1099"/>
    </row>
    <row r="66" spans="2:30" ht="15.75">
      <c r="B66" s="1109" t="s">
        <v>414</v>
      </c>
      <c r="C66" s="1085" t="s">
        <v>105</v>
      </c>
      <c r="D66" s="1110">
        <f t="shared" si="2"/>
        <v>0.15350416933888389</v>
      </c>
      <c r="E66" s="1111">
        <f t="shared" si="3"/>
        <v>0.25400711110191021</v>
      </c>
      <c r="F66" s="1113"/>
      <c r="G66" s="1113"/>
      <c r="K66" s="1078"/>
      <c r="L66" s="1077"/>
      <c r="M66" s="1108"/>
      <c r="O66" s="1087"/>
      <c r="U66" s="1098"/>
      <c r="V66" s="1098"/>
      <c r="W66" s="1098"/>
      <c r="X66" s="1098"/>
      <c r="Y66" s="1098"/>
      <c r="Z66" s="1098"/>
      <c r="AA66" s="1098"/>
      <c r="AB66" s="1098"/>
      <c r="AC66" s="1098"/>
      <c r="AD66" s="1099"/>
    </row>
    <row r="67" spans="2:30" ht="15.75">
      <c r="B67" s="1109" t="s">
        <v>413</v>
      </c>
      <c r="C67" s="1085" t="s">
        <v>105</v>
      </c>
      <c r="D67" s="1110">
        <f t="shared" si="2"/>
        <v>0.11331463621322779</v>
      </c>
      <c r="E67" s="1111">
        <f t="shared" si="3"/>
        <v>0.2761906010113353</v>
      </c>
      <c r="F67" s="1113"/>
      <c r="G67" s="1113"/>
      <c r="K67" s="1078"/>
      <c r="L67" s="1077"/>
      <c r="M67" s="1108"/>
      <c r="O67" s="1087"/>
      <c r="U67" s="1098"/>
      <c r="V67" s="1098"/>
      <c r="W67" s="1098"/>
      <c r="X67" s="1098"/>
      <c r="Y67" s="1098"/>
      <c r="Z67" s="1098"/>
      <c r="AA67" s="1098"/>
      <c r="AB67" s="1098"/>
      <c r="AC67" s="1098"/>
      <c r="AD67" s="1099"/>
    </row>
    <row r="68" spans="2:30" ht="15.75">
      <c r="B68" s="1109" t="s">
        <v>412</v>
      </c>
      <c r="C68" s="1085" t="s">
        <v>105</v>
      </c>
      <c r="D68" s="1110" t="str">
        <f t="shared" si="2"/>
        <v/>
      </c>
      <c r="E68" s="1111" t="e">
        <f t="shared" si="3"/>
        <v>#VALUE!</v>
      </c>
      <c r="F68" s="1113"/>
      <c r="G68" s="1113"/>
      <c r="K68" s="1078"/>
      <c r="L68" s="1077"/>
      <c r="M68" s="1108"/>
      <c r="U68" s="1098"/>
      <c r="V68" s="1098"/>
      <c r="W68" s="1098"/>
      <c r="X68" s="1098"/>
      <c r="Y68" s="1098"/>
      <c r="Z68" s="1098"/>
      <c r="AA68" s="1098"/>
      <c r="AB68" s="1098"/>
      <c r="AC68" s="1098"/>
      <c r="AD68" s="1099"/>
    </row>
    <row r="69" spans="2:30" ht="15.75">
      <c r="B69" s="1109" t="s">
        <v>411</v>
      </c>
      <c r="C69" s="1085" t="s">
        <v>105</v>
      </c>
      <c r="D69" s="1110">
        <f t="shared" si="2"/>
        <v>0.13650106908442683</v>
      </c>
      <c r="E69" s="1111">
        <f t="shared" si="3"/>
        <v>0.19198753964783322</v>
      </c>
      <c r="F69" s="1113"/>
      <c r="G69" s="1113"/>
      <c r="K69" s="1078"/>
      <c r="L69" s="1077"/>
      <c r="M69" s="1108"/>
    </row>
    <row r="70" spans="2:30" ht="15.75">
      <c r="B70" s="1109" t="s">
        <v>410</v>
      </c>
      <c r="C70" s="1085" t="s">
        <v>105</v>
      </c>
      <c r="D70" s="1110" t="str">
        <f>+P29</f>
        <v/>
      </c>
      <c r="E70" s="1111" t="e">
        <f>+(O29/N29)-1</f>
        <v>#VALUE!</v>
      </c>
      <c r="F70" s="1113"/>
      <c r="G70" s="1113"/>
      <c r="K70" s="1078"/>
      <c r="L70" s="1077"/>
      <c r="M70" s="1108"/>
    </row>
    <row r="71" spans="2:30" ht="15">
      <c r="B71" s="1109" t="s">
        <v>409</v>
      </c>
      <c r="C71" s="1085" t="s">
        <v>105</v>
      </c>
      <c r="D71" s="1110">
        <f>+P30</f>
        <v>0.22592806402316046</v>
      </c>
      <c r="E71" s="1111">
        <f>+(O30/N30)-1</f>
        <v>0.20871378427533815</v>
      </c>
      <c r="F71" s="1113"/>
      <c r="G71" s="1113"/>
      <c r="K71" s="1116"/>
      <c r="L71" s="1077"/>
      <c r="M71" s="1117"/>
    </row>
    <row r="72" spans="2:30" ht="15.75">
      <c r="B72" s="1115" t="s">
        <v>408</v>
      </c>
      <c r="C72" s="1085" t="s">
        <v>105</v>
      </c>
      <c r="D72" s="1110">
        <f>+P31</f>
        <v>0.13654383720615693</v>
      </c>
      <c r="E72" s="1111">
        <f>+(O31/N31)-1</f>
        <v>0.16752648236880785</v>
      </c>
      <c r="F72" s="1113"/>
      <c r="G72" s="1113"/>
      <c r="K72" s="1078"/>
      <c r="L72" s="1077"/>
      <c r="M72" s="1117"/>
    </row>
    <row r="73" spans="2:30" ht="15.75">
      <c r="B73" s="1118" t="s">
        <v>407</v>
      </c>
      <c r="C73" s="1118" t="s">
        <v>105</v>
      </c>
      <c r="D73" s="1119">
        <f>+P32</f>
        <v>0.23048841045668</v>
      </c>
      <c r="E73" s="1120">
        <f>+(O32/N32)-1</f>
        <v>0.28520504854340478</v>
      </c>
      <c r="F73" s="1113"/>
      <c r="G73" s="1113"/>
      <c r="K73" s="1078"/>
      <c r="L73" s="1077"/>
      <c r="M73" s="1117"/>
    </row>
    <row r="74" spans="2:30" ht="15.75">
      <c r="B74" s="1109" t="s">
        <v>406</v>
      </c>
      <c r="C74" s="1085" t="s">
        <v>105</v>
      </c>
      <c r="D74" s="1110">
        <f>+P34</f>
        <v>6.0807878787878744E-2</v>
      </c>
      <c r="E74" s="1111">
        <f>+(O34/N34)-1</f>
        <v>0.15153486842105268</v>
      </c>
      <c r="F74" s="1113"/>
      <c r="G74" s="1113"/>
      <c r="K74" s="1078"/>
      <c r="L74" s="1077"/>
      <c r="M74" s="1117"/>
    </row>
    <row r="75" spans="2:30" ht="15.75">
      <c r="B75" s="1109" t="s">
        <v>405</v>
      </c>
      <c r="C75" s="1085" t="s">
        <v>105</v>
      </c>
      <c r="D75" s="1110">
        <f>+P35</f>
        <v>2.7659254020639956E-2</v>
      </c>
      <c r="E75" s="1111">
        <f>+(O35/N35)-1</f>
        <v>0.253291433408668</v>
      </c>
      <c r="F75" s="1113"/>
      <c r="G75" s="1113"/>
      <c r="K75" s="1078"/>
      <c r="L75" s="1077"/>
      <c r="M75" s="1117"/>
    </row>
    <row r="76" spans="2:30" ht="15.75">
      <c r="B76" s="1109" t="s">
        <v>404</v>
      </c>
      <c r="C76" s="1085" t="s">
        <v>105</v>
      </c>
      <c r="D76" s="1110">
        <f>+P37</f>
        <v>0.10901210053144661</v>
      </c>
      <c r="E76" s="1111">
        <f>+(O37/N37)-1</f>
        <v>0.12288389790917598</v>
      </c>
      <c r="F76" s="1113"/>
      <c r="G76" s="1113"/>
      <c r="H76" s="1087"/>
      <c r="K76" s="1078"/>
      <c r="L76" s="1077"/>
      <c r="M76" s="1117"/>
    </row>
    <row r="77" spans="2:30" ht="15.75">
      <c r="B77" s="1109" t="s">
        <v>403</v>
      </c>
      <c r="C77" s="1085" t="s">
        <v>105</v>
      </c>
      <c r="D77" s="1110">
        <f>+P38</f>
        <v>0.14030664395229975</v>
      </c>
      <c r="E77" s="1111">
        <f>+(O38/N38)-1</f>
        <v>0.18602455681776298</v>
      </c>
      <c r="F77" s="1113"/>
      <c r="G77" s="1113"/>
      <c r="H77" s="1390"/>
      <c r="I77" s="1390"/>
      <c r="J77" s="1391"/>
      <c r="K77" s="1078"/>
      <c r="L77" s="1077"/>
      <c r="M77" s="1108"/>
    </row>
    <row r="78" spans="2:30" ht="15.75">
      <c r="B78" s="1115" t="s">
        <v>402</v>
      </c>
      <c r="C78" s="1085" t="s">
        <v>105</v>
      </c>
      <c r="D78" s="1110">
        <f>+P39</f>
        <v>4.3270508718873835E-2</v>
      </c>
      <c r="E78" s="1111">
        <f>+(O39/N39)-1</f>
        <v>-2.6315486230009677E-3</v>
      </c>
      <c r="F78" s="1113"/>
      <c r="G78" s="1113"/>
      <c r="H78" s="1390"/>
      <c r="I78" s="1390"/>
      <c r="J78" s="1391"/>
      <c r="K78" s="1078"/>
      <c r="L78" s="1077"/>
      <c r="M78" s="1108"/>
    </row>
    <row r="79" spans="2:30" ht="15.75">
      <c r="B79" s="1115" t="s">
        <v>401</v>
      </c>
      <c r="C79" s="1085" t="s">
        <v>105</v>
      </c>
      <c r="D79" s="1110">
        <f>+P40</f>
        <v>-9.4615976408018998E-4</v>
      </c>
      <c r="E79" s="1111">
        <f>+(O40/N40)-1</f>
        <v>8.2851468291611496E-4</v>
      </c>
      <c r="F79" s="1113"/>
      <c r="G79" s="1113"/>
      <c r="H79" s="1390"/>
      <c r="I79" s="1390"/>
      <c r="J79" s="1391"/>
      <c r="K79" s="1078"/>
      <c r="L79" s="1077"/>
      <c r="M79" s="1108"/>
    </row>
    <row r="80" spans="2:30" ht="15.75">
      <c r="B80" s="1109" t="s">
        <v>400</v>
      </c>
      <c r="C80" s="1085" t="s">
        <v>105</v>
      </c>
      <c r="D80" s="1110">
        <f>+P42</f>
        <v>-1.5290410370264351E-2</v>
      </c>
      <c r="E80" s="1111">
        <f>+(O42/N42)-1</f>
        <v>1.4455906706936084E-3</v>
      </c>
      <c r="F80" s="1113"/>
      <c r="G80" s="1113"/>
      <c r="H80" s="1390"/>
      <c r="I80" s="1390"/>
      <c r="J80" s="1391"/>
      <c r="K80" s="1078"/>
      <c r="L80" s="1077"/>
      <c r="M80" s="1108"/>
    </row>
    <row r="81" spans="2:13" ht="15.75">
      <c r="B81" s="1121" t="s">
        <v>399</v>
      </c>
      <c r="C81" s="1118" t="s">
        <v>105</v>
      </c>
      <c r="D81" s="1119">
        <f>+P45</f>
        <v>0.15659896110907812</v>
      </c>
      <c r="E81" s="1120">
        <f>+(O45/N45)-1</f>
        <v>0.16973187490544728</v>
      </c>
      <c r="F81" s="1113"/>
      <c r="G81" s="1113"/>
      <c r="H81" s="1390"/>
      <c r="I81" s="1390"/>
      <c r="J81" s="1391"/>
      <c r="K81" s="1078"/>
      <c r="L81" s="1077"/>
      <c r="M81" s="1108"/>
    </row>
    <row r="82" spans="2:13" ht="15.75">
      <c r="K82" s="1078"/>
      <c r="L82" s="1077"/>
      <c r="M82" s="1108"/>
    </row>
    <row r="83" spans="2:13" ht="15.75">
      <c r="K83" s="1078"/>
      <c r="L83" s="1077"/>
      <c r="M83" s="1108"/>
    </row>
    <row r="84" spans="2:13" ht="15.75">
      <c r="K84" s="1078"/>
      <c r="L84" s="1077"/>
      <c r="M84" s="1108"/>
    </row>
    <row r="85" spans="2:13" ht="15.75">
      <c r="K85" s="1078"/>
      <c r="L85" s="1077"/>
      <c r="M85" s="1108"/>
    </row>
    <row r="86" spans="2:13" ht="15.75">
      <c r="K86" s="1078"/>
      <c r="L86" s="1077"/>
      <c r="M86" s="1108"/>
    </row>
    <row r="87" spans="2:13">
      <c r="K87" s="1108"/>
      <c r="L87" s="1108"/>
      <c r="M87" s="1108"/>
    </row>
    <row r="88" spans="2:13">
      <c r="K88" s="1108"/>
      <c r="L88" s="1108"/>
      <c r="M88" s="1108"/>
    </row>
    <row r="89" spans="2:13">
      <c r="K89" s="1108"/>
      <c r="L89" s="1108"/>
      <c r="M89" s="1108"/>
    </row>
    <row r="90" spans="2:13">
      <c r="K90" s="1108"/>
      <c r="L90" s="1108"/>
      <c r="M90" s="1108"/>
    </row>
    <row r="91" spans="2:13">
      <c r="K91" s="1108"/>
      <c r="L91" s="1108"/>
      <c r="M91" s="1108"/>
    </row>
    <row r="92" spans="2:13">
      <c r="K92" s="1108"/>
      <c r="L92" s="1108"/>
      <c r="M92" s="1108"/>
    </row>
    <row r="93" spans="2:13">
      <c r="K93" s="1108"/>
      <c r="L93" s="1108"/>
      <c r="M93" s="1108"/>
    </row>
    <row r="94" spans="2:13">
      <c r="K94" s="1108"/>
      <c r="L94" s="1108"/>
      <c r="M94" s="1108"/>
    </row>
    <row r="95" spans="2:13">
      <c r="K95" s="1108"/>
      <c r="L95" s="1108"/>
      <c r="M95" s="1108"/>
    </row>
    <row r="96" spans="2:13">
      <c r="K96" s="1108"/>
      <c r="L96" s="1108"/>
      <c r="M96" s="1108"/>
    </row>
    <row r="97" spans="11:13">
      <c r="K97" s="1108"/>
      <c r="L97" s="1108"/>
      <c r="M97" s="1108"/>
    </row>
    <row r="98" spans="11:13">
      <c r="K98" s="1108"/>
      <c r="L98" s="1108"/>
      <c r="M98" s="1108"/>
    </row>
    <row r="99" spans="11:13">
      <c r="K99" s="1108"/>
      <c r="L99" s="1108"/>
      <c r="M99" s="1108"/>
    </row>
    <row r="100" spans="11:13">
      <c r="K100" s="1108"/>
      <c r="L100" s="1108"/>
      <c r="M100" s="1108"/>
    </row>
    <row r="101" spans="11:13">
      <c r="K101" s="1108"/>
      <c r="L101" s="1108"/>
      <c r="M101" s="1108"/>
    </row>
    <row r="102" spans="11:13">
      <c r="K102" s="1108"/>
      <c r="L102" s="1108"/>
      <c r="M102" s="1108"/>
    </row>
    <row r="103" spans="11:13">
      <c r="K103" s="1108"/>
      <c r="L103" s="1108"/>
      <c r="M103" s="1108"/>
    </row>
    <row r="104" spans="11:13">
      <c r="K104" s="1108"/>
      <c r="L104" s="1108"/>
      <c r="M104" s="1108"/>
    </row>
    <row r="105" spans="11:13">
      <c r="K105" s="1108"/>
      <c r="L105" s="1108"/>
      <c r="M105" s="1108"/>
    </row>
    <row r="106" spans="11:13">
      <c r="K106" s="1108"/>
      <c r="L106" s="1108"/>
      <c r="M106" s="1108"/>
    </row>
    <row r="107" spans="11:13">
      <c r="K107" s="1108"/>
      <c r="L107" s="1108"/>
      <c r="M107" s="1108"/>
    </row>
    <row r="108" spans="11:13">
      <c r="K108" s="1108"/>
      <c r="L108" s="1108"/>
      <c r="M108" s="1108"/>
    </row>
    <row r="109" spans="11:13">
      <c r="K109" s="1108"/>
      <c r="L109" s="1108"/>
      <c r="M109" s="1108"/>
    </row>
    <row r="110" spans="11:13">
      <c r="K110" s="1108"/>
      <c r="L110" s="1108"/>
      <c r="M110" s="1108"/>
    </row>
    <row r="111" spans="11:13">
      <c r="K111" s="1108"/>
      <c r="L111" s="1108"/>
      <c r="M111" s="1108"/>
    </row>
    <row r="112" spans="11:13">
      <c r="K112" s="1108"/>
      <c r="L112" s="1108"/>
      <c r="M112" s="1108"/>
    </row>
    <row r="113" spans="11:13">
      <c r="K113" s="1108"/>
      <c r="L113" s="1108"/>
      <c r="M113" s="1108"/>
    </row>
    <row r="114" spans="11:13">
      <c r="K114" s="1108"/>
      <c r="L114" s="1108"/>
      <c r="M114" s="1108"/>
    </row>
    <row r="115" spans="11:13">
      <c r="K115" s="1108"/>
      <c r="L115" s="1108"/>
      <c r="M115" s="1108"/>
    </row>
    <row r="116" spans="11:13">
      <c r="K116" s="1108"/>
      <c r="L116" s="1108"/>
      <c r="M116" s="1108"/>
    </row>
    <row r="117" spans="11:13">
      <c r="K117" s="1108"/>
      <c r="L117" s="1108"/>
      <c r="M117" s="1108"/>
    </row>
    <row r="118" spans="11:13">
      <c r="K118" s="1108"/>
      <c r="L118" s="1108"/>
      <c r="M118" s="1108"/>
    </row>
    <row r="119" spans="11:13">
      <c r="K119" s="1108"/>
      <c r="L119" s="1108"/>
      <c r="M119" s="1108"/>
    </row>
    <row r="120" spans="11:13">
      <c r="K120" s="1108"/>
      <c r="L120" s="1108"/>
      <c r="M120" s="1108"/>
    </row>
    <row r="121" spans="11:13">
      <c r="K121" s="1108"/>
      <c r="L121" s="1108"/>
      <c r="M121" s="1108"/>
    </row>
    <row r="122" spans="11:13">
      <c r="K122" s="1108"/>
      <c r="L122" s="1108"/>
      <c r="M122" s="1108"/>
    </row>
    <row r="123" spans="11:13">
      <c r="K123" s="1108"/>
      <c r="L123" s="1108"/>
      <c r="M123" s="1108"/>
    </row>
    <row r="124" spans="11:13">
      <c r="K124" s="1108"/>
      <c r="L124" s="1108"/>
      <c r="M124" s="1108"/>
    </row>
    <row r="125" spans="11:13">
      <c r="K125" s="1108"/>
      <c r="L125" s="1108"/>
      <c r="M125" s="1108"/>
    </row>
    <row r="126" spans="11:13">
      <c r="K126" s="1108"/>
      <c r="L126" s="1108"/>
      <c r="M126" s="1108"/>
    </row>
    <row r="127" spans="11:13">
      <c r="K127" s="1108"/>
      <c r="L127" s="1108"/>
      <c r="M127" s="1108"/>
    </row>
    <row r="128" spans="11:13">
      <c r="K128" s="1108"/>
      <c r="L128" s="1108"/>
      <c r="M128" s="11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4" sqref="P34"/>
    </sheetView>
  </sheetViews>
  <sheetFormatPr defaultRowHeight="15"/>
  <cols>
    <col min="1" max="1" width="17.140625" style="890" bestFit="1" customWidth="1"/>
    <col min="2" max="2" width="13.5703125" style="890" customWidth="1"/>
    <col min="3" max="3" width="12" style="890" bestFit="1" customWidth="1"/>
    <col min="4" max="4" width="10.85546875" style="890" bestFit="1" customWidth="1"/>
    <col min="5" max="7" width="12" style="890" bestFit="1" customWidth="1"/>
    <col min="8" max="8" width="10.85546875" style="890" bestFit="1" customWidth="1"/>
    <col min="9" max="9" width="12" style="890" bestFit="1" customWidth="1"/>
    <col min="10" max="11" width="10.85546875" style="890" bestFit="1" customWidth="1"/>
    <col min="12" max="12" width="11.42578125" style="890" customWidth="1"/>
    <col min="13" max="14" width="10.85546875" style="890" bestFit="1" customWidth="1"/>
    <col min="15" max="17" width="12" style="890" bestFit="1" customWidth="1"/>
    <col min="18" max="18" width="13" style="890" customWidth="1"/>
    <col min="19" max="19" width="12" style="890" bestFit="1" customWidth="1"/>
    <col min="20" max="20" width="10.85546875" style="890" bestFit="1" customWidth="1"/>
    <col min="21" max="23" width="12" style="890" bestFit="1" customWidth="1"/>
    <col min="24" max="24" width="10.85546875" style="890" bestFit="1" customWidth="1"/>
    <col min="25" max="27" width="12" style="890" bestFit="1" customWidth="1"/>
    <col min="28" max="29" width="10.85546875" style="890" bestFit="1" customWidth="1"/>
    <col min="30" max="30" width="11.28515625" style="890" bestFit="1" customWidth="1"/>
    <col min="31" max="31" width="9.140625" style="890"/>
    <col min="32" max="32" width="13" style="890" customWidth="1"/>
    <col min="33" max="33" width="14.5703125" style="890" customWidth="1"/>
    <col min="34" max="16384" width="9.140625" style="890"/>
  </cols>
  <sheetData>
    <row r="1" spans="1:33" ht="21">
      <c r="A1" s="889" t="s">
        <v>357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AE1" s="1763"/>
      <c r="AF1" s="1764"/>
      <c r="AG1" s="1764"/>
    </row>
    <row r="2" spans="1:33" ht="18">
      <c r="A2" s="1765" t="s">
        <v>358</v>
      </c>
      <c r="B2" s="1765"/>
      <c r="C2" s="1765"/>
      <c r="D2" s="1765"/>
      <c r="E2" s="1765"/>
      <c r="F2" s="1765"/>
      <c r="G2" s="1765"/>
      <c r="H2" s="1765"/>
      <c r="I2" s="1765"/>
      <c r="J2" s="1765"/>
      <c r="K2" s="1765"/>
      <c r="L2" s="1765"/>
      <c r="M2" s="1765"/>
      <c r="N2" s="1765"/>
      <c r="O2" s="1765"/>
      <c r="AE2" s="835"/>
      <c r="AF2" s="891"/>
      <c r="AG2" s="892"/>
    </row>
    <row r="3" spans="1:33">
      <c r="A3" s="893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35"/>
      <c r="AF3" s="894"/>
      <c r="AG3" s="835"/>
    </row>
    <row r="4" spans="1:33">
      <c r="A4" s="893"/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35"/>
      <c r="AF4" s="894"/>
      <c r="AG4" s="835"/>
    </row>
    <row r="5" spans="1:33">
      <c r="A5" s="893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35"/>
      <c r="AF5" s="894"/>
      <c r="AG5" s="835"/>
    </row>
    <row r="6" spans="1:33">
      <c r="A6" s="893"/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35"/>
      <c r="AF6" s="894"/>
      <c r="AG6" s="835"/>
    </row>
    <row r="7" spans="1:33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35"/>
      <c r="AF7" s="894"/>
      <c r="AG7" s="835"/>
    </row>
    <row r="8" spans="1:33">
      <c r="A8" s="893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35"/>
      <c r="AF8" s="894"/>
      <c r="AG8" s="835"/>
    </row>
    <row r="9" spans="1:33">
      <c r="A9" s="893"/>
      <c r="B9" s="893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35"/>
      <c r="AF9" s="894"/>
      <c r="AG9" s="835"/>
    </row>
    <row r="10" spans="1:33">
      <c r="A10" s="893"/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3"/>
      <c r="Z10" s="893"/>
      <c r="AA10" s="893"/>
      <c r="AB10" s="893"/>
      <c r="AC10" s="893"/>
      <c r="AD10" s="893"/>
      <c r="AE10" s="835"/>
      <c r="AF10" s="894"/>
      <c r="AG10" s="835"/>
    </row>
    <row r="11" spans="1:33">
      <c r="A11" s="893"/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3"/>
      <c r="Z11" s="893"/>
      <c r="AA11" s="893"/>
      <c r="AB11" s="893"/>
      <c r="AC11" s="893"/>
      <c r="AD11" s="893"/>
      <c r="AE11" s="835"/>
      <c r="AF11" s="894"/>
      <c r="AG11" s="835"/>
    </row>
    <row r="12" spans="1:33">
      <c r="A12" s="893"/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  <c r="N12" s="893"/>
      <c r="O12" s="893"/>
      <c r="P12" s="893"/>
      <c r="Q12" s="893"/>
      <c r="R12" s="893"/>
      <c r="S12" s="893"/>
      <c r="T12" s="893"/>
      <c r="U12" s="893"/>
      <c r="V12" s="893"/>
      <c r="W12" s="893"/>
      <c r="X12" s="893"/>
      <c r="Y12" s="893"/>
      <c r="Z12" s="893"/>
      <c r="AA12" s="893"/>
      <c r="AB12" s="893"/>
      <c r="AC12" s="893"/>
      <c r="AD12" s="893"/>
      <c r="AE12" s="835"/>
      <c r="AF12" s="894"/>
      <c r="AG12" s="835"/>
    </row>
    <row r="13" spans="1:33">
      <c r="A13" s="893"/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O13" s="893"/>
      <c r="P13" s="893"/>
      <c r="Q13" s="893"/>
      <c r="R13" s="893"/>
      <c r="S13" s="893"/>
      <c r="T13" s="893"/>
      <c r="U13" s="893"/>
      <c r="V13" s="893"/>
      <c r="W13" s="893"/>
      <c r="X13" s="893"/>
      <c r="Y13" s="893"/>
      <c r="Z13" s="893"/>
      <c r="AA13" s="893"/>
      <c r="AB13" s="893"/>
      <c r="AC13" s="893"/>
      <c r="AD13" s="893"/>
      <c r="AE13" s="835"/>
      <c r="AF13" s="894"/>
      <c r="AG13" s="835"/>
    </row>
    <row r="14" spans="1:33">
      <c r="A14" s="893"/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3"/>
      <c r="O14" s="893"/>
      <c r="P14" s="893"/>
      <c r="Q14" s="893"/>
      <c r="R14" s="893"/>
      <c r="S14" s="893"/>
      <c r="T14" s="893"/>
      <c r="U14" s="893"/>
      <c r="V14" s="893"/>
      <c r="W14" s="893"/>
      <c r="X14" s="893"/>
      <c r="Y14" s="893"/>
      <c r="Z14" s="893"/>
      <c r="AA14" s="893"/>
      <c r="AB14" s="893"/>
      <c r="AC14" s="893"/>
      <c r="AD14" s="893"/>
      <c r="AE14" s="835"/>
      <c r="AF14" s="894"/>
      <c r="AG14" s="835"/>
    </row>
    <row r="15" spans="1:33">
      <c r="A15" s="893"/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  <c r="R15" s="893"/>
      <c r="S15" s="893"/>
      <c r="T15" s="893"/>
      <c r="U15" s="893"/>
      <c r="V15" s="893"/>
      <c r="W15" s="893"/>
      <c r="X15" s="893"/>
      <c r="Y15" s="893"/>
      <c r="Z15" s="893"/>
      <c r="AA15" s="893"/>
      <c r="AB15" s="893"/>
      <c r="AC15" s="893"/>
      <c r="AD15" s="893"/>
      <c r="AE15" s="835"/>
      <c r="AF15" s="894"/>
      <c r="AG15" s="835"/>
    </row>
    <row r="16" spans="1:33">
      <c r="A16" s="893"/>
      <c r="B16" s="893"/>
      <c r="C16" s="893"/>
      <c r="D16" s="893"/>
      <c r="E16" s="893"/>
      <c r="F16" s="893"/>
      <c r="G16" s="893"/>
      <c r="H16" s="893"/>
      <c r="I16" s="893"/>
      <c r="J16" s="893"/>
      <c r="K16" s="893"/>
      <c r="L16" s="893"/>
      <c r="M16" s="893"/>
      <c r="N16" s="893"/>
      <c r="O16" s="893"/>
      <c r="P16" s="893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/>
      <c r="AE16" s="835"/>
      <c r="AF16" s="894"/>
      <c r="AG16" s="835"/>
    </row>
    <row r="17" spans="1:33">
      <c r="A17" s="893"/>
      <c r="B17" s="893"/>
      <c r="C17" s="893"/>
      <c r="D17" s="893"/>
      <c r="E17" s="893"/>
      <c r="F17" s="893"/>
      <c r="G17" s="893"/>
      <c r="H17" s="893"/>
      <c r="I17" s="893"/>
      <c r="J17" s="893"/>
      <c r="K17" s="893"/>
      <c r="L17" s="893"/>
      <c r="M17" s="893"/>
      <c r="N17" s="893"/>
      <c r="O17" s="893"/>
      <c r="P17" s="893"/>
      <c r="Q17" s="893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893"/>
      <c r="AD17" s="893"/>
      <c r="AE17" s="835"/>
      <c r="AF17" s="894"/>
      <c r="AG17" s="835"/>
    </row>
    <row r="18" spans="1:33">
      <c r="A18" s="893"/>
      <c r="B18" s="893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35"/>
      <c r="AF18" s="894"/>
      <c r="AG18" s="835"/>
    </row>
    <row r="19" spans="1:33">
      <c r="A19" s="893"/>
      <c r="B19" s="893"/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35"/>
      <c r="AF19" s="894"/>
      <c r="AG19" s="835"/>
    </row>
    <row r="20" spans="1:33">
      <c r="A20" s="893"/>
      <c r="B20" s="893"/>
      <c r="C20" s="893"/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35"/>
      <c r="AF20" s="894"/>
      <c r="AG20" s="835"/>
    </row>
    <row r="21" spans="1:33">
      <c r="A21" s="893"/>
      <c r="B21" s="893"/>
      <c r="C21" s="893"/>
      <c r="D21" s="893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35"/>
      <c r="AF21" s="894"/>
      <c r="AG21" s="835"/>
    </row>
    <row r="22" spans="1:33">
      <c r="A22" s="893"/>
      <c r="B22" s="893"/>
      <c r="C22" s="893"/>
      <c r="D22" s="893"/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35"/>
      <c r="AF22" s="894"/>
      <c r="AG22" s="835"/>
    </row>
    <row r="23" spans="1:33">
      <c r="A23" s="893"/>
      <c r="B23" s="893"/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35"/>
      <c r="AF23" s="894"/>
      <c r="AG23" s="835"/>
    </row>
    <row r="24" spans="1:33">
      <c r="A24" s="893"/>
      <c r="B24" s="893"/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35"/>
      <c r="AF24" s="894"/>
      <c r="AG24" s="835"/>
    </row>
    <row r="25" spans="1:33">
      <c r="A25" s="893"/>
      <c r="B25" s="893"/>
      <c r="C25" s="893"/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35"/>
      <c r="AF25" s="894"/>
      <c r="AG25" s="835"/>
    </row>
    <row r="26" spans="1:33">
      <c r="A26" s="893"/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3"/>
      <c r="X26" s="893"/>
      <c r="Y26" s="893"/>
      <c r="Z26" s="893"/>
      <c r="AA26" s="893"/>
      <c r="AB26" s="893"/>
      <c r="AC26" s="893"/>
      <c r="AD26" s="893"/>
      <c r="AE26" s="835"/>
      <c r="AF26" s="894"/>
      <c r="AG26" s="835"/>
    </row>
    <row r="27" spans="1:33">
      <c r="A27" s="893"/>
      <c r="B27" s="893"/>
      <c r="C27" s="893"/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  <c r="R27" s="893"/>
      <c r="S27" s="893"/>
      <c r="T27" s="893"/>
      <c r="U27" s="893"/>
      <c r="V27" s="893"/>
      <c r="W27" s="893"/>
      <c r="X27" s="893"/>
      <c r="Y27" s="893"/>
      <c r="Z27" s="893"/>
      <c r="AA27" s="893"/>
      <c r="AB27" s="893"/>
      <c r="AC27" s="893"/>
      <c r="AD27" s="893"/>
      <c r="AE27" s="835"/>
      <c r="AF27" s="894"/>
      <c r="AG27" s="835"/>
    </row>
    <row r="28" spans="1:33">
      <c r="A28" s="893"/>
      <c r="B28" s="893"/>
      <c r="C28" s="893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3"/>
      <c r="V28" s="893"/>
      <c r="W28" s="893"/>
      <c r="X28" s="893"/>
      <c r="Y28" s="893"/>
      <c r="Z28" s="893"/>
      <c r="AA28" s="893"/>
      <c r="AB28" s="893"/>
      <c r="AC28" s="893"/>
      <c r="AD28" s="893"/>
      <c r="AE28" s="835"/>
      <c r="AF28" s="894"/>
      <c r="AG28" s="835"/>
    </row>
    <row r="29" spans="1:33">
      <c r="A29" s="893"/>
      <c r="B29" s="893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35"/>
      <c r="AF29" s="894"/>
      <c r="AG29" s="835"/>
    </row>
    <row r="30" spans="1:33">
      <c r="A30" s="893"/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B30" s="893"/>
      <c r="AC30" s="893"/>
      <c r="AD30" s="893"/>
      <c r="AE30" s="835"/>
      <c r="AF30" s="894"/>
      <c r="AG30" s="835"/>
    </row>
    <row r="31" spans="1:33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B31" s="893"/>
      <c r="AC31" s="893"/>
      <c r="AD31" s="893"/>
      <c r="AE31" s="835"/>
      <c r="AF31" s="894"/>
      <c r="AG31" s="835"/>
    </row>
    <row r="32" spans="1:33">
      <c r="A32" s="893"/>
      <c r="B32" s="893"/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35"/>
      <c r="AF32" s="894"/>
      <c r="AG32" s="835"/>
    </row>
    <row r="33" spans="1:33">
      <c r="A33" s="893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893"/>
      <c r="Q33" s="893"/>
      <c r="R33" s="893"/>
      <c r="S33" s="893"/>
      <c r="T33" s="893"/>
      <c r="U33" s="893"/>
      <c r="V33" s="893"/>
      <c r="W33" s="893"/>
      <c r="X33" s="893"/>
      <c r="Y33" s="893"/>
      <c r="Z33" s="893"/>
      <c r="AA33" s="893"/>
      <c r="AB33" s="893"/>
      <c r="AC33" s="893"/>
      <c r="AD33" s="893"/>
      <c r="AE33" s="835"/>
      <c r="AF33" s="894"/>
      <c r="AG33" s="835"/>
    </row>
    <row r="34" spans="1:33">
      <c r="A34" s="893"/>
      <c r="B34" s="893"/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893"/>
      <c r="P34" s="893"/>
      <c r="Q34" s="893"/>
      <c r="R34" s="893"/>
      <c r="S34" s="893"/>
      <c r="T34" s="893"/>
      <c r="U34" s="893"/>
      <c r="V34" s="893"/>
      <c r="W34" s="893"/>
      <c r="X34" s="893"/>
      <c r="Y34" s="893"/>
      <c r="Z34" s="893"/>
      <c r="AA34" s="893"/>
      <c r="AB34" s="893"/>
      <c r="AC34" s="893"/>
      <c r="AD34" s="893"/>
      <c r="AE34" s="835"/>
      <c r="AF34" s="894"/>
      <c r="AG34" s="835"/>
    </row>
    <row r="35" spans="1:33">
      <c r="A35" s="893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893"/>
      <c r="Q35" s="893"/>
      <c r="R35" s="893"/>
      <c r="S35" s="893"/>
      <c r="T35" s="893"/>
      <c r="U35" s="893"/>
      <c r="V35" s="893"/>
      <c r="W35" s="893"/>
      <c r="X35" s="893"/>
      <c r="Y35" s="893"/>
      <c r="Z35" s="893"/>
      <c r="AA35" s="893"/>
      <c r="AB35" s="893"/>
      <c r="AC35" s="893"/>
      <c r="AD35" s="893"/>
      <c r="AE35" s="835"/>
      <c r="AF35" s="894"/>
      <c r="AG35" s="835"/>
    </row>
    <row r="36" spans="1:33">
      <c r="A36" s="893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  <c r="AC36" s="893"/>
      <c r="AD36" s="893"/>
      <c r="AE36" s="835"/>
      <c r="AF36" s="894"/>
      <c r="AG36" s="835"/>
    </row>
    <row r="37" spans="1:33">
      <c r="A37" s="893"/>
      <c r="B37" s="893"/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M37" s="893"/>
      <c r="N37" s="893"/>
      <c r="O37" s="893"/>
      <c r="P37" s="893"/>
      <c r="Q37" s="893"/>
      <c r="R37" s="893"/>
      <c r="S37" s="893"/>
      <c r="T37" s="893"/>
      <c r="U37" s="893"/>
      <c r="V37" s="893"/>
      <c r="W37" s="893"/>
      <c r="X37" s="893"/>
      <c r="Y37" s="893"/>
      <c r="Z37" s="893"/>
      <c r="AA37" s="893"/>
      <c r="AB37" s="893"/>
      <c r="AC37" s="893"/>
      <c r="AD37" s="893"/>
      <c r="AE37" s="835"/>
      <c r="AF37" s="894"/>
      <c r="AG37" s="835"/>
    </row>
    <row r="38" spans="1:33">
      <c r="A38" s="893"/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893"/>
      <c r="T38" s="893"/>
      <c r="U38" s="893"/>
      <c r="V38" s="893"/>
      <c r="W38" s="893"/>
      <c r="X38" s="893"/>
      <c r="Y38" s="893"/>
      <c r="Z38" s="893"/>
      <c r="AA38" s="893"/>
      <c r="AB38" s="893"/>
      <c r="AC38" s="893"/>
      <c r="AD38" s="893"/>
      <c r="AE38" s="835"/>
      <c r="AF38" s="894"/>
      <c r="AG38" s="835"/>
    </row>
    <row r="39" spans="1:33">
      <c r="A39" s="893"/>
      <c r="B39" s="893"/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3"/>
      <c r="AC39" s="893"/>
      <c r="AD39" s="893"/>
      <c r="AE39" s="835"/>
      <c r="AF39" s="894"/>
      <c r="AG39" s="835"/>
    </row>
    <row r="40" spans="1:33">
      <c r="A40" s="893"/>
      <c r="B40" s="893"/>
      <c r="C40" s="893"/>
      <c r="D40" s="893"/>
      <c r="E40" s="893"/>
      <c r="F40" s="893"/>
      <c r="G40" s="893"/>
      <c r="H40" s="893"/>
      <c r="I40" s="893"/>
      <c r="J40" s="893"/>
      <c r="K40" s="893"/>
      <c r="L40" s="893"/>
      <c r="M40" s="893"/>
      <c r="N40" s="893"/>
      <c r="O40" s="893"/>
      <c r="P40" s="893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3"/>
      <c r="AC40" s="893"/>
      <c r="AD40" s="893"/>
      <c r="AE40" s="835"/>
      <c r="AF40" s="894"/>
      <c r="AG40" s="835"/>
    </row>
    <row r="41" spans="1:33">
      <c r="A41" s="893"/>
      <c r="B41" s="893"/>
      <c r="C41" s="893"/>
      <c r="D41" s="893"/>
      <c r="E41" s="893"/>
      <c r="F41" s="893"/>
      <c r="G41" s="893"/>
      <c r="H41" s="893"/>
      <c r="I41" s="893"/>
      <c r="J41" s="893"/>
      <c r="K41" s="893"/>
      <c r="L41" s="893"/>
      <c r="M41" s="893"/>
      <c r="N41" s="893"/>
      <c r="O41" s="893"/>
      <c r="P41" s="893"/>
      <c r="Q41" s="893"/>
      <c r="R41" s="893"/>
      <c r="S41" s="893"/>
      <c r="T41" s="893"/>
      <c r="U41" s="893"/>
      <c r="V41" s="893"/>
      <c r="W41" s="893"/>
      <c r="X41" s="893"/>
      <c r="Y41" s="893"/>
      <c r="Z41" s="893"/>
      <c r="AA41" s="893"/>
      <c r="AB41" s="893"/>
      <c r="AC41" s="893"/>
      <c r="AD41" s="893"/>
      <c r="AE41" s="835"/>
      <c r="AF41" s="894"/>
      <c r="AG41" s="835"/>
    </row>
    <row r="42" spans="1:33">
      <c r="A42" s="893"/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893"/>
      <c r="P42" s="893"/>
      <c r="Q42" s="893"/>
      <c r="R42" s="893"/>
      <c r="S42" s="893"/>
      <c r="T42" s="893"/>
      <c r="U42" s="893"/>
      <c r="V42" s="893"/>
      <c r="W42" s="893"/>
      <c r="X42" s="893"/>
      <c r="Y42" s="893"/>
      <c r="Z42" s="893"/>
      <c r="AA42" s="893"/>
      <c r="AB42" s="893"/>
      <c r="AC42" s="893"/>
      <c r="AD42" s="893"/>
      <c r="AE42" s="835"/>
      <c r="AF42" s="894"/>
      <c r="AG42" s="835"/>
    </row>
    <row r="43" spans="1:33">
      <c r="A43" s="893"/>
      <c r="B43" s="893"/>
      <c r="C43" s="893"/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893"/>
      <c r="P43" s="893"/>
      <c r="Q43" s="893"/>
      <c r="R43" s="893"/>
      <c r="S43" s="893"/>
      <c r="T43" s="893"/>
      <c r="U43" s="893"/>
      <c r="V43" s="893"/>
      <c r="W43" s="893"/>
      <c r="X43" s="893"/>
      <c r="Y43" s="893"/>
      <c r="Z43" s="893"/>
      <c r="AA43" s="893"/>
      <c r="AB43" s="893"/>
      <c r="AC43" s="893"/>
      <c r="AD43" s="893"/>
      <c r="AE43" s="835"/>
      <c r="AF43" s="894"/>
      <c r="AG43" s="835"/>
    </row>
    <row r="44" spans="1:33">
      <c r="A44" s="893"/>
      <c r="B44" s="893"/>
      <c r="C44" s="893"/>
      <c r="D44" s="893"/>
      <c r="E44" s="893"/>
      <c r="F44" s="893"/>
      <c r="G44" s="893"/>
      <c r="H44" s="893"/>
      <c r="I44" s="893"/>
      <c r="J44" s="893"/>
      <c r="K44" s="893"/>
      <c r="L44" s="893"/>
      <c r="M44" s="893"/>
      <c r="N44" s="893"/>
      <c r="O44" s="893"/>
      <c r="P44" s="893"/>
      <c r="Q44" s="893"/>
      <c r="R44" s="893"/>
      <c r="S44" s="893"/>
      <c r="T44" s="893"/>
      <c r="U44" s="893"/>
      <c r="V44" s="893"/>
      <c r="W44" s="893"/>
      <c r="X44" s="893"/>
      <c r="Y44" s="893"/>
      <c r="Z44" s="893"/>
      <c r="AA44" s="893"/>
      <c r="AB44" s="893"/>
      <c r="AC44" s="893"/>
      <c r="AD44" s="893"/>
      <c r="AE44" s="835"/>
      <c r="AF44" s="894"/>
      <c r="AG44" s="835"/>
    </row>
    <row r="45" spans="1:33">
      <c r="A45" s="893"/>
      <c r="B45" s="893"/>
      <c r="C45" s="893"/>
      <c r="D45" s="893"/>
      <c r="E45" s="893"/>
      <c r="F45" s="893"/>
      <c r="G45" s="893"/>
      <c r="H45" s="893"/>
      <c r="I45" s="893"/>
      <c r="J45" s="893"/>
      <c r="K45" s="893"/>
      <c r="L45" s="893"/>
      <c r="M45" s="893"/>
      <c r="N45" s="893"/>
      <c r="O45" s="893"/>
      <c r="P45" s="893"/>
      <c r="Q45" s="893"/>
      <c r="R45" s="893"/>
      <c r="S45" s="893"/>
      <c r="T45" s="893"/>
      <c r="U45" s="893"/>
      <c r="V45" s="893"/>
      <c r="W45" s="893"/>
      <c r="X45" s="893"/>
      <c r="Y45" s="893"/>
      <c r="Z45" s="893"/>
      <c r="AA45" s="893"/>
      <c r="AB45" s="893"/>
      <c r="AC45" s="893"/>
      <c r="AD45" s="893"/>
      <c r="AE45" s="835"/>
      <c r="AF45" s="894"/>
      <c r="AG45" s="835"/>
    </row>
    <row r="46" spans="1:33">
      <c r="A46" s="893"/>
      <c r="B46" s="893"/>
      <c r="C46" s="893"/>
      <c r="D46" s="893"/>
      <c r="E46" s="893"/>
      <c r="F46" s="893"/>
      <c r="G46" s="893"/>
      <c r="H46" s="893"/>
      <c r="I46" s="893"/>
      <c r="J46" s="893"/>
      <c r="K46" s="893"/>
      <c r="L46" s="893"/>
      <c r="M46" s="893"/>
      <c r="N46" s="893"/>
      <c r="O46" s="893"/>
      <c r="P46" s="893"/>
      <c r="Q46" s="893"/>
      <c r="R46" s="893"/>
      <c r="S46" s="893"/>
      <c r="T46" s="893"/>
      <c r="U46" s="893"/>
      <c r="V46" s="893"/>
      <c r="W46" s="893"/>
      <c r="X46" s="893"/>
      <c r="Y46" s="893"/>
      <c r="Z46" s="893"/>
      <c r="AA46" s="893"/>
      <c r="AB46" s="893"/>
      <c r="AC46" s="893"/>
      <c r="AD46" s="893"/>
      <c r="AE46" s="835"/>
      <c r="AF46" s="894"/>
      <c r="AG46" s="835"/>
    </row>
    <row r="47" spans="1:33">
      <c r="A47" s="893"/>
      <c r="B47" s="893"/>
      <c r="C47" s="893"/>
      <c r="D47" s="893"/>
      <c r="E47" s="893"/>
      <c r="F47" s="893"/>
      <c r="G47" s="893"/>
      <c r="H47" s="893"/>
      <c r="I47" s="893"/>
      <c r="J47" s="893"/>
      <c r="K47" s="893"/>
      <c r="L47" s="893"/>
      <c r="M47" s="893"/>
      <c r="N47" s="893"/>
      <c r="O47" s="893"/>
      <c r="P47" s="893"/>
      <c r="Q47" s="893"/>
      <c r="R47" s="893"/>
      <c r="S47" s="893"/>
      <c r="T47" s="893"/>
      <c r="U47" s="893"/>
      <c r="V47" s="893"/>
      <c r="W47" s="893"/>
      <c r="X47" s="893"/>
      <c r="Y47" s="893"/>
      <c r="Z47" s="893"/>
      <c r="AA47" s="893"/>
      <c r="AB47" s="893"/>
      <c r="AC47" s="893"/>
      <c r="AD47" s="893"/>
      <c r="AE47" s="835"/>
      <c r="AF47" s="894"/>
      <c r="AG47" s="835"/>
    </row>
    <row r="48" spans="1:33">
      <c r="A48" s="893"/>
      <c r="B48" s="893"/>
      <c r="C48" s="893"/>
      <c r="D48" s="893"/>
      <c r="E48" s="893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893"/>
      <c r="T48" s="893"/>
      <c r="U48" s="893"/>
      <c r="V48" s="893"/>
      <c r="W48" s="893"/>
      <c r="X48" s="893"/>
      <c r="Y48" s="893"/>
      <c r="Z48" s="893"/>
      <c r="AA48" s="893"/>
      <c r="AB48" s="893"/>
      <c r="AC48" s="893"/>
      <c r="AD48" s="893"/>
      <c r="AE48" s="835"/>
      <c r="AF48" s="894"/>
      <c r="AG48" s="835"/>
    </row>
    <row r="49" spans="1:33">
      <c r="A49" s="893"/>
      <c r="B49" s="893"/>
      <c r="C49" s="893"/>
      <c r="D49" s="893"/>
      <c r="E49" s="893"/>
      <c r="F49" s="893"/>
      <c r="G49" s="893"/>
      <c r="H49" s="893"/>
      <c r="I49" s="893"/>
      <c r="J49" s="893"/>
      <c r="K49" s="893"/>
      <c r="L49" s="893"/>
      <c r="M49" s="893"/>
      <c r="N49" s="893"/>
      <c r="O49" s="893"/>
      <c r="P49" s="893"/>
      <c r="Q49" s="893"/>
      <c r="R49" s="893"/>
      <c r="S49" s="893"/>
      <c r="T49" s="893"/>
      <c r="U49" s="893"/>
      <c r="V49" s="893"/>
      <c r="W49" s="893"/>
      <c r="X49" s="893"/>
      <c r="Y49" s="893"/>
      <c r="Z49" s="893"/>
      <c r="AA49" s="893"/>
      <c r="AB49" s="893"/>
      <c r="AC49" s="893"/>
      <c r="AD49" s="893"/>
      <c r="AE49" s="835"/>
      <c r="AF49" s="894"/>
      <c r="AG49" s="835"/>
    </row>
    <row r="50" spans="1:33">
      <c r="A50" s="893"/>
      <c r="B50" s="893"/>
      <c r="C50" s="893"/>
      <c r="D50" s="893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893"/>
      <c r="R50" s="893"/>
      <c r="S50" s="893"/>
      <c r="T50" s="893"/>
      <c r="U50" s="893"/>
      <c r="V50" s="893"/>
      <c r="W50" s="893"/>
      <c r="X50" s="893"/>
      <c r="Y50" s="893"/>
      <c r="Z50" s="893"/>
      <c r="AA50" s="893"/>
      <c r="AB50" s="893"/>
      <c r="AC50" s="893"/>
      <c r="AD50" s="893"/>
      <c r="AE50" s="835"/>
      <c r="AF50" s="894"/>
      <c r="AG50" s="835"/>
    </row>
    <row r="51" spans="1:33">
      <c r="A51" s="893"/>
      <c r="B51" s="893"/>
      <c r="C51" s="893"/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893"/>
      <c r="X51" s="893"/>
      <c r="Y51" s="893"/>
      <c r="Z51" s="893"/>
      <c r="AA51" s="893"/>
      <c r="AB51" s="893"/>
      <c r="AC51" s="893"/>
      <c r="AD51" s="893"/>
      <c r="AE51" s="835"/>
      <c r="AF51" s="894"/>
      <c r="AG51" s="835"/>
    </row>
    <row r="52" spans="1:33">
      <c r="A52" s="893"/>
      <c r="B52" s="893"/>
      <c r="C52" s="893"/>
      <c r="D52" s="893"/>
      <c r="E52" s="893"/>
      <c r="F52" s="893"/>
      <c r="G52" s="893"/>
      <c r="H52" s="893"/>
      <c r="I52" s="893"/>
      <c r="J52" s="893"/>
      <c r="K52" s="893"/>
      <c r="L52" s="893"/>
      <c r="M52" s="893"/>
      <c r="N52" s="893"/>
      <c r="O52" s="893"/>
      <c r="P52" s="893"/>
      <c r="Q52" s="893"/>
      <c r="R52" s="893"/>
      <c r="S52" s="893"/>
      <c r="T52" s="893"/>
      <c r="U52" s="893"/>
      <c r="V52" s="893"/>
      <c r="W52" s="893"/>
      <c r="X52" s="893"/>
      <c r="Y52" s="893"/>
      <c r="Z52" s="893"/>
      <c r="AA52" s="893"/>
      <c r="AB52" s="893"/>
      <c r="AC52" s="893"/>
      <c r="AD52" s="893"/>
      <c r="AE52" s="835"/>
      <c r="AF52" s="894"/>
      <c r="AG52" s="835"/>
    </row>
    <row r="53" spans="1:33">
      <c r="A53" s="893"/>
      <c r="B53" s="893"/>
      <c r="C53" s="893"/>
      <c r="D53" s="893"/>
      <c r="E53" s="893"/>
      <c r="F53" s="893"/>
      <c r="G53" s="893"/>
      <c r="H53" s="893"/>
      <c r="I53" s="893"/>
      <c r="J53" s="893"/>
      <c r="K53" s="893"/>
      <c r="L53" s="893"/>
      <c r="M53" s="893"/>
      <c r="N53" s="893"/>
      <c r="O53" s="893"/>
      <c r="P53" s="893"/>
      <c r="Q53" s="893"/>
      <c r="R53" s="893"/>
      <c r="S53" s="893"/>
      <c r="T53" s="893"/>
      <c r="U53" s="893"/>
      <c r="V53" s="893"/>
      <c r="W53" s="893"/>
      <c r="X53" s="893"/>
      <c r="Y53" s="893"/>
      <c r="Z53" s="893"/>
      <c r="AA53" s="893"/>
      <c r="AB53" s="893"/>
      <c r="AC53" s="893"/>
      <c r="AD53" s="893"/>
      <c r="AE53" s="835"/>
      <c r="AF53" s="894"/>
      <c r="AG53" s="835"/>
    </row>
    <row r="54" spans="1:33">
      <c r="A54" s="893"/>
      <c r="B54" s="893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893"/>
      <c r="P54" s="893"/>
      <c r="Q54" s="893"/>
      <c r="R54" s="893"/>
      <c r="S54" s="893"/>
      <c r="T54" s="893"/>
      <c r="U54" s="893"/>
      <c r="V54" s="893"/>
      <c r="W54" s="893"/>
      <c r="X54" s="893"/>
      <c r="Y54" s="893"/>
      <c r="Z54" s="893"/>
      <c r="AA54" s="893"/>
      <c r="AB54" s="893"/>
      <c r="AC54" s="893"/>
      <c r="AD54" s="893"/>
      <c r="AE54" s="835"/>
      <c r="AF54" s="894"/>
      <c r="AG54" s="835"/>
    </row>
    <row r="55" spans="1:33">
      <c r="A55" s="893"/>
      <c r="B55" s="893"/>
      <c r="C55" s="893"/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893"/>
      <c r="P55" s="893"/>
      <c r="Q55" s="893"/>
      <c r="R55" s="893"/>
      <c r="S55" s="893"/>
      <c r="T55" s="893"/>
      <c r="U55" s="893"/>
      <c r="V55" s="893"/>
      <c r="W55" s="893"/>
      <c r="X55" s="893"/>
      <c r="Y55" s="893"/>
      <c r="Z55" s="893"/>
      <c r="AA55" s="893"/>
      <c r="AB55" s="893"/>
      <c r="AC55" s="893"/>
      <c r="AD55" s="893"/>
      <c r="AE55" s="835"/>
      <c r="AF55" s="894"/>
      <c r="AG55" s="835"/>
    </row>
    <row r="56" spans="1:33">
      <c r="A56" s="893"/>
      <c r="B56" s="893"/>
      <c r="C56" s="893"/>
      <c r="D56" s="893"/>
      <c r="E56" s="893"/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3"/>
      <c r="Q56" s="893"/>
      <c r="R56" s="893"/>
      <c r="S56" s="893"/>
      <c r="T56" s="893"/>
      <c r="U56" s="893"/>
      <c r="V56" s="893"/>
      <c r="W56" s="893"/>
      <c r="X56" s="893"/>
      <c r="Y56" s="893"/>
      <c r="Z56" s="893"/>
      <c r="AA56" s="893"/>
      <c r="AB56" s="893"/>
      <c r="AC56" s="893"/>
      <c r="AD56" s="893"/>
      <c r="AE56" s="835"/>
      <c r="AF56" s="894"/>
      <c r="AG56" s="835"/>
    </row>
    <row r="57" spans="1:33">
      <c r="A57" s="893"/>
      <c r="B57" s="893"/>
      <c r="C57" s="893"/>
      <c r="D57" s="893"/>
      <c r="E57" s="893"/>
      <c r="F57" s="893"/>
      <c r="G57" s="893"/>
      <c r="H57" s="893"/>
      <c r="I57" s="893"/>
      <c r="J57" s="893"/>
      <c r="K57" s="893"/>
      <c r="L57" s="893"/>
      <c r="M57" s="893"/>
      <c r="N57" s="893"/>
      <c r="O57" s="893"/>
      <c r="P57" s="893"/>
      <c r="Q57" s="893"/>
      <c r="R57" s="893"/>
      <c r="S57" s="893"/>
      <c r="T57" s="893"/>
      <c r="U57" s="893"/>
      <c r="V57" s="893"/>
      <c r="W57" s="893"/>
      <c r="X57" s="893"/>
      <c r="Y57" s="893"/>
      <c r="Z57" s="893"/>
      <c r="AA57" s="893"/>
      <c r="AB57" s="893"/>
      <c r="AC57" s="893"/>
      <c r="AD57" s="893"/>
      <c r="AE57" s="835"/>
      <c r="AF57" s="894"/>
      <c r="AG57" s="835"/>
    </row>
    <row r="58" spans="1:33">
      <c r="A58" s="893"/>
      <c r="B58" s="893"/>
      <c r="C58" s="893"/>
      <c r="D58" s="893"/>
      <c r="E58" s="893"/>
      <c r="F58" s="893"/>
      <c r="G58" s="893"/>
      <c r="H58" s="893"/>
      <c r="I58" s="893"/>
      <c r="J58" s="893"/>
      <c r="K58" s="893"/>
      <c r="L58" s="893"/>
      <c r="M58" s="893"/>
      <c r="N58" s="893"/>
      <c r="O58" s="893"/>
      <c r="P58" s="893"/>
      <c r="Q58" s="893"/>
      <c r="R58" s="893"/>
      <c r="S58" s="893"/>
      <c r="T58" s="893"/>
      <c r="U58" s="893"/>
      <c r="V58" s="893"/>
      <c r="W58" s="893"/>
      <c r="X58" s="893"/>
      <c r="Y58" s="893"/>
      <c r="Z58" s="893"/>
      <c r="AA58" s="893"/>
      <c r="AB58" s="893"/>
      <c r="AC58" s="893"/>
      <c r="AD58" s="893"/>
      <c r="AE58" s="835"/>
      <c r="AF58" s="894"/>
      <c r="AG58" s="835"/>
    </row>
    <row r="59" spans="1:33">
      <c r="A59" s="893"/>
      <c r="B59" s="893"/>
      <c r="C59" s="893"/>
      <c r="D59" s="893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  <c r="R59" s="893"/>
      <c r="S59" s="893"/>
      <c r="T59" s="893"/>
      <c r="U59" s="893"/>
      <c r="V59" s="893"/>
      <c r="W59" s="893"/>
      <c r="X59" s="893"/>
      <c r="Y59" s="893"/>
      <c r="Z59" s="893"/>
      <c r="AA59" s="893"/>
      <c r="AB59" s="893"/>
      <c r="AC59" s="893"/>
      <c r="AD59" s="893"/>
      <c r="AE59" s="835"/>
      <c r="AF59" s="894"/>
      <c r="AG59" s="835"/>
    </row>
    <row r="60" spans="1:33">
      <c r="A60" s="893"/>
      <c r="B60" s="893"/>
      <c r="C60" s="893"/>
      <c r="D60" s="893"/>
      <c r="E60" s="893"/>
      <c r="F60" s="893"/>
      <c r="G60" s="893"/>
      <c r="H60" s="893"/>
      <c r="I60" s="893"/>
      <c r="J60" s="893"/>
      <c r="K60" s="893"/>
      <c r="L60" s="893"/>
      <c r="M60" s="893"/>
      <c r="N60" s="893"/>
      <c r="O60" s="893"/>
      <c r="P60" s="893"/>
      <c r="Q60" s="893"/>
      <c r="R60" s="893"/>
      <c r="S60" s="893"/>
      <c r="T60" s="893"/>
      <c r="U60" s="893"/>
      <c r="V60" s="893"/>
      <c r="W60" s="893"/>
      <c r="X60" s="893"/>
      <c r="Y60" s="893"/>
      <c r="Z60" s="893"/>
      <c r="AA60" s="893"/>
      <c r="AB60" s="893"/>
      <c r="AC60" s="893"/>
      <c r="AD60" s="893"/>
      <c r="AE60" s="835"/>
      <c r="AF60" s="894"/>
      <c r="AG60" s="835"/>
    </row>
    <row r="61" spans="1:33">
      <c r="A61" s="893"/>
      <c r="B61" s="893"/>
      <c r="C61" s="893"/>
      <c r="D61" s="893"/>
      <c r="E61" s="893"/>
      <c r="F61" s="893"/>
      <c r="G61" s="893"/>
      <c r="H61" s="893"/>
      <c r="I61" s="893"/>
      <c r="J61" s="893"/>
      <c r="K61" s="893"/>
      <c r="L61" s="893"/>
      <c r="M61" s="893"/>
      <c r="N61" s="893"/>
      <c r="O61" s="893"/>
      <c r="P61" s="893"/>
      <c r="Q61" s="893"/>
      <c r="R61" s="893"/>
      <c r="S61" s="893"/>
      <c r="T61" s="893"/>
      <c r="U61" s="893"/>
      <c r="V61" s="893"/>
      <c r="W61" s="893"/>
      <c r="X61" s="893"/>
      <c r="Y61" s="893"/>
      <c r="Z61" s="893"/>
      <c r="AA61" s="893"/>
      <c r="AB61" s="893"/>
      <c r="AC61" s="893"/>
      <c r="AD61" s="893"/>
      <c r="AE61" s="835"/>
      <c r="AF61" s="894"/>
      <c r="AG61" s="835"/>
    </row>
    <row r="62" spans="1:33">
      <c r="A62" s="893"/>
      <c r="B62" s="893"/>
      <c r="C62" s="893"/>
      <c r="D62" s="893"/>
      <c r="E62" s="893"/>
      <c r="F62" s="893"/>
      <c r="G62" s="893"/>
      <c r="H62" s="893"/>
      <c r="I62" s="893"/>
      <c r="J62" s="893"/>
      <c r="K62" s="893"/>
      <c r="L62" s="893"/>
      <c r="M62" s="893"/>
      <c r="N62" s="893"/>
      <c r="O62" s="893"/>
      <c r="P62" s="893"/>
      <c r="Q62" s="893"/>
      <c r="R62" s="893"/>
      <c r="S62" s="893"/>
      <c r="T62" s="893"/>
      <c r="U62" s="893"/>
      <c r="V62" s="893"/>
      <c r="W62" s="893"/>
      <c r="X62" s="893"/>
      <c r="Y62" s="893"/>
      <c r="Z62" s="893"/>
      <c r="AA62" s="893"/>
      <c r="AB62" s="893"/>
      <c r="AC62" s="893"/>
      <c r="AD62" s="893"/>
      <c r="AE62" s="835"/>
      <c r="AF62" s="894"/>
      <c r="AG62" s="835"/>
    </row>
    <row r="63" spans="1:33">
      <c r="A63" s="893"/>
      <c r="B63" s="893"/>
      <c r="C63" s="893"/>
      <c r="D63" s="893"/>
      <c r="E63" s="893"/>
      <c r="F63" s="893"/>
      <c r="G63" s="893"/>
      <c r="H63" s="893"/>
      <c r="I63" s="893"/>
      <c r="J63" s="893"/>
      <c r="K63" s="893"/>
      <c r="L63" s="893"/>
      <c r="M63" s="893"/>
      <c r="N63" s="893"/>
      <c r="O63" s="893"/>
      <c r="P63" s="893"/>
      <c r="Q63" s="893"/>
      <c r="R63" s="893"/>
      <c r="S63" s="893"/>
      <c r="T63" s="893"/>
      <c r="U63" s="893"/>
      <c r="V63" s="893"/>
      <c r="W63" s="893"/>
      <c r="X63" s="893"/>
      <c r="Y63" s="893"/>
      <c r="Z63" s="893"/>
      <c r="AA63" s="893"/>
      <c r="AB63" s="893"/>
      <c r="AC63" s="893"/>
      <c r="AD63" s="893"/>
      <c r="AE63" s="835"/>
      <c r="AF63" s="894"/>
      <c r="AG63" s="835"/>
    </row>
    <row r="64" spans="1:33">
      <c r="A64" s="893"/>
      <c r="B64" s="893"/>
      <c r="C64" s="893"/>
      <c r="D64" s="893"/>
      <c r="E64" s="893"/>
      <c r="F64" s="893"/>
      <c r="G64" s="893"/>
      <c r="H64" s="893"/>
      <c r="I64" s="893"/>
      <c r="J64" s="893"/>
      <c r="K64" s="893"/>
      <c r="L64" s="893"/>
      <c r="M64" s="893"/>
      <c r="N64" s="893"/>
      <c r="O64" s="893"/>
      <c r="P64" s="893"/>
      <c r="Q64" s="893"/>
      <c r="R64" s="893"/>
      <c r="S64" s="893"/>
      <c r="T64" s="893"/>
      <c r="U64" s="893"/>
      <c r="V64" s="893"/>
      <c r="W64" s="893"/>
      <c r="X64" s="893"/>
      <c r="Y64" s="893"/>
      <c r="Z64" s="893"/>
      <c r="AA64" s="893"/>
      <c r="AB64" s="893"/>
      <c r="AC64" s="893"/>
      <c r="AD64" s="893"/>
      <c r="AE64" s="835"/>
      <c r="AF64" s="894"/>
      <c r="AG64" s="835"/>
    </row>
    <row r="65" spans="1:33">
      <c r="A65" s="893"/>
      <c r="B65" s="893"/>
      <c r="C65" s="893"/>
      <c r="D65" s="893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893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3"/>
      <c r="AC65" s="893"/>
      <c r="AD65" s="893"/>
      <c r="AE65" s="835"/>
      <c r="AF65" s="894"/>
      <c r="AG65" s="835"/>
    </row>
    <row r="66" spans="1:33">
      <c r="A66" s="893"/>
      <c r="B66" s="893"/>
      <c r="C66" s="893"/>
      <c r="D66" s="893"/>
      <c r="E66" s="893"/>
      <c r="F66" s="893"/>
      <c r="G66" s="893"/>
      <c r="H66" s="893"/>
      <c r="I66" s="893"/>
      <c r="J66" s="893"/>
      <c r="K66" s="893"/>
      <c r="L66" s="893"/>
      <c r="M66" s="893"/>
      <c r="N66" s="893"/>
      <c r="O66" s="893"/>
      <c r="P66" s="893"/>
      <c r="Q66" s="893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3"/>
      <c r="AC66" s="893"/>
      <c r="AD66" s="893"/>
      <c r="AE66" s="835"/>
      <c r="AF66" s="894"/>
      <c r="AG66" s="835"/>
    </row>
    <row r="67" spans="1:33">
      <c r="A67" s="893"/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35"/>
      <c r="AF67" s="894"/>
      <c r="AG67" s="835"/>
    </row>
    <row r="68" spans="1:33">
      <c r="A68" s="893"/>
      <c r="B68" s="893"/>
      <c r="C68" s="893"/>
      <c r="D68" s="893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3"/>
      <c r="AC68" s="893"/>
      <c r="AD68" s="893"/>
      <c r="AE68" s="835"/>
      <c r="AF68" s="894"/>
      <c r="AG68" s="835"/>
    </row>
    <row r="69" spans="1:33">
      <c r="A69" s="893"/>
      <c r="B69" s="893"/>
      <c r="C69" s="893"/>
      <c r="D69" s="893"/>
      <c r="E69" s="893"/>
      <c r="F69" s="893"/>
      <c r="G69" s="893"/>
      <c r="H69" s="893"/>
      <c r="I69" s="893"/>
      <c r="J69" s="893"/>
      <c r="K69" s="893"/>
      <c r="L69" s="893"/>
      <c r="M69" s="893"/>
      <c r="N69" s="893"/>
      <c r="O69" s="893"/>
      <c r="P69" s="893"/>
      <c r="Q69" s="893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3"/>
      <c r="AC69" s="893"/>
      <c r="AD69" s="893"/>
      <c r="AE69" s="835"/>
      <c r="AF69" s="894"/>
      <c r="AG69" s="835"/>
    </row>
    <row r="70" spans="1:33">
      <c r="A70" s="893"/>
      <c r="B70" s="893"/>
      <c r="C70" s="893"/>
      <c r="D70" s="893"/>
      <c r="E70" s="893"/>
      <c r="F70" s="893"/>
      <c r="G70" s="893"/>
      <c r="H70" s="893"/>
      <c r="I70" s="893"/>
      <c r="J70" s="893"/>
      <c r="K70" s="893"/>
      <c r="L70" s="893"/>
      <c r="M70" s="893"/>
      <c r="N70" s="893"/>
      <c r="O70" s="893"/>
      <c r="P70" s="893"/>
      <c r="Q70" s="893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3"/>
      <c r="AC70" s="893"/>
      <c r="AD70" s="893"/>
      <c r="AE70" s="835"/>
      <c r="AF70" s="894"/>
      <c r="AG70" s="835"/>
    </row>
    <row r="71" spans="1:33">
      <c r="A71" s="893"/>
      <c r="B71" s="893"/>
      <c r="C71" s="893"/>
      <c r="D71" s="893"/>
      <c r="E71" s="893"/>
      <c r="F71" s="893"/>
      <c r="G71" s="893"/>
      <c r="H71" s="893"/>
      <c r="I71" s="893"/>
      <c r="J71" s="893"/>
      <c r="K71" s="893"/>
      <c r="L71" s="893"/>
      <c r="M71" s="893"/>
      <c r="N71" s="893"/>
      <c r="O71" s="893"/>
      <c r="P71" s="893"/>
      <c r="Q71" s="89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3"/>
      <c r="AC71" s="893"/>
      <c r="AD71" s="893"/>
      <c r="AE71" s="835"/>
      <c r="AF71" s="894"/>
      <c r="AG71" s="835"/>
    </row>
    <row r="72" spans="1:33">
      <c r="A72" s="893"/>
      <c r="B72" s="893"/>
      <c r="C72" s="893"/>
      <c r="D72" s="893"/>
      <c r="E72" s="893"/>
      <c r="F72" s="893"/>
      <c r="G72" s="893"/>
      <c r="H72" s="893"/>
      <c r="I72" s="893"/>
      <c r="J72" s="893"/>
      <c r="K72" s="893"/>
      <c r="L72" s="893"/>
      <c r="M72" s="893"/>
      <c r="N72" s="893"/>
      <c r="O72" s="893"/>
      <c r="P72" s="893"/>
      <c r="Q72" s="89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3"/>
      <c r="AC72" s="893"/>
      <c r="AD72" s="893"/>
      <c r="AE72" s="835"/>
      <c r="AF72" s="894"/>
      <c r="AG72" s="835"/>
    </row>
    <row r="73" spans="1:33">
      <c r="A73" s="893"/>
      <c r="B73" s="893"/>
      <c r="C73" s="893"/>
      <c r="D73" s="893"/>
      <c r="E73" s="893"/>
      <c r="F73" s="893"/>
      <c r="G73" s="893"/>
      <c r="H73" s="893"/>
      <c r="I73" s="893"/>
      <c r="J73" s="893"/>
      <c r="K73" s="893"/>
      <c r="L73" s="893"/>
      <c r="M73" s="893"/>
      <c r="N73" s="893"/>
      <c r="O73" s="893"/>
      <c r="P73" s="893"/>
      <c r="Q73" s="89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3"/>
      <c r="AC73" s="893"/>
      <c r="AD73" s="893"/>
      <c r="AE73" s="835"/>
      <c r="AF73" s="894"/>
      <c r="AG73" s="835"/>
    </row>
    <row r="74" spans="1:33">
      <c r="A74" s="893"/>
      <c r="B74" s="893"/>
      <c r="C74" s="893"/>
      <c r="D74" s="893"/>
      <c r="E74" s="893"/>
      <c r="F74" s="893"/>
      <c r="G74" s="893"/>
      <c r="H74" s="893"/>
      <c r="I74" s="893"/>
      <c r="J74" s="893"/>
      <c r="K74" s="893"/>
      <c r="L74" s="893"/>
      <c r="M74" s="893"/>
      <c r="N74" s="893"/>
      <c r="O74" s="893"/>
      <c r="P74" s="893"/>
      <c r="Q74" s="893"/>
      <c r="R74" s="893"/>
      <c r="S74" s="893"/>
      <c r="T74" s="893"/>
      <c r="U74" s="893"/>
      <c r="V74" s="893"/>
      <c r="W74" s="893"/>
      <c r="X74" s="893"/>
      <c r="Y74" s="893"/>
      <c r="Z74" s="893"/>
      <c r="AA74" s="893"/>
      <c r="AB74" s="893"/>
      <c r="AC74" s="893"/>
      <c r="AD74" s="893"/>
      <c r="AE74" s="835"/>
      <c r="AF74" s="894"/>
      <c r="AG74" s="835"/>
    </row>
    <row r="75" spans="1:33">
      <c r="A75" s="893"/>
      <c r="B75" s="893"/>
      <c r="C75" s="893"/>
      <c r="D75" s="893"/>
      <c r="E75" s="893"/>
      <c r="F75" s="893"/>
      <c r="G75" s="893"/>
      <c r="H75" s="893"/>
      <c r="I75" s="893"/>
      <c r="J75" s="893"/>
      <c r="K75" s="893"/>
      <c r="L75" s="893"/>
      <c r="M75" s="893"/>
      <c r="N75" s="893"/>
      <c r="O75" s="893"/>
      <c r="P75" s="893"/>
      <c r="Q75" s="893"/>
      <c r="R75" s="893"/>
      <c r="S75" s="893"/>
      <c r="T75" s="893"/>
      <c r="U75" s="893"/>
      <c r="V75" s="893"/>
      <c r="W75" s="893"/>
      <c r="X75" s="893"/>
      <c r="Y75" s="893"/>
      <c r="Z75" s="893"/>
      <c r="AA75" s="893"/>
      <c r="AB75" s="893"/>
      <c r="AC75" s="893"/>
      <c r="AD75" s="893"/>
      <c r="AE75" s="835"/>
      <c r="AF75" s="894"/>
      <c r="AG75" s="835"/>
    </row>
    <row r="76" spans="1:33">
      <c r="A76" s="893"/>
      <c r="B76" s="893"/>
      <c r="C76" s="893"/>
      <c r="D76" s="893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  <c r="R76" s="893"/>
      <c r="S76" s="893"/>
      <c r="T76" s="893"/>
      <c r="U76" s="893"/>
      <c r="V76" s="893"/>
      <c r="W76" s="893"/>
      <c r="X76" s="893"/>
      <c r="Y76" s="893"/>
      <c r="Z76" s="893"/>
      <c r="AA76" s="893"/>
      <c r="AB76" s="893"/>
      <c r="AC76" s="893"/>
      <c r="AD76" s="893"/>
      <c r="AE76" s="835"/>
      <c r="AF76" s="894"/>
      <c r="AG76" s="835"/>
    </row>
    <row r="77" spans="1:33">
      <c r="A77" s="893"/>
      <c r="B77" s="893"/>
      <c r="C77" s="893"/>
      <c r="D77" s="893"/>
      <c r="E77" s="893"/>
      <c r="F77" s="893"/>
      <c r="G77" s="893"/>
      <c r="H77" s="893"/>
      <c r="I77" s="893"/>
      <c r="J77" s="893"/>
      <c r="K77" s="893"/>
      <c r="L77" s="893"/>
      <c r="M77" s="893"/>
      <c r="N77" s="893"/>
      <c r="O77" s="893"/>
      <c r="P77" s="893"/>
      <c r="Q77" s="893"/>
      <c r="R77" s="893"/>
      <c r="S77" s="893"/>
      <c r="T77" s="893"/>
      <c r="U77" s="893"/>
      <c r="V77" s="893"/>
      <c r="W77" s="893"/>
      <c r="X77" s="893"/>
      <c r="Y77" s="893"/>
      <c r="Z77" s="893"/>
      <c r="AA77" s="893"/>
      <c r="AB77" s="893"/>
      <c r="AC77" s="893"/>
      <c r="AD77" s="893"/>
      <c r="AE77" s="835"/>
      <c r="AF77" s="894"/>
      <c r="AG77" s="835"/>
    </row>
    <row r="78" spans="1:33">
      <c r="A78" s="893"/>
      <c r="B78" s="893"/>
      <c r="C78" s="893"/>
      <c r="D78" s="893"/>
      <c r="E78" s="893"/>
      <c r="F78" s="893"/>
      <c r="G78" s="893"/>
      <c r="H78" s="893"/>
      <c r="I78" s="893"/>
      <c r="J78" s="893"/>
      <c r="K78" s="893"/>
      <c r="L78" s="893"/>
      <c r="M78" s="893"/>
      <c r="N78" s="893"/>
      <c r="O78" s="893"/>
      <c r="P78" s="893"/>
      <c r="Q78" s="893"/>
      <c r="R78" s="893"/>
      <c r="S78" s="893"/>
      <c r="T78" s="893"/>
      <c r="U78" s="893"/>
      <c r="V78" s="893"/>
      <c r="W78" s="893"/>
      <c r="X78" s="893"/>
      <c r="Y78" s="893"/>
      <c r="Z78" s="893"/>
      <c r="AA78" s="893"/>
      <c r="AB78" s="893"/>
      <c r="AC78" s="893"/>
      <c r="AD78" s="893"/>
      <c r="AE78" s="835"/>
      <c r="AF78" s="894"/>
      <c r="AG78" s="835"/>
    </row>
    <row r="79" spans="1:33">
      <c r="A79" s="893"/>
      <c r="B79" s="893"/>
      <c r="C79" s="893"/>
      <c r="D79" s="893"/>
      <c r="E79" s="893"/>
      <c r="F79" s="893"/>
      <c r="G79" s="893"/>
      <c r="H79" s="893"/>
      <c r="I79" s="893"/>
      <c r="J79" s="893"/>
      <c r="K79" s="893"/>
      <c r="L79" s="893"/>
      <c r="M79" s="893"/>
      <c r="N79" s="893"/>
      <c r="O79" s="893"/>
      <c r="P79" s="893"/>
      <c r="Q79" s="893"/>
      <c r="R79" s="893"/>
      <c r="S79" s="893"/>
      <c r="T79" s="893"/>
      <c r="U79" s="893"/>
      <c r="V79" s="893"/>
      <c r="W79" s="893"/>
      <c r="X79" s="893"/>
      <c r="Y79" s="893"/>
      <c r="Z79" s="893"/>
      <c r="AA79" s="893"/>
      <c r="AB79" s="893"/>
      <c r="AC79" s="893"/>
      <c r="AD79" s="893"/>
      <c r="AE79" s="835"/>
      <c r="AF79" s="894"/>
      <c r="AG79" s="835"/>
    </row>
    <row r="80" spans="1:33">
      <c r="A80" s="893"/>
      <c r="B80" s="893"/>
      <c r="C80" s="893"/>
      <c r="D80" s="893"/>
      <c r="E80" s="893"/>
      <c r="F80" s="893"/>
      <c r="G80" s="893"/>
      <c r="H80" s="893"/>
      <c r="I80" s="893"/>
      <c r="J80" s="893"/>
      <c r="K80" s="893"/>
      <c r="L80" s="893"/>
      <c r="M80" s="893"/>
      <c r="N80" s="893"/>
      <c r="O80" s="893"/>
      <c r="P80" s="893"/>
      <c r="Q80" s="893"/>
      <c r="R80" s="893"/>
      <c r="S80" s="893"/>
      <c r="T80" s="893"/>
      <c r="U80" s="893"/>
      <c r="V80" s="893"/>
      <c r="W80" s="893"/>
      <c r="X80" s="893"/>
      <c r="Y80" s="893"/>
      <c r="Z80" s="893"/>
      <c r="AA80" s="893"/>
      <c r="AB80" s="893"/>
      <c r="AC80" s="893"/>
      <c r="AD80" s="893"/>
      <c r="AE80" s="835"/>
      <c r="AF80" s="894"/>
      <c r="AG80" s="835"/>
    </row>
    <row r="81" spans="1:33">
      <c r="A81" s="893"/>
      <c r="B81" s="893"/>
      <c r="C81" s="893"/>
      <c r="D81" s="893"/>
      <c r="E81" s="893"/>
      <c r="F81" s="893"/>
      <c r="G81" s="893"/>
      <c r="H81" s="893"/>
      <c r="I81" s="893"/>
      <c r="J81" s="893"/>
      <c r="K81" s="893"/>
      <c r="L81" s="893"/>
      <c r="M81" s="893"/>
      <c r="N81" s="893"/>
      <c r="O81" s="893"/>
      <c r="P81" s="893"/>
      <c r="Q81" s="893"/>
      <c r="R81" s="893"/>
      <c r="S81" s="893"/>
      <c r="T81" s="893"/>
      <c r="U81" s="893"/>
      <c r="V81" s="893"/>
      <c r="W81" s="893"/>
      <c r="X81" s="893"/>
      <c r="Y81" s="893"/>
      <c r="Z81" s="893"/>
      <c r="AA81" s="893"/>
      <c r="AB81" s="893"/>
      <c r="AC81" s="893"/>
      <c r="AD81" s="893"/>
      <c r="AE81" s="835"/>
      <c r="AF81" s="894"/>
      <c r="AG81" s="835"/>
    </row>
    <row r="82" spans="1:33">
      <c r="A82" s="893"/>
      <c r="B82" s="893"/>
      <c r="C82" s="893"/>
      <c r="D82" s="893"/>
      <c r="E82" s="893"/>
      <c r="F82" s="893"/>
      <c r="G82" s="893"/>
      <c r="H82" s="893"/>
      <c r="I82" s="893"/>
      <c r="J82" s="893"/>
      <c r="K82" s="893"/>
      <c r="L82" s="893"/>
      <c r="M82" s="893"/>
      <c r="N82" s="893"/>
      <c r="O82" s="893"/>
      <c r="P82" s="893"/>
      <c r="Q82" s="893"/>
      <c r="R82" s="893"/>
      <c r="S82" s="893"/>
      <c r="T82" s="893"/>
      <c r="U82" s="893"/>
      <c r="V82" s="893"/>
      <c r="W82" s="893"/>
      <c r="X82" s="893"/>
      <c r="Y82" s="893"/>
      <c r="Z82" s="893"/>
      <c r="AA82" s="893"/>
      <c r="AB82" s="893"/>
      <c r="AC82" s="893"/>
      <c r="AD82" s="893"/>
      <c r="AE82" s="835"/>
      <c r="AF82" s="894"/>
      <c r="AG82" s="835"/>
    </row>
    <row r="83" spans="1:33">
      <c r="A83" s="893"/>
      <c r="B83" s="893"/>
      <c r="C83" s="893"/>
      <c r="D83" s="893"/>
      <c r="E83" s="893"/>
      <c r="F83" s="893"/>
      <c r="G83" s="893"/>
      <c r="H83" s="893"/>
      <c r="I83" s="893"/>
      <c r="J83" s="893"/>
      <c r="K83" s="893"/>
      <c r="L83" s="893"/>
      <c r="M83" s="893"/>
      <c r="N83" s="893"/>
      <c r="O83" s="893"/>
      <c r="P83" s="893"/>
      <c r="Q83" s="893"/>
      <c r="R83" s="893"/>
      <c r="S83" s="893"/>
      <c r="T83" s="893"/>
      <c r="U83" s="893"/>
      <c r="V83" s="893"/>
      <c r="W83" s="893"/>
      <c r="X83" s="893"/>
      <c r="Y83" s="893"/>
      <c r="Z83" s="893"/>
      <c r="AA83" s="893"/>
      <c r="AB83" s="893"/>
      <c r="AC83" s="893"/>
      <c r="AD83" s="893"/>
      <c r="AE83" s="835"/>
      <c r="AF83" s="894"/>
      <c r="AG83" s="835"/>
    </row>
    <row r="84" spans="1:33">
      <c r="A84" s="893"/>
      <c r="B84" s="893"/>
      <c r="C84" s="893"/>
      <c r="D84" s="893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893"/>
      <c r="X84" s="893"/>
      <c r="Y84" s="893"/>
      <c r="Z84" s="893"/>
      <c r="AA84" s="893"/>
      <c r="AB84" s="893"/>
      <c r="AC84" s="893"/>
      <c r="AD84" s="893"/>
      <c r="AE84" s="835"/>
      <c r="AF84" s="894"/>
      <c r="AG84" s="835"/>
    </row>
    <row r="85" spans="1:33">
      <c r="A85" s="893"/>
      <c r="B85" s="893"/>
      <c r="C85" s="893"/>
      <c r="D85" s="893"/>
      <c r="E85" s="893"/>
      <c r="F85" s="893"/>
      <c r="G85" s="893"/>
      <c r="H85" s="893"/>
      <c r="I85" s="893"/>
      <c r="J85" s="893"/>
      <c r="K85" s="893"/>
      <c r="L85" s="893"/>
      <c r="M85" s="893"/>
      <c r="N85" s="893"/>
      <c r="O85" s="893"/>
      <c r="P85" s="893"/>
      <c r="Q85" s="893"/>
      <c r="R85" s="893"/>
      <c r="S85" s="893"/>
      <c r="T85" s="893"/>
      <c r="U85" s="893"/>
      <c r="V85" s="893"/>
      <c r="W85" s="893"/>
      <c r="X85" s="893"/>
      <c r="Y85" s="893"/>
      <c r="Z85" s="893"/>
      <c r="AA85" s="893"/>
      <c r="AB85" s="893"/>
      <c r="AC85" s="893"/>
      <c r="AD85" s="893"/>
      <c r="AE85" s="835"/>
      <c r="AF85" s="894"/>
      <c r="AG85" s="835"/>
    </row>
    <row r="86" spans="1:33">
      <c r="A86" s="893"/>
      <c r="B86" s="893"/>
      <c r="C86" s="893"/>
      <c r="D86" s="893"/>
      <c r="E86" s="893"/>
      <c r="F86" s="893"/>
      <c r="G86" s="893"/>
      <c r="H86" s="893"/>
      <c r="I86" s="893"/>
      <c r="J86" s="893"/>
      <c r="K86" s="893"/>
      <c r="L86" s="893"/>
      <c r="M86" s="893"/>
      <c r="N86" s="893"/>
      <c r="O86" s="893"/>
      <c r="P86" s="893"/>
      <c r="Q86" s="893"/>
      <c r="R86" s="893"/>
      <c r="S86" s="893"/>
      <c r="T86" s="893"/>
      <c r="U86" s="893"/>
      <c r="V86" s="893"/>
      <c r="W86" s="893"/>
      <c r="X86" s="893"/>
      <c r="Y86" s="893"/>
      <c r="Z86" s="893"/>
      <c r="AA86" s="893"/>
      <c r="AB86" s="893"/>
      <c r="AC86" s="893"/>
      <c r="AD86" s="893"/>
      <c r="AE86" s="835"/>
      <c r="AF86" s="894"/>
      <c r="AG86" s="835"/>
    </row>
    <row r="87" spans="1:33">
      <c r="A87" s="893"/>
      <c r="B87" s="893"/>
      <c r="C87" s="893"/>
      <c r="D87" s="893"/>
      <c r="E87" s="893"/>
      <c r="F87" s="893"/>
      <c r="G87" s="893"/>
      <c r="H87" s="893"/>
      <c r="I87" s="893"/>
      <c r="J87" s="893"/>
      <c r="K87" s="893"/>
      <c r="L87" s="893"/>
      <c r="M87" s="893"/>
      <c r="N87" s="893"/>
      <c r="O87" s="893"/>
      <c r="P87" s="893"/>
      <c r="Q87" s="893"/>
      <c r="R87" s="893"/>
      <c r="S87" s="893"/>
      <c r="T87" s="893"/>
      <c r="U87" s="893"/>
      <c r="V87" s="893"/>
      <c r="W87" s="893"/>
      <c r="X87" s="893"/>
      <c r="Y87" s="893"/>
      <c r="Z87" s="893"/>
      <c r="AA87" s="893"/>
      <c r="AB87" s="893"/>
      <c r="AC87" s="893"/>
      <c r="AD87" s="893"/>
      <c r="AE87" s="835"/>
      <c r="AF87" s="894"/>
      <c r="AG87" s="835"/>
    </row>
    <row r="88" spans="1:33">
      <c r="A88" s="893"/>
      <c r="B88" s="893"/>
      <c r="C88" s="893"/>
      <c r="D88" s="893"/>
      <c r="E88" s="893"/>
      <c r="F88" s="893"/>
      <c r="G88" s="893"/>
      <c r="H88" s="893"/>
      <c r="I88" s="893"/>
      <c r="J88" s="893"/>
      <c r="K88" s="893"/>
      <c r="L88" s="893"/>
      <c r="M88" s="893"/>
      <c r="N88" s="893"/>
      <c r="O88" s="893"/>
      <c r="P88" s="893"/>
      <c r="Q88" s="893"/>
      <c r="R88" s="893"/>
      <c r="S88" s="893"/>
      <c r="T88" s="893"/>
      <c r="U88" s="893"/>
      <c r="V88" s="893"/>
      <c r="W88" s="893"/>
      <c r="X88" s="893"/>
      <c r="Y88" s="893"/>
      <c r="Z88" s="893"/>
      <c r="AA88" s="893"/>
      <c r="AB88" s="893"/>
      <c r="AC88" s="893"/>
      <c r="AD88" s="893"/>
      <c r="AE88" s="835"/>
      <c r="AF88" s="894"/>
      <c r="AG88" s="835"/>
    </row>
    <row r="89" spans="1:33">
      <c r="A89" s="893"/>
      <c r="B89" s="893"/>
      <c r="C89" s="893"/>
      <c r="D89" s="893"/>
      <c r="E89" s="893"/>
      <c r="F89" s="893"/>
      <c r="G89" s="893"/>
      <c r="H89" s="893"/>
      <c r="I89" s="893"/>
      <c r="J89" s="893"/>
      <c r="K89" s="893"/>
      <c r="L89" s="893"/>
      <c r="M89" s="893"/>
      <c r="N89" s="893"/>
      <c r="O89" s="893"/>
      <c r="P89" s="893"/>
      <c r="Q89" s="893"/>
      <c r="R89" s="893"/>
      <c r="S89" s="893"/>
      <c r="T89" s="893"/>
      <c r="U89" s="893"/>
      <c r="V89" s="893"/>
      <c r="W89" s="893"/>
      <c r="X89" s="893"/>
      <c r="Y89" s="893"/>
      <c r="Z89" s="893"/>
      <c r="AA89" s="893"/>
      <c r="AB89" s="893"/>
      <c r="AC89" s="893"/>
      <c r="AD89" s="893"/>
      <c r="AE89" s="835"/>
      <c r="AF89" s="894"/>
      <c r="AG89" s="835"/>
    </row>
    <row r="90" spans="1:33">
      <c r="A90" s="893"/>
      <c r="B90" s="893"/>
      <c r="C90" s="893"/>
      <c r="D90" s="893"/>
      <c r="E90" s="893"/>
      <c r="F90" s="893"/>
      <c r="G90" s="893"/>
      <c r="H90" s="893"/>
      <c r="I90" s="893"/>
      <c r="J90" s="893"/>
      <c r="K90" s="893"/>
      <c r="L90" s="893"/>
      <c r="M90" s="893"/>
      <c r="N90" s="893"/>
      <c r="O90" s="893"/>
      <c r="P90" s="893"/>
      <c r="Q90" s="893"/>
      <c r="R90" s="893"/>
      <c r="S90" s="893"/>
      <c r="T90" s="893"/>
      <c r="U90" s="893"/>
      <c r="V90" s="893"/>
      <c r="W90" s="893"/>
      <c r="X90" s="893"/>
      <c r="Y90" s="893"/>
      <c r="Z90" s="893"/>
      <c r="AA90" s="893"/>
      <c r="AB90" s="893"/>
      <c r="AC90" s="893"/>
      <c r="AD90" s="893"/>
      <c r="AE90" s="835"/>
      <c r="AF90" s="894"/>
      <c r="AG90" s="835"/>
    </row>
    <row r="91" spans="1:33">
      <c r="A91" s="893"/>
      <c r="B91" s="893"/>
      <c r="C91" s="893"/>
      <c r="D91" s="893"/>
      <c r="E91" s="893"/>
      <c r="F91" s="893"/>
      <c r="G91" s="893"/>
      <c r="H91" s="893"/>
      <c r="I91" s="893"/>
      <c r="J91" s="893"/>
      <c r="K91" s="893"/>
      <c r="L91" s="893"/>
      <c r="M91" s="893"/>
      <c r="N91" s="893"/>
      <c r="O91" s="893"/>
      <c r="P91" s="893"/>
      <c r="Q91" s="893"/>
      <c r="R91" s="893"/>
      <c r="S91" s="893"/>
      <c r="T91" s="893"/>
      <c r="U91" s="893"/>
      <c r="V91" s="893"/>
      <c r="W91" s="893"/>
      <c r="X91" s="893"/>
      <c r="Y91" s="893"/>
      <c r="Z91" s="893"/>
      <c r="AA91" s="893"/>
      <c r="AB91" s="893"/>
      <c r="AC91" s="893"/>
      <c r="AD91" s="893"/>
      <c r="AE91" s="835"/>
      <c r="AF91" s="894"/>
      <c r="AG91" s="835"/>
    </row>
    <row r="92" spans="1:33">
      <c r="A92" s="893"/>
      <c r="B92" s="893"/>
      <c r="C92" s="893"/>
      <c r="D92" s="893"/>
      <c r="E92" s="893"/>
      <c r="F92" s="893"/>
      <c r="G92" s="893"/>
      <c r="H92" s="893"/>
      <c r="I92" s="893"/>
      <c r="J92" s="893"/>
      <c r="K92" s="893"/>
      <c r="L92" s="893"/>
      <c r="M92" s="893"/>
      <c r="N92" s="893"/>
      <c r="O92" s="893"/>
      <c r="P92" s="893"/>
      <c r="Q92" s="893"/>
      <c r="R92" s="893"/>
      <c r="S92" s="893"/>
      <c r="T92" s="893"/>
      <c r="U92" s="893"/>
      <c r="V92" s="893"/>
      <c r="W92" s="893"/>
      <c r="X92" s="893"/>
      <c r="Y92" s="893"/>
      <c r="Z92" s="893"/>
      <c r="AA92" s="893"/>
      <c r="AB92" s="893"/>
      <c r="AC92" s="893"/>
      <c r="AD92" s="893"/>
      <c r="AE92" s="835"/>
      <c r="AF92" s="894"/>
      <c r="AG92" s="835"/>
    </row>
    <row r="93" spans="1:33">
      <c r="A93" s="893"/>
      <c r="B93" s="893"/>
      <c r="C93" s="893"/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893"/>
      <c r="O93" s="893"/>
      <c r="P93" s="893"/>
      <c r="Q93" s="893"/>
      <c r="R93" s="893"/>
      <c r="S93" s="893"/>
      <c r="T93" s="893"/>
      <c r="U93" s="893"/>
      <c r="V93" s="893"/>
      <c r="W93" s="893"/>
      <c r="X93" s="893"/>
      <c r="Y93" s="893"/>
      <c r="Z93" s="893"/>
      <c r="AA93" s="893"/>
      <c r="AB93" s="893"/>
      <c r="AC93" s="893"/>
      <c r="AD93" s="893"/>
      <c r="AE93" s="835"/>
      <c r="AF93" s="894"/>
      <c r="AG93" s="835"/>
    </row>
    <row r="94" spans="1:33">
      <c r="A94" s="893"/>
      <c r="B94" s="893"/>
      <c r="C94" s="893"/>
      <c r="D94" s="893"/>
      <c r="E94" s="893"/>
      <c r="F94" s="893"/>
      <c r="G94" s="893"/>
      <c r="H94" s="893"/>
      <c r="I94" s="893"/>
      <c r="J94" s="893"/>
      <c r="K94" s="893"/>
      <c r="L94" s="893"/>
      <c r="M94" s="893"/>
      <c r="N94" s="893"/>
      <c r="O94" s="893"/>
      <c r="P94" s="893"/>
      <c r="Q94" s="893"/>
      <c r="R94" s="893"/>
      <c r="S94" s="893"/>
      <c r="T94" s="893"/>
      <c r="U94" s="893"/>
      <c r="V94" s="893"/>
      <c r="W94" s="893"/>
      <c r="X94" s="893"/>
      <c r="Y94" s="893"/>
      <c r="Z94" s="893"/>
      <c r="AA94" s="893"/>
      <c r="AB94" s="893"/>
      <c r="AC94" s="893"/>
      <c r="AD94" s="893"/>
      <c r="AE94" s="835"/>
      <c r="AF94" s="894"/>
      <c r="AG94" s="835"/>
    </row>
    <row r="95" spans="1:33">
      <c r="A95" s="893"/>
      <c r="B95" s="893"/>
      <c r="C95" s="893"/>
      <c r="D95" s="893"/>
      <c r="E95" s="893"/>
      <c r="F95" s="893"/>
      <c r="G95" s="893"/>
      <c r="H95" s="893"/>
      <c r="I95" s="893"/>
      <c r="J95" s="893"/>
      <c r="K95" s="893"/>
      <c r="L95" s="893"/>
      <c r="M95" s="893"/>
      <c r="N95" s="893"/>
      <c r="O95" s="893"/>
      <c r="P95" s="893"/>
      <c r="Q95" s="893"/>
      <c r="R95" s="893"/>
      <c r="S95" s="893"/>
      <c r="T95" s="893"/>
      <c r="U95" s="893"/>
      <c r="V95" s="893"/>
      <c r="W95" s="893"/>
      <c r="X95" s="893"/>
      <c r="Y95" s="893"/>
      <c r="Z95" s="893"/>
      <c r="AA95" s="893"/>
      <c r="AB95" s="893"/>
      <c r="AC95" s="893"/>
      <c r="AD95" s="893"/>
      <c r="AE95" s="835"/>
      <c r="AF95" s="894"/>
      <c r="AG95" s="835"/>
    </row>
    <row r="96" spans="1:33">
      <c r="A96" s="893"/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/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35"/>
      <c r="AF96" s="894"/>
      <c r="AG96" s="835"/>
    </row>
    <row r="97" spans="1:33">
      <c r="A97" s="893"/>
      <c r="B97" s="893"/>
      <c r="C97" s="893"/>
      <c r="D97" s="893"/>
      <c r="E97" s="893"/>
      <c r="F97" s="893"/>
      <c r="G97" s="893"/>
      <c r="H97" s="893"/>
      <c r="I97" s="893"/>
      <c r="J97" s="893"/>
      <c r="K97" s="893"/>
      <c r="L97" s="893"/>
      <c r="M97" s="893"/>
      <c r="N97" s="893"/>
      <c r="O97" s="893"/>
      <c r="P97" s="893"/>
      <c r="Q97" s="893"/>
      <c r="R97" s="893"/>
      <c r="S97" s="893"/>
      <c r="T97" s="893"/>
      <c r="U97" s="893"/>
      <c r="V97" s="893"/>
      <c r="W97" s="893"/>
      <c r="X97" s="893"/>
      <c r="Y97" s="893"/>
      <c r="Z97" s="893"/>
      <c r="AA97" s="893"/>
      <c r="AB97" s="893"/>
      <c r="AC97" s="893"/>
      <c r="AD97" s="893"/>
      <c r="AE97" s="835"/>
      <c r="AF97" s="894"/>
      <c r="AG97" s="835"/>
    </row>
    <row r="98" spans="1:33">
      <c r="A98" s="893"/>
      <c r="B98" s="893"/>
      <c r="C98" s="893"/>
      <c r="D98" s="893"/>
      <c r="E98" s="893"/>
      <c r="F98" s="893"/>
      <c r="G98" s="893"/>
      <c r="H98" s="893"/>
      <c r="I98" s="893"/>
      <c r="J98" s="893"/>
      <c r="K98" s="893"/>
      <c r="L98" s="893"/>
      <c r="M98" s="893"/>
      <c r="N98" s="893"/>
      <c r="O98" s="893"/>
      <c r="P98" s="893"/>
      <c r="Q98" s="893"/>
      <c r="R98" s="893"/>
      <c r="S98" s="893"/>
      <c r="T98" s="893"/>
      <c r="U98" s="893"/>
      <c r="V98" s="893"/>
      <c r="W98" s="893"/>
      <c r="X98" s="893"/>
      <c r="Y98" s="893"/>
      <c r="Z98" s="893"/>
      <c r="AA98" s="893"/>
      <c r="AB98" s="893"/>
      <c r="AC98" s="893"/>
      <c r="AD98" s="893"/>
      <c r="AE98" s="835"/>
      <c r="AF98" s="894"/>
      <c r="AG98" s="835"/>
    </row>
    <row r="99" spans="1:33">
      <c r="A99" s="893"/>
      <c r="B99" s="893"/>
      <c r="C99" s="893"/>
      <c r="D99" s="893"/>
      <c r="E99" s="893"/>
      <c r="F99" s="893"/>
      <c r="G99" s="893"/>
      <c r="H99" s="893"/>
      <c r="I99" s="893"/>
      <c r="J99" s="893"/>
      <c r="K99" s="893"/>
      <c r="L99" s="893"/>
      <c r="M99" s="893"/>
      <c r="N99" s="893"/>
      <c r="O99" s="893"/>
      <c r="P99" s="893"/>
      <c r="Q99" s="893"/>
      <c r="R99" s="893"/>
      <c r="S99" s="893"/>
      <c r="T99" s="893"/>
      <c r="U99" s="893"/>
      <c r="V99" s="893"/>
      <c r="W99" s="893"/>
      <c r="X99" s="893"/>
      <c r="Y99" s="893"/>
      <c r="Z99" s="893"/>
      <c r="AA99" s="893"/>
      <c r="AB99" s="893"/>
      <c r="AC99" s="893"/>
      <c r="AD99" s="893"/>
      <c r="AE99" s="835"/>
      <c r="AF99" s="894"/>
      <c r="AG99" s="835"/>
    </row>
    <row r="100" spans="1:33">
      <c r="A100" s="893"/>
      <c r="B100" s="893"/>
      <c r="C100" s="893"/>
      <c r="D100" s="893"/>
      <c r="E100" s="893"/>
      <c r="F100" s="893"/>
      <c r="G100" s="893"/>
      <c r="H100" s="893"/>
      <c r="I100" s="893"/>
      <c r="J100" s="893"/>
      <c r="K100" s="893"/>
      <c r="L100" s="893"/>
      <c r="M100" s="893"/>
      <c r="N100" s="893"/>
      <c r="O100" s="893"/>
      <c r="P100" s="893"/>
      <c r="Q100" s="893"/>
      <c r="R100" s="893"/>
      <c r="S100" s="893"/>
      <c r="T100" s="893"/>
      <c r="U100" s="893"/>
      <c r="V100" s="893"/>
      <c r="W100" s="893"/>
      <c r="X100" s="893"/>
      <c r="Y100" s="893"/>
      <c r="Z100" s="893"/>
      <c r="AA100" s="893"/>
      <c r="AB100" s="893"/>
      <c r="AC100" s="893"/>
      <c r="AD100" s="893"/>
      <c r="AE100" s="835"/>
      <c r="AF100" s="894"/>
      <c r="AG100" s="835"/>
    </row>
    <row r="101" spans="1:33">
      <c r="A101" s="893"/>
      <c r="B101" s="893"/>
      <c r="C101" s="893"/>
      <c r="D101" s="893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R101" s="893"/>
      <c r="S101" s="893"/>
      <c r="T101" s="893"/>
      <c r="U101" s="893"/>
      <c r="V101" s="893"/>
      <c r="W101" s="893"/>
      <c r="X101" s="893"/>
      <c r="Y101" s="893"/>
      <c r="Z101" s="893"/>
      <c r="AA101" s="893"/>
      <c r="AB101" s="893"/>
      <c r="AC101" s="893"/>
      <c r="AD101" s="893"/>
      <c r="AE101" s="835"/>
      <c r="AF101" s="894"/>
      <c r="AG101" s="835"/>
    </row>
    <row r="102" spans="1:33">
      <c r="A102" s="893"/>
      <c r="B102" s="893"/>
      <c r="C102" s="893"/>
      <c r="D102" s="893"/>
      <c r="E102" s="893"/>
      <c r="F102" s="893"/>
      <c r="G102" s="893"/>
      <c r="H102" s="893"/>
      <c r="I102" s="893"/>
      <c r="J102" s="893"/>
      <c r="K102" s="893"/>
      <c r="L102" s="893"/>
      <c r="M102" s="893"/>
      <c r="N102" s="893"/>
      <c r="O102" s="893"/>
      <c r="P102" s="893"/>
      <c r="Q102" s="893"/>
      <c r="R102" s="893"/>
      <c r="S102" s="893"/>
      <c r="T102" s="893"/>
      <c r="U102" s="893"/>
      <c r="V102" s="893"/>
      <c r="W102" s="893"/>
      <c r="X102" s="893"/>
      <c r="Y102" s="893"/>
      <c r="Z102" s="893"/>
      <c r="AA102" s="893"/>
      <c r="AB102" s="893"/>
      <c r="AC102" s="893"/>
      <c r="AD102" s="893"/>
      <c r="AE102" s="835"/>
      <c r="AF102" s="894"/>
      <c r="AG102" s="835"/>
    </row>
    <row r="103" spans="1:33">
      <c r="A103" s="893"/>
      <c r="B103" s="893"/>
      <c r="C103" s="893"/>
      <c r="D103" s="893"/>
      <c r="E103" s="893"/>
      <c r="F103" s="893"/>
      <c r="G103" s="893"/>
      <c r="H103" s="893"/>
      <c r="I103" s="893"/>
      <c r="J103" s="893"/>
      <c r="K103" s="893"/>
      <c r="L103" s="893"/>
      <c r="M103" s="893"/>
      <c r="N103" s="893"/>
      <c r="O103" s="893"/>
      <c r="P103" s="893"/>
      <c r="Q103" s="893"/>
      <c r="R103" s="893"/>
      <c r="S103" s="893"/>
      <c r="T103" s="893"/>
      <c r="U103" s="893"/>
      <c r="V103" s="893"/>
      <c r="W103" s="893"/>
      <c r="X103" s="893"/>
      <c r="Y103" s="893"/>
      <c r="Z103" s="893"/>
      <c r="AA103" s="893"/>
      <c r="AB103" s="893"/>
      <c r="AC103" s="893"/>
      <c r="AD103" s="893"/>
      <c r="AE103" s="835"/>
      <c r="AF103" s="894"/>
      <c r="AG103" s="835"/>
    </row>
    <row r="104" spans="1:33">
      <c r="A104" s="893"/>
      <c r="B104" s="893"/>
      <c r="C104" s="893"/>
      <c r="D104" s="893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3"/>
      <c r="S104" s="893"/>
      <c r="T104" s="893"/>
      <c r="U104" s="893"/>
      <c r="V104" s="893"/>
      <c r="W104" s="893"/>
      <c r="X104" s="893"/>
      <c r="Y104" s="893"/>
      <c r="Z104" s="893"/>
      <c r="AA104" s="893"/>
      <c r="AB104" s="893"/>
      <c r="AC104" s="893"/>
      <c r="AD104" s="893"/>
      <c r="AE104" s="835"/>
      <c r="AF104" s="894"/>
      <c r="AG104" s="835"/>
    </row>
    <row r="105" spans="1:33">
      <c r="A105" s="893"/>
      <c r="B105" s="893"/>
      <c r="C105" s="893"/>
      <c r="D105" s="893"/>
      <c r="E105" s="893"/>
      <c r="F105" s="893"/>
      <c r="G105" s="893"/>
      <c r="H105" s="893"/>
      <c r="I105" s="893"/>
      <c r="J105" s="893"/>
      <c r="K105" s="893"/>
      <c r="L105" s="893"/>
      <c r="M105" s="893"/>
      <c r="N105" s="893"/>
      <c r="O105" s="893"/>
      <c r="P105" s="893"/>
      <c r="Q105" s="893"/>
      <c r="R105" s="893"/>
      <c r="S105" s="893"/>
      <c r="T105" s="893"/>
      <c r="U105" s="893"/>
      <c r="V105" s="893"/>
      <c r="W105" s="893"/>
      <c r="X105" s="893"/>
      <c r="Y105" s="893"/>
      <c r="Z105" s="893"/>
      <c r="AA105" s="893"/>
      <c r="AB105" s="893"/>
      <c r="AC105" s="893"/>
      <c r="AD105" s="893"/>
      <c r="AE105" s="835"/>
      <c r="AF105" s="894"/>
      <c r="AG105" s="835"/>
    </row>
    <row r="106" spans="1:33">
      <c r="A106" s="893"/>
      <c r="B106" s="893"/>
      <c r="C106" s="893"/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3"/>
      <c r="X106" s="893"/>
      <c r="Y106" s="893"/>
      <c r="Z106" s="893"/>
      <c r="AA106" s="893"/>
      <c r="AB106" s="893"/>
      <c r="AC106" s="893"/>
      <c r="AD106" s="893"/>
      <c r="AE106" s="835"/>
      <c r="AF106" s="894"/>
      <c r="AG106" s="835"/>
    </row>
    <row r="107" spans="1:33">
      <c r="A107" s="893"/>
      <c r="B107" s="893"/>
      <c r="C107" s="893"/>
      <c r="D107" s="893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R107" s="893"/>
      <c r="S107" s="893"/>
      <c r="T107" s="893"/>
      <c r="U107" s="893"/>
      <c r="V107" s="893"/>
      <c r="W107" s="893"/>
      <c r="X107" s="893"/>
      <c r="Y107" s="893"/>
      <c r="Z107" s="893"/>
      <c r="AA107" s="893"/>
      <c r="AB107" s="893"/>
      <c r="AC107" s="893"/>
      <c r="AD107" s="893"/>
      <c r="AE107" s="835"/>
      <c r="AF107" s="894"/>
      <c r="AG107" s="835"/>
    </row>
    <row r="108" spans="1:33">
      <c r="A108" s="893"/>
      <c r="B108" s="893"/>
      <c r="C108" s="893"/>
      <c r="D108" s="893"/>
      <c r="E108" s="893"/>
      <c r="F108" s="893"/>
      <c r="G108" s="893"/>
      <c r="H108" s="893"/>
      <c r="I108" s="893"/>
      <c r="J108" s="893"/>
      <c r="K108" s="893"/>
      <c r="L108" s="893"/>
      <c r="M108" s="893"/>
      <c r="N108" s="893"/>
      <c r="O108" s="893"/>
      <c r="P108" s="893"/>
      <c r="Q108" s="893"/>
      <c r="R108" s="893"/>
      <c r="S108" s="893"/>
      <c r="T108" s="893"/>
      <c r="U108" s="893"/>
      <c r="V108" s="893"/>
      <c r="W108" s="893"/>
      <c r="X108" s="893"/>
      <c r="Y108" s="893"/>
      <c r="Z108" s="893"/>
      <c r="AA108" s="893"/>
      <c r="AB108" s="893"/>
      <c r="AC108" s="893"/>
      <c r="AD108" s="893"/>
      <c r="AE108" s="835"/>
      <c r="AF108" s="894"/>
      <c r="AG108" s="835"/>
    </row>
    <row r="109" spans="1:33">
      <c r="A109" s="893"/>
      <c r="B109" s="893"/>
      <c r="C109" s="893"/>
      <c r="D109" s="893"/>
      <c r="E109" s="893"/>
      <c r="F109" s="893"/>
      <c r="G109" s="893"/>
      <c r="H109" s="893"/>
      <c r="I109" s="893"/>
      <c r="J109" s="893"/>
      <c r="K109" s="893"/>
      <c r="L109" s="893"/>
      <c r="M109" s="893"/>
      <c r="N109" s="893"/>
      <c r="O109" s="893"/>
      <c r="P109" s="893"/>
      <c r="Q109" s="893"/>
      <c r="R109" s="893"/>
      <c r="S109" s="893"/>
      <c r="T109" s="893"/>
      <c r="U109" s="893"/>
      <c r="V109" s="893"/>
      <c r="W109" s="893"/>
      <c r="X109" s="893"/>
      <c r="Y109" s="893"/>
      <c r="Z109" s="893"/>
      <c r="AA109" s="893"/>
      <c r="AB109" s="893"/>
      <c r="AC109" s="893"/>
      <c r="AD109" s="893"/>
      <c r="AE109" s="835"/>
      <c r="AF109" s="894"/>
      <c r="AG109" s="835"/>
    </row>
    <row r="110" spans="1:33">
      <c r="A110" s="893"/>
      <c r="B110" s="893"/>
      <c r="C110" s="893"/>
      <c r="D110" s="893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R110" s="893"/>
      <c r="S110" s="893"/>
      <c r="T110" s="893"/>
      <c r="U110" s="893"/>
      <c r="V110" s="893"/>
      <c r="W110" s="893"/>
      <c r="X110" s="893"/>
      <c r="Y110" s="893"/>
      <c r="Z110" s="893"/>
      <c r="AA110" s="893"/>
      <c r="AB110" s="893"/>
      <c r="AC110" s="893"/>
      <c r="AD110" s="893"/>
      <c r="AE110" s="835"/>
      <c r="AF110" s="894"/>
      <c r="AG110" s="835"/>
    </row>
    <row r="111" spans="1:33">
      <c r="A111" s="893"/>
      <c r="B111" s="893"/>
      <c r="C111" s="893"/>
      <c r="D111" s="893"/>
      <c r="E111" s="893"/>
      <c r="F111" s="893"/>
      <c r="G111" s="893"/>
      <c r="H111" s="893"/>
      <c r="I111" s="893"/>
      <c r="J111" s="893"/>
      <c r="K111" s="893"/>
      <c r="L111" s="893"/>
      <c r="M111" s="893"/>
      <c r="N111" s="893"/>
      <c r="O111" s="893"/>
      <c r="P111" s="893"/>
      <c r="Q111" s="893"/>
      <c r="R111" s="893"/>
      <c r="S111" s="893"/>
      <c r="T111" s="893"/>
      <c r="U111" s="893"/>
      <c r="V111" s="893"/>
      <c r="W111" s="893"/>
      <c r="X111" s="893"/>
      <c r="Y111" s="893"/>
      <c r="Z111" s="893"/>
      <c r="AA111" s="893"/>
      <c r="AB111" s="893"/>
      <c r="AC111" s="893"/>
      <c r="AD111" s="893"/>
      <c r="AE111" s="835"/>
      <c r="AF111" s="894"/>
      <c r="AG111" s="835"/>
    </row>
    <row r="112" spans="1:33">
      <c r="A112" s="893"/>
      <c r="B112" s="893"/>
      <c r="C112" s="893"/>
      <c r="D112" s="893"/>
      <c r="E112" s="893"/>
      <c r="F112" s="893"/>
      <c r="G112" s="893"/>
      <c r="H112" s="893"/>
      <c r="I112" s="893"/>
      <c r="J112" s="893"/>
      <c r="K112" s="893"/>
      <c r="L112" s="893"/>
      <c r="M112" s="893"/>
      <c r="N112" s="893"/>
      <c r="O112" s="893"/>
      <c r="P112" s="893"/>
      <c r="Q112" s="893"/>
      <c r="R112" s="893"/>
      <c r="S112" s="893"/>
      <c r="T112" s="893"/>
      <c r="U112" s="893"/>
      <c r="V112" s="893"/>
      <c r="W112" s="893"/>
      <c r="X112" s="893"/>
      <c r="Y112" s="893"/>
      <c r="Z112" s="893"/>
      <c r="AA112" s="893"/>
      <c r="AB112" s="893"/>
      <c r="AC112" s="893"/>
      <c r="AD112" s="893"/>
      <c r="AE112" s="835"/>
      <c r="AF112" s="894"/>
      <c r="AG112" s="835"/>
    </row>
    <row r="113" spans="1:33">
      <c r="A113" s="893"/>
      <c r="B113" s="893"/>
      <c r="C113" s="893"/>
      <c r="D113" s="893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R113" s="893"/>
      <c r="S113" s="893"/>
      <c r="T113" s="893"/>
      <c r="U113" s="893"/>
      <c r="V113" s="893"/>
      <c r="W113" s="893"/>
      <c r="X113" s="893"/>
      <c r="Y113" s="893"/>
      <c r="Z113" s="893"/>
      <c r="AA113" s="893"/>
      <c r="AB113" s="893"/>
      <c r="AC113" s="893"/>
      <c r="AD113" s="893"/>
      <c r="AE113" s="835"/>
      <c r="AF113" s="894"/>
      <c r="AG113" s="835"/>
    </row>
    <row r="114" spans="1:33">
      <c r="A114" s="893"/>
      <c r="B114" s="893"/>
      <c r="C114" s="893"/>
      <c r="D114" s="893"/>
      <c r="E114" s="893"/>
      <c r="F114" s="893"/>
      <c r="G114" s="893"/>
      <c r="H114" s="893"/>
      <c r="I114" s="893"/>
      <c r="J114" s="893"/>
      <c r="K114" s="893"/>
      <c r="L114" s="893"/>
      <c r="M114" s="893"/>
      <c r="N114" s="893"/>
      <c r="O114" s="893"/>
      <c r="P114" s="893"/>
      <c r="Q114" s="893"/>
      <c r="R114" s="893"/>
      <c r="S114" s="893"/>
      <c r="T114" s="893"/>
      <c r="U114" s="893"/>
      <c r="V114" s="893"/>
      <c r="W114" s="893"/>
      <c r="X114" s="893"/>
      <c r="Y114" s="893"/>
      <c r="Z114" s="893"/>
      <c r="AA114" s="893"/>
      <c r="AB114" s="893"/>
      <c r="AC114" s="893"/>
      <c r="AD114" s="893"/>
      <c r="AE114" s="835"/>
      <c r="AF114" s="894"/>
      <c r="AG114" s="835"/>
    </row>
    <row r="115" spans="1:33">
      <c r="A115" s="893"/>
      <c r="B115" s="893"/>
      <c r="C115" s="893"/>
      <c r="D115" s="893"/>
      <c r="E115" s="893"/>
      <c r="F115" s="893"/>
      <c r="G115" s="893"/>
      <c r="H115" s="893"/>
      <c r="I115" s="893"/>
      <c r="J115" s="893"/>
      <c r="K115" s="893"/>
      <c r="L115" s="893"/>
      <c r="M115" s="893"/>
      <c r="N115" s="893"/>
      <c r="O115" s="893"/>
      <c r="P115" s="893"/>
      <c r="Q115" s="893"/>
      <c r="R115" s="893"/>
      <c r="S115" s="893"/>
      <c r="T115" s="893"/>
      <c r="U115" s="893"/>
      <c r="V115" s="893"/>
      <c r="W115" s="893"/>
      <c r="X115" s="893"/>
      <c r="Y115" s="893"/>
      <c r="Z115" s="893"/>
      <c r="AA115" s="893"/>
      <c r="AB115" s="893"/>
      <c r="AC115" s="893"/>
      <c r="AD115" s="893"/>
      <c r="AE115" s="835"/>
      <c r="AF115" s="894"/>
      <c r="AG115" s="835"/>
    </row>
    <row r="116" spans="1:33">
      <c r="A116" s="893"/>
      <c r="B116" s="893"/>
      <c r="C116" s="893"/>
      <c r="D116" s="893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R116" s="893"/>
      <c r="S116" s="893"/>
      <c r="T116" s="893"/>
      <c r="U116" s="893"/>
      <c r="V116" s="893"/>
      <c r="W116" s="893"/>
      <c r="X116" s="893"/>
      <c r="Y116" s="893"/>
      <c r="Z116" s="893"/>
      <c r="AA116" s="893"/>
      <c r="AB116" s="893"/>
      <c r="AC116" s="893"/>
      <c r="AD116" s="893"/>
      <c r="AE116" s="835"/>
      <c r="AF116" s="894"/>
      <c r="AG116" s="835"/>
    </row>
    <row r="117" spans="1:33">
      <c r="A117" s="893"/>
      <c r="B117" s="893"/>
      <c r="C117" s="893"/>
      <c r="D117" s="893"/>
      <c r="E117" s="893"/>
      <c r="F117" s="893"/>
      <c r="G117" s="893"/>
      <c r="H117" s="893"/>
      <c r="I117" s="893"/>
      <c r="J117" s="893"/>
      <c r="K117" s="893"/>
      <c r="L117" s="893"/>
      <c r="M117" s="893"/>
      <c r="N117" s="893"/>
      <c r="O117" s="893"/>
      <c r="P117" s="893"/>
      <c r="Q117" s="893"/>
      <c r="R117" s="893"/>
      <c r="S117" s="893"/>
      <c r="T117" s="893"/>
      <c r="U117" s="893"/>
      <c r="V117" s="893"/>
      <c r="W117" s="893"/>
      <c r="X117" s="893"/>
      <c r="Y117" s="893"/>
      <c r="Z117" s="893"/>
      <c r="AA117" s="893"/>
      <c r="AB117" s="893"/>
      <c r="AC117" s="893"/>
      <c r="AD117" s="893"/>
      <c r="AE117" s="835"/>
      <c r="AF117" s="894"/>
      <c r="AG117" s="835"/>
    </row>
    <row r="118" spans="1:33">
      <c r="A118" s="893"/>
      <c r="B118" s="893"/>
      <c r="C118" s="893"/>
      <c r="D118" s="893"/>
      <c r="E118" s="893"/>
      <c r="F118" s="893"/>
      <c r="G118" s="893"/>
      <c r="H118" s="893"/>
      <c r="I118" s="893"/>
      <c r="J118" s="893"/>
      <c r="K118" s="893"/>
      <c r="L118" s="893"/>
      <c r="M118" s="893"/>
      <c r="N118" s="893"/>
      <c r="O118" s="893"/>
      <c r="P118" s="893"/>
      <c r="Q118" s="893"/>
      <c r="R118" s="893"/>
      <c r="S118" s="893"/>
      <c r="T118" s="893"/>
      <c r="U118" s="893"/>
      <c r="V118" s="893"/>
      <c r="W118" s="893"/>
      <c r="X118" s="893"/>
      <c r="Y118" s="893"/>
      <c r="Z118" s="893"/>
      <c r="AA118" s="893"/>
      <c r="AB118" s="893"/>
      <c r="AC118" s="893"/>
      <c r="AD118" s="893"/>
      <c r="AE118" s="835"/>
      <c r="AF118" s="894"/>
      <c r="AG118" s="835"/>
    </row>
    <row r="119" spans="1:33">
      <c r="A119" s="893"/>
      <c r="B119" s="893"/>
      <c r="C119" s="893"/>
      <c r="D119" s="893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R119" s="893"/>
      <c r="S119" s="893"/>
      <c r="T119" s="893"/>
      <c r="U119" s="893"/>
      <c r="V119" s="893"/>
      <c r="W119" s="893"/>
      <c r="X119" s="893"/>
      <c r="Y119" s="893"/>
      <c r="Z119" s="893"/>
      <c r="AA119" s="893"/>
      <c r="AB119" s="893"/>
      <c r="AC119" s="893"/>
      <c r="AD119" s="893"/>
      <c r="AE119" s="835"/>
      <c r="AF119" s="894"/>
      <c r="AG119" s="835"/>
    </row>
    <row r="120" spans="1:33">
      <c r="A120" s="893"/>
      <c r="B120" s="893"/>
      <c r="C120" s="893"/>
      <c r="D120" s="893"/>
      <c r="E120" s="893"/>
      <c r="F120" s="893"/>
      <c r="G120" s="893"/>
      <c r="H120" s="893"/>
      <c r="I120" s="893"/>
      <c r="J120" s="893"/>
      <c r="K120" s="893"/>
      <c r="L120" s="893"/>
      <c r="M120" s="893"/>
      <c r="N120" s="893"/>
      <c r="O120" s="893"/>
      <c r="P120" s="893"/>
      <c r="Q120" s="893"/>
      <c r="R120" s="893"/>
      <c r="S120" s="893"/>
      <c r="T120" s="893"/>
      <c r="U120" s="893"/>
      <c r="V120" s="893"/>
      <c r="W120" s="893"/>
      <c r="X120" s="893"/>
      <c r="Y120" s="893"/>
      <c r="Z120" s="893"/>
      <c r="AA120" s="893"/>
      <c r="AB120" s="893"/>
      <c r="AC120" s="893"/>
      <c r="AD120" s="893"/>
      <c r="AE120" s="835"/>
      <c r="AF120" s="894"/>
      <c r="AG120" s="835"/>
    </row>
    <row r="121" spans="1:33">
      <c r="A121" s="893"/>
      <c r="B121" s="893"/>
      <c r="C121" s="893"/>
      <c r="D121" s="893"/>
      <c r="E121" s="893"/>
      <c r="F121" s="893"/>
      <c r="G121" s="893"/>
      <c r="H121" s="893"/>
      <c r="I121" s="893"/>
      <c r="J121" s="893"/>
      <c r="K121" s="893"/>
      <c r="L121" s="893"/>
      <c r="M121" s="893"/>
      <c r="N121" s="893"/>
      <c r="O121" s="893"/>
      <c r="P121" s="893"/>
      <c r="Q121" s="893"/>
      <c r="R121" s="893"/>
      <c r="S121" s="893"/>
      <c r="T121" s="893"/>
      <c r="U121" s="893"/>
      <c r="V121" s="893"/>
      <c r="W121" s="893"/>
      <c r="X121" s="893"/>
      <c r="Y121" s="893"/>
      <c r="Z121" s="893"/>
      <c r="AA121" s="893"/>
      <c r="AB121" s="893"/>
      <c r="AC121" s="893"/>
      <c r="AD121" s="893"/>
      <c r="AE121" s="835"/>
      <c r="AF121" s="894"/>
      <c r="AG121" s="835"/>
    </row>
    <row r="122" spans="1:33">
      <c r="A122" s="893"/>
      <c r="B122" s="893"/>
      <c r="C122" s="893"/>
      <c r="D122" s="893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R122" s="893"/>
      <c r="S122" s="893"/>
      <c r="T122" s="893"/>
      <c r="U122" s="893"/>
      <c r="V122" s="893"/>
      <c r="W122" s="893"/>
      <c r="X122" s="893"/>
      <c r="Y122" s="893"/>
      <c r="Z122" s="893"/>
      <c r="AA122" s="893"/>
      <c r="AB122" s="893"/>
      <c r="AC122" s="893"/>
      <c r="AD122" s="893"/>
      <c r="AE122" s="835"/>
      <c r="AF122" s="894"/>
      <c r="AG122" s="835"/>
    </row>
    <row r="123" spans="1:33">
      <c r="A123" s="893"/>
      <c r="B123" s="893"/>
      <c r="C123" s="893"/>
      <c r="D123" s="893"/>
      <c r="E123" s="893"/>
      <c r="F123" s="893"/>
      <c r="G123" s="893"/>
      <c r="H123" s="893"/>
      <c r="I123" s="893"/>
      <c r="J123" s="893"/>
      <c r="K123" s="893"/>
      <c r="L123" s="893"/>
      <c r="M123" s="893"/>
      <c r="N123" s="893"/>
      <c r="O123" s="893"/>
      <c r="P123" s="893"/>
      <c r="Q123" s="893"/>
      <c r="R123" s="893"/>
      <c r="S123" s="893"/>
      <c r="T123" s="893"/>
      <c r="U123" s="893"/>
      <c r="V123" s="893"/>
      <c r="W123" s="893"/>
      <c r="X123" s="893"/>
      <c r="Y123" s="893"/>
      <c r="Z123" s="893"/>
      <c r="AA123" s="893"/>
      <c r="AB123" s="893"/>
      <c r="AC123" s="893"/>
      <c r="AD123" s="893"/>
      <c r="AE123" s="835"/>
      <c r="AF123" s="894"/>
      <c r="AG123" s="835"/>
    </row>
    <row r="124" spans="1:33">
      <c r="A124" s="893"/>
      <c r="B124" s="893"/>
      <c r="C124" s="893"/>
      <c r="D124" s="893"/>
      <c r="E124" s="893"/>
      <c r="F124" s="893"/>
      <c r="G124" s="893"/>
      <c r="H124" s="893"/>
      <c r="I124" s="893"/>
      <c r="J124" s="893"/>
      <c r="K124" s="893"/>
      <c r="L124" s="893"/>
      <c r="M124" s="893"/>
      <c r="N124" s="893"/>
      <c r="O124" s="893"/>
      <c r="P124" s="893"/>
      <c r="Q124" s="893"/>
      <c r="R124" s="893"/>
      <c r="S124" s="893"/>
      <c r="T124" s="893"/>
      <c r="U124" s="893"/>
      <c r="V124" s="893"/>
      <c r="W124" s="893"/>
      <c r="X124" s="893"/>
      <c r="Y124" s="893"/>
      <c r="Z124" s="893"/>
      <c r="AA124" s="893"/>
      <c r="AB124" s="893"/>
      <c r="AC124" s="893"/>
      <c r="AD124" s="893"/>
      <c r="AE124" s="835"/>
      <c r="AF124" s="894"/>
      <c r="AG124" s="835"/>
    </row>
    <row r="125" spans="1:33">
      <c r="A125" s="893"/>
      <c r="B125" s="893"/>
      <c r="C125" s="893"/>
      <c r="D125" s="893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93"/>
      <c r="S125" s="893"/>
      <c r="T125" s="893"/>
      <c r="U125" s="893"/>
      <c r="V125" s="893"/>
      <c r="W125" s="893"/>
      <c r="X125" s="893"/>
      <c r="Y125" s="893"/>
      <c r="Z125" s="893"/>
      <c r="AA125" s="893"/>
      <c r="AB125" s="893"/>
      <c r="AC125" s="893"/>
      <c r="AD125" s="893"/>
      <c r="AE125" s="835"/>
      <c r="AF125" s="894"/>
      <c r="AG125" s="835"/>
    </row>
    <row r="126" spans="1:33">
      <c r="A126" s="893"/>
      <c r="B126" s="893"/>
      <c r="C126" s="893"/>
      <c r="D126" s="893"/>
      <c r="E126" s="893"/>
      <c r="F126" s="893"/>
      <c r="G126" s="893"/>
      <c r="H126" s="893"/>
      <c r="I126" s="893"/>
      <c r="J126" s="893"/>
      <c r="K126" s="893"/>
      <c r="L126" s="893"/>
      <c r="M126" s="893"/>
      <c r="N126" s="893"/>
      <c r="O126" s="893"/>
      <c r="P126" s="893"/>
      <c r="Q126" s="893"/>
      <c r="R126" s="893"/>
      <c r="S126" s="893"/>
      <c r="T126" s="893"/>
      <c r="U126" s="893"/>
      <c r="V126" s="893"/>
      <c r="W126" s="893"/>
      <c r="X126" s="893"/>
      <c r="Y126" s="893"/>
      <c r="Z126" s="893"/>
      <c r="AA126" s="893"/>
      <c r="AB126" s="893"/>
      <c r="AC126" s="893"/>
      <c r="AD126" s="893"/>
      <c r="AE126" s="835"/>
      <c r="AF126" s="894"/>
      <c r="AG126" s="835"/>
    </row>
    <row r="127" spans="1:33">
      <c r="A127" s="893"/>
      <c r="B127" s="893"/>
      <c r="C127" s="893"/>
      <c r="D127" s="893"/>
      <c r="E127" s="893"/>
      <c r="F127" s="893"/>
      <c r="G127" s="893"/>
      <c r="H127" s="893"/>
      <c r="I127" s="893"/>
      <c r="J127" s="893"/>
      <c r="K127" s="893"/>
      <c r="L127" s="893"/>
      <c r="M127" s="893"/>
      <c r="N127" s="893"/>
      <c r="O127" s="893"/>
      <c r="P127" s="893"/>
      <c r="Q127" s="893"/>
      <c r="R127" s="893"/>
      <c r="S127" s="893"/>
      <c r="T127" s="893"/>
      <c r="U127" s="893"/>
      <c r="V127" s="893"/>
      <c r="W127" s="893"/>
      <c r="X127" s="893"/>
      <c r="Y127" s="893"/>
      <c r="Z127" s="893"/>
      <c r="AA127" s="893"/>
      <c r="AB127" s="893"/>
      <c r="AC127" s="893"/>
      <c r="AD127" s="893"/>
      <c r="AE127" s="835"/>
      <c r="AF127" s="894"/>
      <c r="AG127" s="835"/>
    </row>
    <row r="128" spans="1:33">
      <c r="A128" s="893"/>
      <c r="B128" s="893"/>
      <c r="C128" s="893"/>
      <c r="D128" s="893"/>
      <c r="E128" s="893"/>
      <c r="F128" s="893"/>
      <c r="G128" s="893"/>
      <c r="H128" s="893"/>
      <c r="I128" s="893"/>
      <c r="J128" s="893"/>
      <c r="K128" s="893"/>
      <c r="L128" s="893"/>
      <c r="M128" s="893"/>
      <c r="N128" s="893"/>
      <c r="O128" s="893"/>
      <c r="P128" s="893"/>
      <c r="Q128" s="893"/>
      <c r="R128" s="893"/>
      <c r="S128" s="893"/>
      <c r="T128" s="893"/>
      <c r="U128" s="893"/>
      <c r="V128" s="893"/>
      <c r="W128" s="893"/>
      <c r="X128" s="893"/>
      <c r="Y128" s="893"/>
      <c r="Z128" s="893"/>
      <c r="AA128" s="893"/>
      <c r="AB128" s="893"/>
      <c r="AC128" s="893"/>
      <c r="AD128" s="893"/>
      <c r="AE128" s="835"/>
      <c r="AF128" s="894"/>
      <c r="AG128" s="835"/>
    </row>
    <row r="129" spans="1:33">
      <c r="A129" s="893"/>
      <c r="B129" s="893"/>
      <c r="C129" s="893"/>
      <c r="D129" s="893"/>
      <c r="E129" s="893"/>
      <c r="F129" s="893"/>
      <c r="G129" s="893"/>
      <c r="H129" s="893"/>
      <c r="I129" s="893"/>
      <c r="J129" s="893"/>
      <c r="K129" s="893"/>
      <c r="L129" s="893"/>
      <c r="M129" s="893"/>
      <c r="N129" s="893"/>
      <c r="O129" s="893"/>
      <c r="P129" s="893"/>
      <c r="Q129" s="893"/>
      <c r="R129" s="893"/>
      <c r="S129" s="893"/>
      <c r="T129" s="893"/>
      <c r="U129" s="893"/>
      <c r="V129" s="893"/>
      <c r="W129" s="893"/>
      <c r="X129" s="893"/>
      <c r="Y129" s="893"/>
      <c r="Z129" s="893"/>
      <c r="AA129" s="893"/>
      <c r="AB129" s="893"/>
      <c r="AC129" s="893"/>
      <c r="AD129" s="893"/>
      <c r="AE129" s="835"/>
      <c r="AF129" s="894"/>
      <c r="AG129" s="835"/>
    </row>
    <row r="130" spans="1:33">
      <c r="A130" s="893"/>
      <c r="B130" s="893"/>
      <c r="C130" s="893"/>
      <c r="D130" s="893"/>
      <c r="E130" s="893"/>
      <c r="F130" s="893"/>
      <c r="G130" s="893"/>
      <c r="H130" s="893"/>
      <c r="I130" s="893"/>
      <c r="J130" s="893"/>
      <c r="K130" s="893"/>
      <c r="L130" s="893"/>
      <c r="M130" s="893"/>
      <c r="N130" s="893"/>
      <c r="O130" s="893"/>
      <c r="P130" s="893"/>
      <c r="Q130" s="893"/>
      <c r="R130" s="893"/>
      <c r="S130" s="893"/>
      <c r="T130" s="893"/>
      <c r="U130" s="893"/>
      <c r="V130" s="893"/>
      <c r="W130" s="893"/>
      <c r="X130" s="893"/>
      <c r="Y130" s="893"/>
      <c r="Z130" s="893"/>
      <c r="AA130" s="893"/>
      <c r="AB130" s="893"/>
      <c r="AC130" s="893"/>
      <c r="AD130" s="893"/>
      <c r="AE130" s="835"/>
      <c r="AF130" s="894"/>
      <c r="AG130" s="835"/>
    </row>
    <row r="131" spans="1:33">
      <c r="A131" s="893"/>
      <c r="B131" s="893"/>
      <c r="C131" s="893"/>
      <c r="D131" s="893"/>
      <c r="E131" s="893"/>
      <c r="F131" s="893"/>
      <c r="G131" s="893"/>
      <c r="H131" s="893"/>
      <c r="I131" s="893"/>
      <c r="J131" s="893"/>
      <c r="K131" s="893"/>
      <c r="L131" s="893"/>
      <c r="M131" s="893"/>
      <c r="N131" s="893"/>
      <c r="O131" s="893"/>
      <c r="P131" s="893"/>
      <c r="Q131" s="893"/>
      <c r="R131" s="893"/>
      <c r="S131" s="893"/>
      <c r="T131" s="893"/>
      <c r="U131" s="893"/>
      <c r="V131" s="893"/>
      <c r="W131" s="893"/>
      <c r="X131" s="893"/>
      <c r="Y131" s="893"/>
      <c r="Z131" s="893"/>
      <c r="AA131" s="893"/>
      <c r="AB131" s="893"/>
      <c r="AC131" s="893"/>
      <c r="AD131" s="893"/>
      <c r="AE131" s="835"/>
      <c r="AF131" s="894"/>
      <c r="AG131" s="835"/>
    </row>
    <row r="132" spans="1:33">
      <c r="A132" s="893"/>
      <c r="B132" s="893"/>
      <c r="C132" s="893"/>
      <c r="D132" s="893"/>
      <c r="E132" s="893"/>
      <c r="F132" s="893"/>
      <c r="G132" s="893"/>
      <c r="H132" s="893"/>
      <c r="I132" s="893"/>
      <c r="J132" s="893"/>
      <c r="K132" s="893"/>
      <c r="L132" s="893"/>
      <c r="M132" s="893"/>
      <c r="N132" s="893"/>
      <c r="O132" s="893"/>
      <c r="P132" s="893"/>
      <c r="Q132" s="893"/>
      <c r="R132" s="893"/>
      <c r="S132" s="893"/>
      <c r="T132" s="893"/>
      <c r="U132" s="893"/>
      <c r="V132" s="893"/>
      <c r="W132" s="893"/>
      <c r="X132" s="893"/>
      <c r="Y132" s="893"/>
      <c r="Z132" s="893"/>
      <c r="AA132" s="893"/>
      <c r="AB132" s="893"/>
      <c r="AC132" s="893"/>
      <c r="AD132" s="893"/>
      <c r="AE132" s="835"/>
      <c r="AF132" s="894"/>
      <c r="AG132" s="835"/>
    </row>
    <row r="133" spans="1:33">
      <c r="A133" s="893"/>
      <c r="B133" s="893"/>
      <c r="C133" s="893"/>
      <c r="D133" s="893"/>
      <c r="E133" s="893"/>
      <c r="F133" s="893"/>
      <c r="G133" s="893"/>
      <c r="H133" s="893"/>
      <c r="I133" s="893"/>
      <c r="J133" s="893"/>
      <c r="K133" s="893"/>
      <c r="L133" s="893"/>
      <c r="M133" s="893"/>
      <c r="N133" s="893"/>
      <c r="O133" s="893"/>
      <c r="P133" s="893"/>
      <c r="Q133" s="893"/>
      <c r="R133" s="893"/>
      <c r="S133" s="893"/>
      <c r="T133" s="893"/>
      <c r="U133" s="893"/>
      <c r="V133" s="893"/>
      <c r="W133" s="893"/>
      <c r="X133" s="893"/>
      <c r="Y133" s="893"/>
      <c r="Z133" s="893"/>
      <c r="AA133" s="893"/>
      <c r="AB133" s="893"/>
      <c r="AC133" s="893"/>
      <c r="AD133" s="893"/>
      <c r="AE133" s="835"/>
      <c r="AF133" s="894"/>
      <c r="AG133" s="835"/>
    </row>
    <row r="134" spans="1:33">
      <c r="A134" s="893"/>
      <c r="B134" s="893"/>
      <c r="C134" s="893"/>
      <c r="D134" s="893"/>
      <c r="E134" s="893"/>
      <c r="F134" s="893"/>
      <c r="G134" s="893"/>
      <c r="H134" s="893"/>
      <c r="I134" s="893"/>
      <c r="J134" s="893"/>
      <c r="K134" s="893"/>
      <c r="L134" s="893"/>
      <c r="M134" s="893"/>
      <c r="N134" s="893"/>
      <c r="O134" s="893"/>
      <c r="P134" s="893"/>
      <c r="Q134" s="893"/>
      <c r="R134" s="893"/>
      <c r="S134" s="893"/>
      <c r="T134" s="893"/>
      <c r="U134" s="893"/>
      <c r="V134" s="893"/>
      <c r="W134" s="893"/>
      <c r="X134" s="893"/>
      <c r="Y134" s="893"/>
      <c r="Z134" s="893"/>
      <c r="AA134" s="893"/>
      <c r="AB134" s="893"/>
      <c r="AC134" s="893"/>
      <c r="AD134" s="893"/>
      <c r="AE134" s="835"/>
      <c r="AF134" s="894"/>
      <c r="AG134" s="835"/>
    </row>
    <row r="135" spans="1:33">
      <c r="A135" s="893"/>
      <c r="B135" s="893"/>
      <c r="C135" s="893"/>
      <c r="D135" s="893"/>
      <c r="E135" s="893"/>
      <c r="F135" s="893"/>
      <c r="G135" s="893"/>
      <c r="H135" s="893"/>
      <c r="I135" s="893"/>
      <c r="J135" s="893"/>
      <c r="K135" s="893"/>
      <c r="L135" s="893"/>
      <c r="M135" s="893"/>
      <c r="N135" s="893"/>
      <c r="O135" s="893"/>
      <c r="P135" s="893"/>
      <c r="Q135" s="893"/>
      <c r="R135" s="893"/>
      <c r="S135" s="893"/>
      <c r="T135" s="893"/>
      <c r="U135" s="893"/>
      <c r="V135" s="893"/>
      <c r="W135" s="893"/>
      <c r="X135" s="893"/>
      <c r="Y135" s="893"/>
      <c r="Z135" s="893"/>
      <c r="AA135" s="893"/>
      <c r="AB135" s="893"/>
      <c r="AC135" s="893"/>
      <c r="AD135" s="893"/>
      <c r="AE135" s="835"/>
      <c r="AF135" s="894"/>
      <c r="AG135" s="835"/>
    </row>
    <row r="136" spans="1:33">
      <c r="A136" s="893"/>
      <c r="B136" s="893"/>
      <c r="C136" s="893"/>
      <c r="D136" s="893"/>
      <c r="E136" s="893"/>
      <c r="F136" s="893"/>
      <c r="G136" s="893"/>
      <c r="H136" s="893"/>
      <c r="I136" s="893"/>
      <c r="J136" s="893"/>
      <c r="K136" s="893"/>
      <c r="L136" s="893"/>
      <c r="M136" s="893"/>
      <c r="N136" s="893"/>
      <c r="O136" s="893"/>
      <c r="P136" s="893"/>
      <c r="Q136" s="893"/>
      <c r="R136" s="893"/>
      <c r="S136" s="893"/>
      <c r="T136" s="893"/>
      <c r="U136" s="893"/>
      <c r="V136" s="893"/>
      <c r="W136" s="893"/>
      <c r="X136" s="893"/>
      <c r="Y136" s="893"/>
      <c r="Z136" s="893"/>
      <c r="AA136" s="893"/>
      <c r="AB136" s="893"/>
      <c r="AC136" s="893"/>
      <c r="AD136" s="893"/>
      <c r="AE136" s="835"/>
      <c r="AF136" s="894"/>
      <c r="AG136" s="835"/>
    </row>
    <row r="137" spans="1:33">
      <c r="A137" s="893"/>
      <c r="B137" s="893"/>
      <c r="C137" s="893"/>
      <c r="D137" s="893"/>
      <c r="E137" s="893"/>
      <c r="F137" s="893"/>
      <c r="G137" s="893"/>
      <c r="H137" s="893"/>
      <c r="I137" s="893"/>
      <c r="J137" s="893"/>
      <c r="K137" s="893"/>
      <c r="L137" s="893"/>
      <c r="M137" s="893"/>
      <c r="N137" s="893"/>
      <c r="O137" s="893"/>
      <c r="P137" s="893"/>
      <c r="Q137" s="893"/>
      <c r="R137" s="893"/>
      <c r="S137" s="893"/>
      <c r="T137" s="893"/>
      <c r="U137" s="893"/>
      <c r="V137" s="893"/>
      <c r="W137" s="893"/>
      <c r="X137" s="893"/>
      <c r="Y137" s="893"/>
      <c r="Z137" s="893"/>
      <c r="AA137" s="893"/>
      <c r="AB137" s="893"/>
      <c r="AC137" s="893"/>
      <c r="AD137" s="893"/>
      <c r="AE137" s="835"/>
      <c r="AF137" s="894"/>
      <c r="AG137" s="835"/>
    </row>
    <row r="138" spans="1:33">
      <c r="A138" s="893"/>
      <c r="B138" s="893"/>
      <c r="C138" s="893"/>
      <c r="D138" s="893"/>
      <c r="E138" s="893"/>
      <c r="F138" s="893"/>
      <c r="G138" s="893"/>
      <c r="H138" s="893"/>
      <c r="I138" s="893"/>
      <c r="J138" s="893"/>
      <c r="K138" s="893"/>
      <c r="L138" s="893"/>
      <c r="M138" s="893"/>
      <c r="N138" s="893"/>
      <c r="O138" s="893"/>
      <c r="P138" s="893"/>
      <c r="Q138" s="893"/>
      <c r="R138" s="893"/>
      <c r="S138" s="893"/>
      <c r="T138" s="893"/>
      <c r="U138" s="893"/>
      <c r="V138" s="893"/>
      <c r="W138" s="893"/>
      <c r="X138" s="893"/>
      <c r="Y138" s="893"/>
      <c r="Z138" s="893"/>
      <c r="AA138" s="893"/>
      <c r="AB138" s="893"/>
      <c r="AC138" s="893"/>
      <c r="AD138" s="893"/>
      <c r="AE138" s="835"/>
      <c r="AF138" s="894"/>
      <c r="AG138" s="835"/>
    </row>
    <row r="139" spans="1:33">
      <c r="A139" s="893"/>
      <c r="B139" s="893"/>
      <c r="C139" s="893"/>
      <c r="D139" s="893"/>
      <c r="E139" s="893"/>
      <c r="F139" s="893"/>
      <c r="G139" s="893"/>
      <c r="H139" s="893"/>
      <c r="I139" s="893"/>
      <c r="J139" s="893"/>
      <c r="K139" s="893"/>
      <c r="L139" s="893"/>
      <c r="M139" s="893"/>
      <c r="N139" s="893"/>
      <c r="O139" s="893"/>
      <c r="P139" s="893"/>
      <c r="Q139" s="893"/>
      <c r="R139" s="893"/>
      <c r="S139" s="893"/>
      <c r="T139" s="893"/>
      <c r="U139" s="893"/>
      <c r="V139" s="893"/>
      <c r="W139" s="893"/>
      <c r="X139" s="893"/>
      <c r="Y139" s="893"/>
      <c r="Z139" s="893"/>
      <c r="AA139" s="893"/>
      <c r="AB139" s="893"/>
      <c r="AC139" s="893"/>
      <c r="AD139" s="893"/>
      <c r="AE139" s="835"/>
      <c r="AF139" s="894"/>
      <c r="AG139" s="835"/>
    </row>
    <row r="140" spans="1:33">
      <c r="A140" s="893"/>
      <c r="B140" s="893"/>
      <c r="C140" s="893"/>
      <c r="D140" s="893"/>
      <c r="E140" s="893"/>
      <c r="F140" s="893"/>
      <c r="G140" s="893"/>
      <c r="H140" s="893"/>
      <c r="I140" s="893"/>
      <c r="J140" s="893"/>
      <c r="K140" s="893"/>
      <c r="L140" s="893"/>
      <c r="M140" s="893"/>
      <c r="N140" s="893"/>
      <c r="O140" s="893"/>
      <c r="P140" s="893"/>
      <c r="Q140" s="893"/>
      <c r="R140" s="893"/>
      <c r="S140" s="893"/>
      <c r="T140" s="893"/>
      <c r="U140" s="893"/>
      <c r="V140" s="893"/>
      <c r="W140" s="893"/>
      <c r="X140" s="893"/>
      <c r="Y140" s="893"/>
      <c r="Z140" s="893"/>
      <c r="AA140" s="893"/>
      <c r="AB140" s="893"/>
      <c r="AC140" s="893"/>
      <c r="AD140" s="893"/>
      <c r="AE140" s="835"/>
      <c r="AF140" s="894"/>
      <c r="AG140" s="835"/>
    </row>
    <row r="141" spans="1:33">
      <c r="A141" s="893"/>
      <c r="B141" s="893"/>
      <c r="C141" s="893"/>
      <c r="D141" s="893"/>
      <c r="E141" s="893"/>
      <c r="F141" s="893"/>
      <c r="G141" s="893"/>
      <c r="H141" s="893"/>
      <c r="I141" s="893"/>
      <c r="J141" s="893"/>
      <c r="K141" s="893"/>
      <c r="L141" s="893"/>
      <c r="M141" s="893"/>
      <c r="N141" s="893"/>
      <c r="O141" s="893"/>
      <c r="P141" s="893"/>
      <c r="Q141" s="893"/>
      <c r="R141" s="893"/>
      <c r="S141" s="893"/>
      <c r="T141" s="893"/>
      <c r="U141" s="893"/>
      <c r="V141" s="893"/>
      <c r="W141" s="893"/>
      <c r="X141" s="893"/>
      <c r="Y141" s="893"/>
      <c r="Z141" s="893"/>
      <c r="AA141" s="893"/>
      <c r="AB141" s="893"/>
      <c r="AC141" s="893"/>
      <c r="AD141" s="893"/>
      <c r="AE141" s="835"/>
      <c r="AF141" s="894"/>
      <c r="AG141" s="835"/>
    </row>
    <row r="142" spans="1:33">
      <c r="A142" s="893"/>
      <c r="B142" s="893"/>
      <c r="C142" s="893"/>
      <c r="D142" s="893"/>
      <c r="E142" s="893"/>
      <c r="F142" s="893"/>
      <c r="G142" s="893"/>
      <c r="H142" s="893"/>
      <c r="I142" s="893"/>
      <c r="J142" s="893"/>
      <c r="K142" s="893"/>
      <c r="L142" s="893"/>
      <c r="M142" s="893"/>
      <c r="N142" s="893"/>
      <c r="O142" s="893"/>
      <c r="P142" s="893"/>
      <c r="Q142" s="893"/>
      <c r="R142" s="893"/>
      <c r="S142" s="893"/>
      <c r="T142" s="893"/>
      <c r="U142" s="893"/>
      <c r="V142" s="893"/>
      <c r="W142" s="893"/>
      <c r="X142" s="893"/>
      <c r="Y142" s="893"/>
      <c r="Z142" s="893"/>
      <c r="AA142" s="893"/>
      <c r="AB142" s="893"/>
      <c r="AC142" s="893"/>
      <c r="AD142" s="893"/>
      <c r="AE142" s="835"/>
      <c r="AF142" s="894"/>
      <c r="AG142" s="835"/>
    </row>
    <row r="143" spans="1:33">
      <c r="A143" s="893"/>
      <c r="B143" s="893"/>
      <c r="C143" s="893"/>
      <c r="D143" s="893"/>
      <c r="E143" s="893"/>
      <c r="F143" s="893"/>
      <c r="G143" s="893"/>
      <c r="H143" s="893"/>
      <c r="I143" s="893"/>
      <c r="J143" s="893"/>
      <c r="K143" s="893"/>
      <c r="L143" s="893"/>
      <c r="M143" s="893"/>
      <c r="N143" s="893"/>
      <c r="O143" s="893"/>
      <c r="P143" s="893"/>
      <c r="Q143" s="893"/>
      <c r="R143" s="893"/>
      <c r="S143" s="893"/>
      <c r="T143" s="893"/>
      <c r="U143" s="893"/>
      <c r="V143" s="893"/>
      <c r="W143" s="893"/>
      <c r="X143" s="893"/>
      <c r="Y143" s="893"/>
      <c r="Z143" s="893"/>
      <c r="AA143" s="893"/>
      <c r="AB143" s="893"/>
      <c r="AC143" s="893"/>
      <c r="AD143" s="893"/>
      <c r="AE143" s="835"/>
      <c r="AF143" s="894"/>
      <c r="AG143" s="835"/>
    </row>
    <row r="144" spans="1:33">
      <c r="A144" s="893"/>
      <c r="B144" s="893"/>
      <c r="C144" s="893"/>
      <c r="D144" s="893"/>
      <c r="E144" s="893"/>
      <c r="F144" s="893"/>
      <c r="G144" s="893"/>
      <c r="H144" s="893"/>
      <c r="I144" s="893"/>
      <c r="J144" s="893"/>
      <c r="K144" s="893"/>
      <c r="L144" s="893"/>
      <c r="M144" s="893"/>
      <c r="N144" s="893"/>
      <c r="O144" s="893"/>
      <c r="P144" s="893"/>
      <c r="Q144" s="893"/>
      <c r="R144" s="893"/>
      <c r="S144" s="893"/>
      <c r="T144" s="893"/>
      <c r="U144" s="893"/>
      <c r="V144" s="893"/>
      <c r="W144" s="893"/>
      <c r="X144" s="893"/>
      <c r="Y144" s="893"/>
      <c r="Z144" s="893"/>
      <c r="AA144" s="893"/>
      <c r="AB144" s="893"/>
      <c r="AC144" s="893"/>
      <c r="AD144" s="893"/>
      <c r="AE144" s="835"/>
      <c r="AF144" s="894"/>
      <c r="AG144" s="835"/>
    </row>
    <row r="145" spans="1:33">
      <c r="A145" s="893"/>
      <c r="B145" s="893"/>
      <c r="C145" s="893"/>
      <c r="D145" s="893"/>
      <c r="E145" s="893"/>
      <c r="F145" s="893"/>
      <c r="G145" s="893"/>
      <c r="H145" s="893"/>
      <c r="I145" s="893"/>
      <c r="J145" s="893"/>
      <c r="K145" s="893"/>
      <c r="L145" s="893"/>
      <c r="M145" s="893"/>
      <c r="N145" s="893"/>
      <c r="O145" s="893"/>
      <c r="P145" s="893"/>
      <c r="Q145" s="893"/>
      <c r="R145" s="893"/>
      <c r="S145" s="893"/>
      <c r="T145" s="893"/>
      <c r="U145" s="893"/>
      <c r="V145" s="893"/>
      <c r="W145" s="893"/>
      <c r="X145" s="893"/>
      <c r="Y145" s="893"/>
      <c r="Z145" s="893"/>
      <c r="AA145" s="893"/>
      <c r="AB145" s="893"/>
      <c r="AC145" s="893"/>
      <c r="AD145" s="893"/>
      <c r="AE145" s="835"/>
      <c r="AF145" s="894"/>
      <c r="AG145" s="835"/>
    </row>
    <row r="146" spans="1:33">
      <c r="A146" s="893"/>
      <c r="B146" s="893"/>
      <c r="C146" s="893"/>
      <c r="D146" s="893"/>
      <c r="E146" s="893"/>
      <c r="F146" s="893"/>
      <c r="G146" s="893"/>
      <c r="H146" s="893"/>
      <c r="I146" s="893"/>
      <c r="J146" s="893"/>
      <c r="K146" s="893"/>
      <c r="L146" s="893"/>
      <c r="M146" s="893"/>
      <c r="N146" s="893"/>
      <c r="O146" s="893"/>
      <c r="P146" s="893"/>
      <c r="Q146" s="893"/>
      <c r="R146" s="893"/>
      <c r="S146" s="893"/>
      <c r="T146" s="893"/>
      <c r="U146" s="893"/>
      <c r="V146" s="893"/>
      <c r="W146" s="893"/>
      <c r="X146" s="893"/>
      <c r="Y146" s="893"/>
      <c r="Z146" s="893"/>
      <c r="AA146" s="893"/>
      <c r="AB146" s="893"/>
      <c r="AC146" s="893"/>
      <c r="AD146" s="893"/>
      <c r="AE146" s="835"/>
      <c r="AF146" s="894"/>
      <c r="AG146" s="835"/>
    </row>
    <row r="147" spans="1:33">
      <c r="A147" s="893"/>
      <c r="B147" s="893"/>
      <c r="C147" s="893"/>
      <c r="D147" s="893"/>
      <c r="E147" s="893"/>
      <c r="F147" s="893"/>
      <c r="G147" s="893"/>
      <c r="H147" s="893"/>
      <c r="I147" s="893"/>
      <c r="J147" s="893"/>
      <c r="K147" s="893"/>
      <c r="L147" s="893"/>
      <c r="M147" s="893"/>
      <c r="N147" s="893"/>
      <c r="O147" s="893"/>
      <c r="P147" s="893"/>
      <c r="Q147" s="893"/>
      <c r="R147" s="893"/>
      <c r="S147" s="893"/>
      <c r="T147" s="893"/>
      <c r="U147" s="893"/>
      <c r="V147" s="893"/>
      <c r="W147" s="893"/>
      <c r="X147" s="893"/>
      <c r="Y147" s="893"/>
      <c r="Z147" s="893"/>
      <c r="AA147" s="893"/>
      <c r="AB147" s="893"/>
      <c r="AC147" s="893"/>
      <c r="AD147" s="893"/>
      <c r="AE147" s="835"/>
      <c r="AF147" s="894"/>
      <c r="AG147" s="835"/>
    </row>
    <row r="148" spans="1:33">
      <c r="A148" s="893"/>
      <c r="B148" s="893"/>
      <c r="C148" s="893"/>
      <c r="D148" s="893"/>
      <c r="E148" s="893"/>
      <c r="F148" s="893"/>
      <c r="G148" s="893"/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3"/>
      <c r="U148" s="893"/>
      <c r="V148" s="893"/>
      <c r="W148" s="893"/>
      <c r="X148" s="893"/>
      <c r="Y148" s="893"/>
      <c r="Z148" s="893"/>
      <c r="AA148" s="893"/>
      <c r="AB148" s="893"/>
      <c r="AC148" s="893"/>
      <c r="AD148" s="893"/>
      <c r="AE148" s="835"/>
      <c r="AF148" s="894"/>
      <c r="AG148" s="835"/>
    </row>
    <row r="149" spans="1:33">
      <c r="A149" s="893"/>
      <c r="B149" s="893"/>
      <c r="C149" s="893"/>
      <c r="D149" s="893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R149" s="893"/>
      <c r="S149" s="893"/>
      <c r="T149" s="893"/>
      <c r="U149" s="893"/>
      <c r="V149" s="893"/>
      <c r="W149" s="893"/>
      <c r="X149" s="893"/>
      <c r="Y149" s="893"/>
      <c r="Z149" s="893"/>
      <c r="AA149" s="893"/>
      <c r="AB149" s="893"/>
      <c r="AC149" s="893"/>
      <c r="AD149" s="893"/>
      <c r="AE149" s="835"/>
      <c r="AF149" s="894"/>
      <c r="AG149" s="835"/>
    </row>
    <row r="150" spans="1:33">
      <c r="A150" s="893"/>
      <c r="B150" s="893"/>
      <c r="C150" s="893"/>
      <c r="D150" s="893"/>
      <c r="E150" s="893"/>
      <c r="F150" s="893"/>
      <c r="G150" s="893"/>
      <c r="H150" s="893"/>
      <c r="I150" s="893"/>
      <c r="J150" s="893"/>
      <c r="K150" s="893"/>
      <c r="L150" s="893"/>
      <c r="M150" s="893"/>
      <c r="N150" s="893"/>
      <c r="O150" s="893"/>
      <c r="P150" s="893"/>
      <c r="Q150" s="893"/>
      <c r="R150" s="893"/>
      <c r="S150" s="893"/>
      <c r="T150" s="893"/>
      <c r="U150" s="893"/>
      <c r="V150" s="893"/>
      <c r="W150" s="893"/>
      <c r="X150" s="893"/>
      <c r="Y150" s="893"/>
      <c r="Z150" s="893"/>
      <c r="AA150" s="893"/>
      <c r="AB150" s="893"/>
      <c r="AC150" s="893"/>
      <c r="AD150" s="893"/>
      <c r="AE150" s="835"/>
      <c r="AF150" s="894"/>
      <c r="AG150" s="835"/>
    </row>
    <row r="151" spans="1:33">
      <c r="A151" s="893"/>
      <c r="B151" s="893"/>
      <c r="C151" s="893"/>
      <c r="D151" s="893"/>
      <c r="E151" s="893"/>
      <c r="F151" s="893"/>
      <c r="G151" s="893"/>
      <c r="H151" s="893"/>
      <c r="I151" s="893"/>
      <c r="J151" s="893"/>
      <c r="K151" s="893"/>
      <c r="L151" s="893"/>
      <c r="M151" s="893"/>
      <c r="N151" s="893"/>
      <c r="O151" s="893"/>
      <c r="P151" s="893"/>
      <c r="Q151" s="893"/>
      <c r="R151" s="893"/>
      <c r="S151" s="893"/>
      <c r="T151" s="893"/>
      <c r="U151" s="893"/>
      <c r="V151" s="893"/>
      <c r="W151" s="893"/>
      <c r="X151" s="893"/>
      <c r="Y151" s="893"/>
      <c r="Z151" s="893"/>
      <c r="AA151" s="893"/>
      <c r="AB151" s="893"/>
      <c r="AC151" s="893"/>
      <c r="AD151" s="893"/>
      <c r="AE151" s="835"/>
      <c r="AF151" s="894"/>
      <c r="AG151" s="835"/>
    </row>
    <row r="152" spans="1:33">
      <c r="A152" s="893"/>
      <c r="B152" s="893"/>
      <c r="C152" s="893"/>
      <c r="D152" s="893"/>
      <c r="E152" s="893"/>
      <c r="F152" s="893"/>
      <c r="G152" s="893"/>
      <c r="H152" s="893"/>
      <c r="I152" s="893"/>
      <c r="J152" s="893"/>
      <c r="K152" s="893"/>
      <c r="L152" s="893"/>
      <c r="M152" s="893"/>
      <c r="N152" s="893"/>
      <c r="O152" s="893"/>
      <c r="P152" s="893"/>
      <c r="Q152" s="893"/>
      <c r="R152" s="893"/>
      <c r="S152" s="893"/>
      <c r="T152" s="893"/>
      <c r="U152" s="893"/>
      <c r="V152" s="893"/>
      <c r="W152" s="893"/>
      <c r="X152" s="893"/>
      <c r="Y152" s="893"/>
      <c r="Z152" s="893"/>
      <c r="AA152" s="893"/>
      <c r="AB152" s="893"/>
      <c r="AC152" s="893"/>
      <c r="AD152" s="893"/>
      <c r="AE152" s="835"/>
      <c r="AF152" s="894"/>
      <c r="AG152" s="835"/>
    </row>
    <row r="153" spans="1:33">
      <c r="A153" s="893"/>
      <c r="B153" s="893"/>
      <c r="C153" s="893"/>
      <c r="D153" s="893"/>
      <c r="E153" s="893"/>
      <c r="F153" s="893"/>
      <c r="G153" s="893"/>
      <c r="H153" s="893"/>
      <c r="I153" s="893"/>
      <c r="J153" s="893"/>
      <c r="K153" s="893"/>
      <c r="L153" s="893"/>
      <c r="M153" s="893"/>
      <c r="N153" s="893"/>
      <c r="O153" s="893"/>
      <c r="P153" s="893"/>
      <c r="Q153" s="893"/>
      <c r="R153" s="893"/>
      <c r="S153" s="893"/>
      <c r="T153" s="893"/>
      <c r="U153" s="893"/>
      <c r="V153" s="893"/>
      <c r="W153" s="893"/>
      <c r="X153" s="893"/>
      <c r="Y153" s="893"/>
      <c r="Z153" s="893"/>
      <c r="AA153" s="893"/>
      <c r="AB153" s="893"/>
      <c r="AC153" s="893"/>
      <c r="AD153" s="893"/>
      <c r="AE153" s="835"/>
      <c r="AF153" s="894"/>
      <c r="AG153" s="835"/>
    </row>
    <row r="154" spans="1:33">
      <c r="A154" s="893"/>
      <c r="B154" s="893"/>
      <c r="C154" s="893"/>
      <c r="D154" s="893"/>
      <c r="E154" s="893"/>
      <c r="F154" s="893"/>
      <c r="G154" s="893"/>
      <c r="H154" s="893"/>
      <c r="I154" s="893"/>
      <c r="J154" s="893"/>
      <c r="K154" s="893"/>
      <c r="L154" s="893"/>
      <c r="M154" s="893"/>
      <c r="N154" s="893"/>
      <c r="O154" s="893"/>
      <c r="P154" s="893"/>
      <c r="Q154" s="893"/>
      <c r="R154" s="893"/>
      <c r="S154" s="893"/>
      <c r="T154" s="893"/>
      <c r="U154" s="893"/>
      <c r="V154" s="893"/>
      <c r="W154" s="893"/>
      <c r="X154" s="893"/>
      <c r="Y154" s="893"/>
      <c r="Z154" s="893"/>
      <c r="AA154" s="893"/>
      <c r="AB154" s="893"/>
      <c r="AC154" s="893"/>
      <c r="AD154" s="893"/>
      <c r="AE154" s="835"/>
      <c r="AF154" s="894"/>
      <c r="AG154" s="835"/>
    </row>
    <row r="155" spans="1:33">
      <c r="A155" s="893"/>
      <c r="B155" s="893"/>
      <c r="C155" s="893"/>
      <c r="D155" s="893"/>
      <c r="E155" s="893"/>
      <c r="F155" s="893"/>
      <c r="G155" s="893"/>
      <c r="H155" s="893"/>
      <c r="I155" s="893"/>
      <c r="J155" s="893"/>
      <c r="K155" s="893"/>
      <c r="L155" s="893"/>
      <c r="M155" s="893"/>
      <c r="N155" s="893"/>
      <c r="O155" s="893"/>
      <c r="P155" s="893"/>
      <c r="Q155" s="893"/>
      <c r="R155" s="893"/>
      <c r="S155" s="893"/>
      <c r="T155" s="893"/>
      <c r="U155" s="893"/>
      <c r="V155" s="893"/>
      <c r="W155" s="893"/>
      <c r="X155" s="893"/>
      <c r="Y155" s="893"/>
      <c r="Z155" s="893"/>
      <c r="AA155" s="893"/>
      <c r="AB155" s="893"/>
      <c r="AC155" s="893"/>
      <c r="AD155" s="893"/>
      <c r="AE155" s="835"/>
      <c r="AF155" s="894"/>
      <c r="AG155" s="835"/>
    </row>
    <row r="156" spans="1:33">
      <c r="A156" s="893"/>
      <c r="B156" s="893"/>
      <c r="C156" s="893"/>
      <c r="D156" s="893"/>
      <c r="E156" s="893"/>
      <c r="F156" s="893"/>
      <c r="G156" s="893"/>
      <c r="H156" s="893"/>
      <c r="I156" s="893"/>
      <c r="J156" s="893"/>
      <c r="K156" s="893"/>
      <c r="L156" s="893"/>
      <c r="M156" s="893"/>
      <c r="N156" s="893"/>
      <c r="O156" s="893"/>
      <c r="P156" s="893"/>
      <c r="Q156" s="893"/>
      <c r="R156" s="893"/>
      <c r="S156" s="893"/>
      <c r="T156" s="893"/>
      <c r="U156" s="893"/>
      <c r="V156" s="893"/>
      <c r="W156" s="893"/>
      <c r="X156" s="893"/>
      <c r="Y156" s="893"/>
      <c r="Z156" s="893"/>
      <c r="AA156" s="893"/>
      <c r="AB156" s="893"/>
      <c r="AC156" s="893"/>
      <c r="AD156" s="893"/>
      <c r="AE156" s="835"/>
      <c r="AF156" s="894"/>
      <c r="AG156" s="835"/>
    </row>
    <row r="157" spans="1:33">
      <c r="A157" s="893"/>
      <c r="B157" s="893"/>
      <c r="C157" s="893"/>
      <c r="D157" s="893"/>
      <c r="E157" s="893"/>
      <c r="F157" s="893"/>
      <c r="G157" s="893"/>
      <c r="H157" s="893"/>
      <c r="I157" s="893"/>
      <c r="J157" s="893"/>
      <c r="K157" s="893"/>
      <c r="L157" s="893"/>
      <c r="M157" s="893"/>
      <c r="N157" s="893"/>
      <c r="O157" s="893"/>
      <c r="P157" s="893"/>
      <c r="Q157" s="893"/>
      <c r="R157" s="893"/>
      <c r="S157" s="893"/>
      <c r="T157" s="893"/>
      <c r="U157" s="893"/>
      <c r="V157" s="893"/>
      <c r="W157" s="893"/>
      <c r="X157" s="893"/>
      <c r="Y157" s="893"/>
      <c r="Z157" s="893"/>
      <c r="AA157" s="893"/>
      <c r="AB157" s="893"/>
      <c r="AC157" s="893"/>
      <c r="AD157" s="893"/>
      <c r="AE157" s="835"/>
      <c r="AF157" s="894"/>
      <c r="AG157" s="835"/>
    </row>
    <row r="158" spans="1:33">
      <c r="A158" s="893"/>
      <c r="B158" s="893"/>
      <c r="C158" s="893"/>
      <c r="D158" s="893"/>
      <c r="E158" s="893"/>
      <c r="F158" s="893"/>
      <c r="G158" s="893"/>
      <c r="H158" s="893"/>
      <c r="I158" s="893"/>
      <c r="J158" s="893"/>
      <c r="K158" s="893"/>
      <c r="L158" s="893"/>
      <c r="M158" s="893"/>
      <c r="N158" s="893"/>
      <c r="O158" s="893"/>
      <c r="P158" s="893"/>
      <c r="Q158" s="893"/>
      <c r="R158" s="893"/>
      <c r="S158" s="893"/>
      <c r="T158" s="893"/>
      <c r="U158" s="893"/>
      <c r="V158" s="893"/>
      <c r="W158" s="893"/>
      <c r="X158" s="893"/>
      <c r="Y158" s="893"/>
      <c r="Z158" s="893"/>
      <c r="AA158" s="893"/>
      <c r="AB158" s="893"/>
      <c r="AC158" s="893"/>
      <c r="AD158" s="893"/>
      <c r="AE158" s="835"/>
      <c r="AF158" s="894"/>
      <c r="AG158" s="835"/>
    </row>
    <row r="159" spans="1:33">
      <c r="A159" s="893"/>
      <c r="B159" s="893"/>
      <c r="C159" s="893"/>
      <c r="D159" s="893"/>
      <c r="E159" s="893"/>
      <c r="F159" s="893"/>
      <c r="G159" s="893"/>
      <c r="H159" s="893"/>
      <c r="I159" s="893"/>
      <c r="J159" s="893"/>
      <c r="K159" s="893"/>
      <c r="L159" s="893"/>
      <c r="M159" s="893"/>
      <c r="N159" s="893"/>
      <c r="O159" s="893"/>
      <c r="P159" s="893"/>
      <c r="Q159" s="893"/>
      <c r="R159" s="893"/>
      <c r="S159" s="893"/>
      <c r="T159" s="893"/>
      <c r="U159" s="893"/>
      <c r="V159" s="893"/>
      <c r="W159" s="893"/>
      <c r="X159" s="893"/>
      <c r="Y159" s="893"/>
      <c r="Z159" s="893"/>
      <c r="AA159" s="893"/>
      <c r="AB159" s="893"/>
      <c r="AC159" s="893"/>
      <c r="AD159" s="893"/>
      <c r="AE159" s="835"/>
      <c r="AF159" s="894"/>
      <c r="AG159" s="835"/>
    </row>
    <row r="160" spans="1:33">
      <c r="A160" s="893"/>
      <c r="B160" s="893"/>
      <c r="C160" s="893"/>
      <c r="D160" s="893"/>
      <c r="E160" s="893"/>
      <c r="F160" s="893"/>
      <c r="G160" s="893"/>
      <c r="H160" s="893"/>
      <c r="I160" s="893"/>
      <c r="J160" s="893"/>
      <c r="K160" s="893"/>
      <c r="L160" s="893"/>
      <c r="M160" s="893"/>
      <c r="N160" s="893"/>
      <c r="O160" s="893"/>
      <c r="P160" s="893"/>
      <c r="Q160" s="893"/>
      <c r="R160" s="893"/>
      <c r="S160" s="893"/>
      <c r="T160" s="893"/>
      <c r="U160" s="893"/>
      <c r="V160" s="893"/>
      <c r="W160" s="893"/>
      <c r="X160" s="893"/>
      <c r="Y160" s="893"/>
      <c r="Z160" s="893"/>
      <c r="AA160" s="893"/>
      <c r="AB160" s="893"/>
      <c r="AC160" s="893"/>
      <c r="AD160" s="893"/>
      <c r="AE160" s="835"/>
      <c r="AF160" s="894"/>
      <c r="AG160" s="835"/>
    </row>
    <row r="161" spans="1:33">
      <c r="A161" s="893"/>
      <c r="B161" s="893"/>
      <c r="C161" s="893"/>
      <c r="D161" s="893"/>
      <c r="E161" s="893"/>
      <c r="F161" s="893"/>
      <c r="G161" s="893"/>
      <c r="H161" s="893"/>
      <c r="I161" s="893"/>
      <c r="J161" s="893"/>
      <c r="K161" s="893"/>
      <c r="L161" s="893"/>
      <c r="M161" s="893"/>
      <c r="N161" s="893"/>
      <c r="O161" s="893"/>
      <c r="P161" s="893"/>
      <c r="Q161" s="893"/>
      <c r="R161" s="893"/>
      <c r="S161" s="893"/>
      <c r="T161" s="893"/>
      <c r="U161" s="893"/>
      <c r="V161" s="893"/>
      <c r="W161" s="893"/>
      <c r="X161" s="893"/>
      <c r="Y161" s="893"/>
      <c r="Z161" s="893"/>
      <c r="AA161" s="893"/>
      <c r="AB161" s="893"/>
      <c r="AC161" s="893"/>
      <c r="AD161" s="893"/>
      <c r="AE161" s="835"/>
      <c r="AF161" s="894"/>
      <c r="AG161" s="835"/>
    </row>
    <row r="162" spans="1:33">
      <c r="A162" s="893"/>
      <c r="B162" s="893"/>
      <c r="C162" s="893"/>
      <c r="D162" s="893"/>
      <c r="E162" s="893"/>
      <c r="F162" s="893"/>
      <c r="G162" s="893"/>
      <c r="H162" s="893"/>
      <c r="I162" s="893"/>
      <c r="J162" s="893"/>
      <c r="K162" s="893"/>
      <c r="L162" s="893"/>
      <c r="M162" s="893"/>
      <c r="N162" s="893"/>
      <c r="O162" s="893"/>
      <c r="P162" s="893"/>
      <c r="Q162" s="893"/>
      <c r="R162" s="893"/>
      <c r="S162" s="893"/>
      <c r="T162" s="893"/>
      <c r="U162" s="893"/>
      <c r="V162" s="893"/>
      <c r="W162" s="893"/>
      <c r="X162" s="893"/>
      <c r="Y162" s="893"/>
      <c r="Z162" s="893"/>
      <c r="AA162" s="893"/>
      <c r="AB162" s="893"/>
      <c r="AC162" s="893"/>
      <c r="AD162" s="893"/>
      <c r="AE162" s="835"/>
      <c r="AF162" s="894"/>
      <c r="AG162" s="835"/>
    </row>
    <row r="163" spans="1:33">
      <c r="A163" s="893"/>
      <c r="B163" s="893"/>
      <c r="C163" s="893"/>
      <c r="D163" s="893"/>
      <c r="E163" s="893"/>
      <c r="F163" s="893"/>
      <c r="G163" s="893"/>
      <c r="H163" s="893"/>
      <c r="I163" s="893"/>
      <c r="J163" s="893"/>
      <c r="K163" s="893"/>
      <c r="L163" s="893"/>
      <c r="M163" s="893"/>
      <c r="N163" s="893"/>
      <c r="O163" s="893"/>
      <c r="P163" s="893"/>
      <c r="Q163" s="893"/>
      <c r="R163" s="893"/>
      <c r="S163" s="893"/>
      <c r="T163" s="893"/>
      <c r="U163" s="893"/>
      <c r="V163" s="893"/>
      <c r="W163" s="893"/>
      <c r="X163" s="893"/>
      <c r="Y163" s="893"/>
      <c r="Z163" s="893"/>
      <c r="AA163" s="893"/>
      <c r="AB163" s="893"/>
      <c r="AC163" s="893"/>
      <c r="AD163" s="893"/>
      <c r="AE163" s="835"/>
      <c r="AF163" s="894"/>
      <c r="AG163" s="835"/>
    </row>
    <row r="164" spans="1:33">
      <c r="A164" s="893"/>
      <c r="B164" s="893"/>
      <c r="C164" s="893"/>
      <c r="D164" s="893"/>
      <c r="E164" s="893"/>
      <c r="F164" s="893"/>
      <c r="G164" s="893"/>
      <c r="H164" s="893"/>
      <c r="I164" s="893"/>
      <c r="J164" s="893"/>
      <c r="K164" s="893"/>
      <c r="L164" s="893"/>
      <c r="M164" s="893"/>
      <c r="N164" s="893"/>
      <c r="O164" s="893"/>
      <c r="P164" s="893"/>
      <c r="Q164" s="893"/>
      <c r="R164" s="893"/>
      <c r="S164" s="893"/>
      <c r="T164" s="893"/>
      <c r="U164" s="893"/>
      <c r="V164" s="893"/>
      <c r="W164" s="893"/>
      <c r="X164" s="893"/>
      <c r="Y164" s="893"/>
      <c r="Z164" s="893"/>
      <c r="AA164" s="893"/>
      <c r="AB164" s="893"/>
      <c r="AC164" s="893"/>
      <c r="AD164" s="893"/>
      <c r="AE164" s="835"/>
      <c r="AF164" s="894"/>
      <c r="AG164" s="835"/>
    </row>
    <row r="165" spans="1:33">
      <c r="A165" s="893"/>
      <c r="B165" s="893"/>
      <c r="C165" s="893"/>
      <c r="D165" s="893"/>
      <c r="E165" s="893"/>
      <c r="F165" s="893"/>
      <c r="G165" s="893"/>
      <c r="H165" s="893"/>
      <c r="I165" s="893"/>
      <c r="J165" s="893"/>
      <c r="K165" s="893"/>
      <c r="L165" s="893"/>
      <c r="M165" s="893"/>
      <c r="N165" s="893"/>
      <c r="O165" s="893"/>
      <c r="P165" s="893"/>
      <c r="Q165" s="893"/>
      <c r="R165" s="893"/>
      <c r="S165" s="893"/>
      <c r="T165" s="893"/>
      <c r="U165" s="893"/>
      <c r="V165" s="893"/>
      <c r="W165" s="893"/>
      <c r="X165" s="893"/>
      <c r="Y165" s="893"/>
      <c r="Z165" s="893"/>
      <c r="AA165" s="893"/>
      <c r="AB165" s="893"/>
      <c r="AC165" s="893"/>
      <c r="AD165" s="893"/>
      <c r="AE165" s="835"/>
      <c r="AF165" s="894"/>
      <c r="AG165" s="835"/>
    </row>
    <row r="166" spans="1:33">
      <c r="A166" s="893"/>
      <c r="B166" s="893"/>
      <c r="C166" s="893"/>
      <c r="D166" s="893"/>
      <c r="E166" s="893"/>
      <c r="F166" s="893"/>
      <c r="G166" s="893"/>
      <c r="H166" s="893"/>
      <c r="I166" s="893"/>
      <c r="J166" s="893"/>
      <c r="K166" s="893"/>
      <c r="L166" s="893"/>
      <c r="M166" s="893"/>
      <c r="N166" s="893"/>
      <c r="O166" s="893"/>
      <c r="P166" s="893"/>
      <c r="Q166" s="893"/>
      <c r="R166" s="893"/>
      <c r="S166" s="893"/>
      <c r="T166" s="893"/>
      <c r="U166" s="893"/>
      <c r="V166" s="893"/>
      <c r="W166" s="893"/>
      <c r="X166" s="893"/>
      <c r="Y166" s="893"/>
      <c r="Z166" s="893"/>
      <c r="AA166" s="893"/>
      <c r="AB166" s="893"/>
      <c r="AC166" s="893"/>
      <c r="AD166" s="893"/>
      <c r="AE166" s="835"/>
      <c r="AF166" s="894"/>
      <c r="AG166" s="835"/>
    </row>
    <row r="167" spans="1:33">
      <c r="A167" s="893"/>
      <c r="B167" s="893"/>
      <c r="C167" s="893"/>
      <c r="D167" s="893"/>
      <c r="E167" s="893"/>
      <c r="F167" s="893"/>
      <c r="G167" s="893"/>
      <c r="H167" s="893"/>
      <c r="I167" s="893"/>
      <c r="J167" s="893"/>
      <c r="K167" s="893"/>
      <c r="L167" s="893"/>
      <c r="M167" s="893"/>
      <c r="N167" s="893"/>
      <c r="O167" s="893"/>
      <c r="P167" s="893"/>
      <c r="Q167" s="893"/>
      <c r="R167" s="893"/>
      <c r="S167" s="893"/>
      <c r="T167" s="893"/>
      <c r="U167" s="893"/>
      <c r="V167" s="893"/>
      <c r="W167" s="893"/>
      <c r="X167" s="893"/>
      <c r="Y167" s="893"/>
      <c r="Z167" s="893"/>
      <c r="AA167" s="893"/>
      <c r="AB167" s="893"/>
      <c r="AC167" s="893"/>
      <c r="AD167" s="893"/>
      <c r="AE167" s="835"/>
      <c r="AF167" s="894"/>
      <c r="AG167" s="835"/>
    </row>
    <row r="168" spans="1:33">
      <c r="A168" s="893"/>
      <c r="B168" s="893"/>
      <c r="C168" s="893"/>
      <c r="D168" s="893"/>
      <c r="E168" s="893"/>
      <c r="F168" s="893"/>
      <c r="G168" s="893"/>
      <c r="H168" s="893"/>
      <c r="I168" s="893"/>
      <c r="J168" s="893"/>
      <c r="K168" s="893"/>
      <c r="L168" s="893"/>
      <c r="M168" s="893"/>
      <c r="N168" s="893"/>
      <c r="O168" s="893"/>
      <c r="P168" s="893"/>
      <c r="Q168" s="893"/>
      <c r="R168" s="893"/>
      <c r="S168" s="893"/>
      <c r="T168" s="893"/>
      <c r="U168" s="893"/>
      <c r="V168" s="893"/>
      <c r="W168" s="893"/>
      <c r="X168" s="893"/>
      <c r="Y168" s="893"/>
      <c r="Z168" s="893"/>
      <c r="AA168" s="893"/>
      <c r="AB168" s="893"/>
      <c r="AC168" s="893"/>
      <c r="AD168" s="893"/>
      <c r="AE168" s="835"/>
      <c r="AF168" s="894"/>
      <c r="AG168" s="835"/>
    </row>
    <row r="169" spans="1:33">
      <c r="A169" s="893"/>
      <c r="B169" s="893"/>
      <c r="C169" s="893"/>
      <c r="D169" s="893"/>
      <c r="E169" s="893"/>
      <c r="F169" s="893"/>
      <c r="G169" s="893"/>
      <c r="H169" s="893"/>
      <c r="I169" s="893"/>
      <c r="J169" s="893"/>
      <c r="K169" s="893"/>
      <c r="L169" s="893"/>
      <c r="M169" s="893"/>
      <c r="N169" s="893"/>
      <c r="O169" s="893"/>
      <c r="P169" s="893"/>
      <c r="Q169" s="893"/>
      <c r="R169" s="893"/>
      <c r="S169" s="893"/>
      <c r="T169" s="893"/>
      <c r="U169" s="893"/>
      <c r="V169" s="893"/>
      <c r="W169" s="893"/>
      <c r="X169" s="893"/>
      <c r="Y169" s="893"/>
      <c r="Z169" s="893"/>
      <c r="AA169" s="893"/>
      <c r="AB169" s="893"/>
      <c r="AC169" s="893"/>
      <c r="AD169" s="893"/>
      <c r="AE169" s="835"/>
      <c r="AF169" s="894"/>
      <c r="AG169" s="835"/>
    </row>
    <row r="170" spans="1:33">
      <c r="A170" s="893"/>
      <c r="B170" s="893"/>
      <c r="C170" s="893"/>
      <c r="D170" s="893"/>
      <c r="E170" s="893"/>
      <c r="F170" s="893"/>
      <c r="G170" s="893"/>
      <c r="H170" s="893"/>
      <c r="I170" s="893"/>
      <c r="J170" s="893"/>
      <c r="K170" s="893"/>
      <c r="L170" s="893"/>
      <c r="M170" s="893"/>
      <c r="N170" s="893"/>
      <c r="O170" s="893"/>
      <c r="P170" s="893"/>
      <c r="Q170" s="893"/>
      <c r="R170" s="893"/>
      <c r="S170" s="893"/>
      <c r="T170" s="893"/>
      <c r="U170" s="893"/>
      <c r="V170" s="893"/>
      <c r="W170" s="893"/>
      <c r="X170" s="893"/>
      <c r="Y170" s="893"/>
      <c r="Z170" s="893"/>
      <c r="AA170" s="893"/>
      <c r="AB170" s="893"/>
      <c r="AC170" s="893"/>
      <c r="AD170" s="893"/>
      <c r="AE170" s="835"/>
      <c r="AF170" s="894"/>
      <c r="AG170" s="835"/>
    </row>
    <row r="171" spans="1:33">
      <c r="A171" s="893"/>
      <c r="B171" s="893"/>
      <c r="C171" s="893"/>
      <c r="D171" s="893"/>
      <c r="E171" s="893"/>
      <c r="F171" s="893"/>
      <c r="G171" s="893"/>
      <c r="H171" s="893"/>
      <c r="I171" s="893"/>
      <c r="J171" s="893"/>
      <c r="K171" s="893"/>
      <c r="L171" s="893"/>
      <c r="M171" s="893"/>
      <c r="N171" s="893"/>
      <c r="O171" s="893"/>
      <c r="P171" s="893"/>
      <c r="Q171" s="893"/>
      <c r="R171" s="893"/>
      <c r="S171" s="893"/>
      <c r="T171" s="893"/>
      <c r="U171" s="893"/>
      <c r="V171" s="893"/>
      <c r="W171" s="893"/>
      <c r="X171" s="893"/>
      <c r="Y171" s="893"/>
      <c r="Z171" s="893"/>
      <c r="AA171" s="893"/>
      <c r="AB171" s="893"/>
      <c r="AC171" s="893"/>
      <c r="AD171" s="893"/>
      <c r="AE171" s="835"/>
      <c r="AF171" s="894"/>
      <c r="AG171" s="835"/>
    </row>
    <row r="172" spans="1:33">
      <c r="A172" s="893"/>
      <c r="B172" s="893"/>
      <c r="C172" s="893"/>
      <c r="D172" s="893"/>
      <c r="E172" s="893"/>
      <c r="F172" s="893"/>
      <c r="G172" s="893"/>
      <c r="H172" s="893"/>
      <c r="I172" s="893"/>
      <c r="J172" s="893"/>
      <c r="K172" s="893"/>
      <c r="L172" s="893"/>
      <c r="M172" s="893"/>
      <c r="N172" s="893"/>
      <c r="O172" s="893"/>
      <c r="P172" s="893"/>
      <c r="Q172" s="893"/>
      <c r="R172" s="893"/>
      <c r="S172" s="893"/>
      <c r="T172" s="893"/>
      <c r="U172" s="893"/>
      <c r="V172" s="893"/>
      <c r="W172" s="893"/>
      <c r="X172" s="893"/>
      <c r="Y172" s="893"/>
      <c r="Z172" s="893"/>
      <c r="AA172" s="893"/>
      <c r="AB172" s="893"/>
      <c r="AC172" s="893"/>
      <c r="AD172" s="893"/>
      <c r="AE172" s="835"/>
      <c r="AF172" s="894"/>
      <c r="AG172" s="835"/>
    </row>
    <row r="173" spans="1:33">
      <c r="A173" s="893"/>
      <c r="B173" s="893"/>
      <c r="C173" s="893"/>
      <c r="D173" s="893"/>
      <c r="E173" s="893"/>
      <c r="F173" s="893"/>
      <c r="G173" s="893"/>
      <c r="H173" s="893"/>
      <c r="I173" s="893"/>
      <c r="J173" s="893"/>
      <c r="K173" s="893"/>
      <c r="L173" s="893"/>
      <c r="M173" s="893"/>
      <c r="N173" s="893"/>
      <c r="O173" s="893"/>
      <c r="P173" s="893"/>
      <c r="Q173" s="893"/>
      <c r="R173" s="893"/>
      <c r="S173" s="893"/>
      <c r="T173" s="893"/>
      <c r="U173" s="893"/>
      <c r="V173" s="893"/>
      <c r="W173" s="893"/>
      <c r="X173" s="893"/>
      <c r="Y173" s="893"/>
      <c r="Z173" s="893"/>
      <c r="AA173" s="893"/>
      <c r="AB173" s="893"/>
      <c r="AC173" s="893"/>
      <c r="AD173" s="893"/>
      <c r="AE173" s="835"/>
      <c r="AF173" s="894"/>
      <c r="AG173" s="835"/>
    </row>
    <row r="174" spans="1:33">
      <c r="A174" s="893"/>
      <c r="B174" s="893"/>
      <c r="C174" s="893"/>
      <c r="D174" s="893"/>
      <c r="E174" s="893"/>
      <c r="F174" s="893"/>
      <c r="G174" s="893"/>
      <c r="H174" s="893"/>
      <c r="I174" s="893"/>
      <c r="J174" s="893"/>
      <c r="K174" s="893"/>
      <c r="L174" s="893"/>
      <c r="M174" s="893"/>
      <c r="N174" s="893"/>
      <c r="O174" s="893"/>
      <c r="P174" s="893"/>
      <c r="Q174" s="893"/>
      <c r="R174" s="893"/>
      <c r="S174" s="893"/>
      <c r="T174" s="893"/>
      <c r="U174" s="893"/>
      <c r="V174" s="893"/>
      <c r="W174" s="893"/>
      <c r="X174" s="893"/>
      <c r="Y174" s="893"/>
      <c r="Z174" s="893"/>
      <c r="AA174" s="893"/>
      <c r="AB174" s="893"/>
      <c r="AC174" s="893"/>
      <c r="AD174" s="893"/>
      <c r="AE174" s="835"/>
      <c r="AF174" s="894"/>
      <c r="AG174" s="835"/>
    </row>
    <row r="175" spans="1:33">
      <c r="A175" s="893"/>
      <c r="B175" s="893"/>
      <c r="C175" s="893"/>
      <c r="D175" s="893"/>
      <c r="E175" s="893"/>
      <c r="F175" s="893"/>
      <c r="G175" s="893"/>
      <c r="H175" s="893"/>
      <c r="I175" s="893"/>
      <c r="J175" s="893"/>
      <c r="K175" s="893"/>
      <c r="L175" s="893"/>
      <c r="M175" s="893"/>
      <c r="N175" s="893"/>
      <c r="O175" s="893"/>
      <c r="P175" s="893"/>
      <c r="Q175" s="893"/>
      <c r="R175" s="893"/>
      <c r="S175" s="893"/>
      <c r="T175" s="893"/>
      <c r="U175" s="893"/>
      <c r="V175" s="893"/>
      <c r="W175" s="893"/>
      <c r="X175" s="893"/>
      <c r="Y175" s="893"/>
      <c r="Z175" s="893"/>
      <c r="AA175" s="893"/>
      <c r="AB175" s="893"/>
      <c r="AC175" s="893"/>
      <c r="AD175" s="893"/>
      <c r="AE175" s="835"/>
      <c r="AF175" s="894"/>
      <c r="AG175" s="835"/>
    </row>
    <row r="176" spans="1:33">
      <c r="A176" s="893"/>
      <c r="B176" s="893"/>
      <c r="C176" s="893"/>
      <c r="D176" s="893"/>
      <c r="E176" s="893"/>
      <c r="F176" s="893"/>
      <c r="G176" s="893"/>
      <c r="H176" s="893"/>
      <c r="I176" s="893"/>
      <c r="J176" s="893"/>
      <c r="K176" s="893"/>
      <c r="L176" s="893"/>
      <c r="M176" s="893"/>
      <c r="N176" s="893"/>
      <c r="O176" s="893"/>
      <c r="P176" s="893"/>
      <c r="Q176" s="893"/>
      <c r="R176" s="893"/>
      <c r="S176" s="893"/>
      <c r="T176" s="893"/>
      <c r="U176" s="893"/>
      <c r="V176" s="893"/>
      <c r="W176" s="893"/>
      <c r="X176" s="893"/>
      <c r="Y176" s="893"/>
      <c r="Z176" s="893"/>
      <c r="AA176" s="893"/>
      <c r="AB176" s="893"/>
      <c r="AC176" s="893"/>
      <c r="AD176" s="893"/>
      <c r="AE176" s="835"/>
      <c r="AF176" s="894"/>
      <c r="AG176" s="835"/>
    </row>
    <row r="177" spans="1:33">
      <c r="A177" s="893"/>
      <c r="B177" s="893"/>
      <c r="C177" s="893"/>
      <c r="D177" s="893"/>
      <c r="E177" s="893"/>
      <c r="F177" s="893"/>
      <c r="G177" s="893"/>
      <c r="H177" s="893"/>
      <c r="I177" s="893"/>
      <c r="J177" s="893"/>
      <c r="K177" s="893"/>
      <c r="L177" s="893"/>
      <c r="M177" s="893"/>
      <c r="N177" s="893"/>
      <c r="O177" s="893"/>
      <c r="P177" s="893"/>
      <c r="Q177" s="893"/>
      <c r="R177" s="893"/>
      <c r="S177" s="893"/>
      <c r="T177" s="893"/>
      <c r="U177" s="893"/>
      <c r="V177" s="893"/>
      <c r="W177" s="893"/>
      <c r="X177" s="893"/>
      <c r="Y177" s="893"/>
      <c r="Z177" s="893"/>
      <c r="AA177" s="893"/>
      <c r="AB177" s="893"/>
      <c r="AC177" s="893"/>
      <c r="AD177" s="893"/>
      <c r="AE177" s="835"/>
      <c r="AF177" s="894"/>
      <c r="AG177" s="835"/>
    </row>
    <row r="178" spans="1:33">
      <c r="A178" s="893"/>
      <c r="B178" s="893"/>
      <c r="C178" s="893"/>
      <c r="D178" s="893"/>
      <c r="E178" s="893"/>
      <c r="F178" s="893"/>
      <c r="G178" s="893"/>
      <c r="H178" s="893"/>
      <c r="I178" s="893"/>
      <c r="J178" s="893"/>
      <c r="K178" s="893"/>
      <c r="L178" s="893"/>
      <c r="M178" s="893"/>
      <c r="N178" s="893"/>
      <c r="O178" s="893"/>
      <c r="P178" s="893"/>
      <c r="Q178" s="893"/>
      <c r="R178" s="893"/>
      <c r="S178" s="893"/>
      <c r="T178" s="893"/>
      <c r="U178" s="893"/>
      <c r="V178" s="893"/>
      <c r="W178" s="893"/>
      <c r="X178" s="893"/>
      <c r="Y178" s="893"/>
      <c r="Z178" s="893"/>
      <c r="AA178" s="893"/>
      <c r="AB178" s="893"/>
      <c r="AC178" s="893"/>
      <c r="AD178" s="893"/>
      <c r="AE178" s="835"/>
      <c r="AF178" s="894"/>
      <c r="AG178" s="835"/>
    </row>
    <row r="179" spans="1:33">
      <c r="A179" s="893"/>
      <c r="B179" s="893"/>
      <c r="C179" s="893"/>
      <c r="D179" s="893"/>
      <c r="E179" s="893"/>
      <c r="F179" s="893"/>
      <c r="G179" s="893"/>
      <c r="H179" s="893"/>
      <c r="I179" s="893"/>
      <c r="J179" s="893"/>
      <c r="K179" s="893"/>
      <c r="L179" s="893"/>
      <c r="M179" s="893"/>
      <c r="N179" s="893"/>
      <c r="O179" s="893"/>
      <c r="P179" s="893"/>
      <c r="Q179" s="893"/>
      <c r="R179" s="893"/>
      <c r="S179" s="893"/>
      <c r="T179" s="893"/>
      <c r="U179" s="893"/>
      <c r="V179" s="893"/>
      <c r="W179" s="893"/>
      <c r="X179" s="893"/>
      <c r="Y179" s="893"/>
      <c r="Z179" s="893"/>
      <c r="AA179" s="893"/>
      <c r="AB179" s="893"/>
      <c r="AC179" s="893"/>
      <c r="AD179" s="893"/>
      <c r="AE179" s="835"/>
      <c r="AF179" s="894"/>
      <c r="AG179" s="835"/>
    </row>
    <row r="180" spans="1:33">
      <c r="A180" s="893"/>
      <c r="B180" s="893"/>
      <c r="C180" s="893"/>
      <c r="D180" s="893"/>
      <c r="E180" s="893"/>
      <c r="F180" s="893"/>
      <c r="G180" s="893"/>
      <c r="H180" s="893"/>
      <c r="I180" s="893"/>
      <c r="J180" s="893"/>
      <c r="K180" s="893"/>
      <c r="L180" s="893"/>
      <c r="M180" s="893"/>
      <c r="N180" s="893"/>
      <c r="O180" s="893"/>
      <c r="P180" s="893"/>
      <c r="Q180" s="893"/>
      <c r="R180" s="893"/>
      <c r="S180" s="893"/>
      <c r="T180" s="893"/>
      <c r="U180" s="893"/>
      <c r="V180" s="893"/>
      <c r="W180" s="893"/>
      <c r="X180" s="893"/>
      <c r="Y180" s="893"/>
      <c r="Z180" s="893"/>
      <c r="AA180" s="893"/>
      <c r="AB180" s="893"/>
      <c r="AC180" s="893"/>
      <c r="AD180" s="893"/>
      <c r="AE180" s="835"/>
      <c r="AF180" s="894"/>
      <c r="AG180" s="835"/>
    </row>
    <row r="181" spans="1:33">
      <c r="A181" s="893"/>
      <c r="B181" s="893"/>
      <c r="C181" s="893"/>
      <c r="D181" s="893"/>
      <c r="E181" s="893"/>
      <c r="F181" s="893"/>
      <c r="G181" s="893"/>
      <c r="H181" s="893"/>
      <c r="I181" s="893"/>
      <c r="J181" s="893"/>
      <c r="K181" s="893"/>
      <c r="L181" s="893"/>
      <c r="M181" s="893"/>
      <c r="N181" s="893"/>
      <c r="O181" s="893"/>
      <c r="P181" s="893"/>
      <c r="Q181" s="893"/>
      <c r="R181" s="893"/>
      <c r="S181" s="893"/>
      <c r="T181" s="893"/>
      <c r="U181" s="893"/>
      <c r="V181" s="893"/>
      <c r="W181" s="893"/>
      <c r="X181" s="893"/>
      <c r="Y181" s="893"/>
      <c r="Z181" s="893"/>
      <c r="AA181" s="893"/>
      <c r="AB181" s="893"/>
      <c r="AC181" s="893"/>
      <c r="AD181" s="893"/>
      <c r="AE181" s="835"/>
      <c r="AF181" s="894"/>
      <c r="AG181" s="835"/>
    </row>
    <row r="182" spans="1:33">
      <c r="A182" s="893"/>
      <c r="B182" s="893"/>
      <c r="C182" s="893"/>
      <c r="D182" s="893"/>
      <c r="E182" s="893"/>
      <c r="F182" s="893"/>
      <c r="G182" s="893"/>
      <c r="H182" s="893"/>
      <c r="I182" s="893"/>
      <c r="J182" s="893"/>
      <c r="K182" s="893"/>
      <c r="L182" s="893"/>
      <c r="M182" s="893"/>
      <c r="N182" s="893"/>
      <c r="O182" s="893"/>
      <c r="P182" s="893"/>
      <c r="Q182" s="893"/>
      <c r="R182" s="893"/>
      <c r="S182" s="893"/>
      <c r="T182" s="893"/>
      <c r="U182" s="893"/>
      <c r="V182" s="893"/>
      <c r="W182" s="893"/>
      <c r="X182" s="893"/>
      <c r="Y182" s="893"/>
      <c r="Z182" s="893"/>
      <c r="AA182" s="893"/>
      <c r="AB182" s="893"/>
      <c r="AC182" s="893"/>
      <c r="AD182" s="893"/>
      <c r="AE182" s="835"/>
      <c r="AF182" s="894"/>
      <c r="AG182" s="835"/>
    </row>
    <row r="183" spans="1:33">
      <c r="A183" s="893"/>
      <c r="B183" s="893"/>
      <c r="C183" s="893"/>
      <c r="D183" s="893"/>
      <c r="E183" s="893"/>
      <c r="F183" s="893"/>
      <c r="G183" s="893"/>
      <c r="H183" s="893"/>
      <c r="I183" s="893"/>
      <c r="J183" s="893"/>
      <c r="K183" s="893"/>
      <c r="L183" s="893"/>
      <c r="M183" s="893"/>
      <c r="N183" s="893"/>
      <c r="O183" s="893"/>
      <c r="P183" s="893"/>
      <c r="Q183" s="893"/>
      <c r="R183" s="893"/>
      <c r="S183" s="893"/>
      <c r="T183" s="893"/>
      <c r="U183" s="893"/>
      <c r="V183" s="893"/>
      <c r="W183" s="893"/>
      <c r="X183" s="893"/>
      <c r="Y183" s="893"/>
      <c r="Z183" s="893"/>
      <c r="AA183" s="893"/>
      <c r="AB183" s="893"/>
      <c r="AC183" s="893"/>
      <c r="AD183" s="893"/>
      <c r="AE183" s="835"/>
      <c r="AF183" s="894"/>
      <c r="AG183" s="835"/>
    </row>
    <row r="184" spans="1:33">
      <c r="A184" s="893"/>
      <c r="B184" s="893"/>
      <c r="C184" s="893"/>
      <c r="D184" s="893"/>
      <c r="E184" s="893"/>
      <c r="F184" s="893"/>
      <c r="G184" s="893"/>
      <c r="H184" s="893"/>
      <c r="I184" s="893"/>
      <c r="J184" s="893"/>
      <c r="K184" s="893"/>
      <c r="L184" s="893"/>
      <c r="M184" s="893"/>
      <c r="N184" s="893"/>
      <c r="O184" s="893"/>
      <c r="P184" s="893"/>
      <c r="Q184" s="893"/>
      <c r="R184" s="893"/>
      <c r="S184" s="893"/>
      <c r="T184" s="893"/>
      <c r="U184" s="893"/>
      <c r="V184" s="893"/>
      <c r="W184" s="893"/>
      <c r="X184" s="893"/>
      <c r="Y184" s="893"/>
      <c r="Z184" s="893"/>
      <c r="AA184" s="893"/>
      <c r="AB184" s="893"/>
      <c r="AC184" s="893"/>
      <c r="AD184" s="893"/>
      <c r="AE184" s="835"/>
      <c r="AF184" s="894"/>
      <c r="AG184" s="835"/>
    </row>
    <row r="185" spans="1:33">
      <c r="A185" s="893"/>
      <c r="B185" s="893"/>
      <c r="C185" s="893"/>
      <c r="D185" s="893"/>
      <c r="E185" s="893"/>
      <c r="F185" s="893"/>
      <c r="G185" s="893"/>
      <c r="H185" s="893"/>
      <c r="I185" s="893"/>
      <c r="J185" s="893"/>
      <c r="K185" s="893"/>
      <c r="L185" s="893"/>
      <c r="M185" s="893"/>
      <c r="N185" s="893"/>
      <c r="O185" s="893"/>
      <c r="P185" s="893"/>
      <c r="Q185" s="893"/>
      <c r="R185" s="893"/>
      <c r="S185" s="893"/>
      <c r="T185" s="893"/>
      <c r="U185" s="893"/>
      <c r="V185" s="893"/>
      <c r="W185" s="893"/>
      <c r="X185" s="893"/>
      <c r="Y185" s="893"/>
      <c r="Z185" s="893"/>
      <c r="AA185" s="893"/>
      <c r="AB185" s="893"/>
      <c r="AC185" s="893"/>
      <c r="AD185" s="893"/>
      <c r="AE185" s="835"/>
      <c r="AF185" s="895"/>
      <c r="AG185" s="835"/>
    </row>
    <row r="186" spans="1:33">
      <c r="A186" s="835"/>
      <c r="B186" s="835"/>
      <c r="C186" s="896"/>
      <c r="D186" s="896"/>
      <c r="E186" s="896"/>
      <c r="F186" s="896"/>
      <c r="G186" s="896"/>
      <c r="H186" s="896"/>
      <c r="I186" s="896"/>
      <c r="J186" s="896"/>
      <c r="K186" s="896"/>
      <c r="L186" s="896"/>
      <c r="M186" s="896"/>
      <c r="N186" s="896"/>
      <c r="O186" s="896"/>
      <c r="P186" s="896"/>
      <c r="Q186" s="896"/>
      <c r="R186" s="896"/>
      <c r="S186" s="896"/>
      <c r="T186" s="896"/>
      <c r="U186" s="896"/>
      <c r="V186" s="896"/>
      <c r="W186" s="896"/>
      <c r="X186" s="896"/>
      <c r="Y186" s="896"/>
      <c r="Z186" s="896"/>
      <c r="AA186" s="896"/>
      <c r="AB186" s="896"/>
      <c r="AC186" s="896"/>
      <c r="AD186" s="896"/>
      <c r="AE186" s="835"/>
      <c r="AF186" s="835"/>
      <c r="AG186" s="8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workbookViewId="0">
      <selection activeCell="N15" sqref="N15"/>
    </sheetView>
  </sheetViews>
  <sheetFormatPr defaultRowHeight="12.75"/>
  <cols>
    <col min="1" max="1" width="19" customWidth="1"/>
    <col min="2" max="9" width="11.42578125" customWidth="1"/>
    <col min="12" max="12" width="42.85546875" customWidth="1"/>
    <col min="13" max="14" width="13.85546875" customWidth="1"/>
    <col min="15" max="15" width="25.42578125" customWidth="1"/>
  </cols>
  <sheetData>
    <row r="1" spans="1:17" ht="17.25" customHeight="1">
      <c r="A1" s="146" t="s">
        <v>253</v>
      </c>
      <c r="B1" s="147"/>
      <c r="C1" s="147"/>
      <c r="D1" s="147"/>
      <c r="E1" s="148" t="s">
        <v>581</v>
      </c>
      <c r="F1" s="147"/>
      <c r="G1" s="3"/>
      <c r="H1" s="149"/>
      <c r="I1" s="149"/>
    </row>
    <row r="2" spans="1:17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7" ht="21" thickBot="1">
      <c r="A3" s="216" t="s">
        <v>582</v>
      </c>
      <c r="B3" s="150"/>
      <c r="C3" s="150"/>
      <c r="D3" s="150"/>
      <c r="E3" s="150"/>
      <c r="F3" s="150"/>
      <c r="G3" s="150"/>
      <c r="H3" s="150"/>
      <c r="I3" s="151"/>
      <c r="L3" s="636" t="s">
        <v>396</v>
      </c>
      <c r="M3" s="25"/>
      <c r="N3" s="25"/>
      <c r="O3" s="25"/>
    </row>
    <row r="4" spans="1:17" ht="24.7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7" ht="24.75" customHeight="1" thickBot="1">
      <c r="A5" s="907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66" t="s">
        <v>148</v>
      </c>
      <c r="M5" s="1767"/>
      <c r="N5" s="1768"/>
      <c r="O5" s="598" t="s">
        <v>574</v>
      </c>
    </row>
    <row r="6" spans="1:17" ht="30" customHeight="1" thickBot="1">
      <c r="A6" s="595" t="s">
        <v>213</v>
      </c>
      <c r="B6" s="1427" t="s">
        <v>583</v>
      </c>
      <c r="C6" s="1427" t="s">
        <v>576</v>
      </c>
      <c r="D6" s="1427" t="s">
        <v>583</v>
      </c>
      <c r="E6" s="1427" t="s">
        <v>576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584</v>
      </c>
      <c r="N6" s="600" t="s">
        <v>577</v>
      </c>
      <c r="O6" s="598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63" t="s">
        <v>11</v>
      </c>
      <c r="M7" s="601">
        <v>5.7211248823529415</v>
      </c>
      <c r="N7" s="602">
        <v>4.4796501176470596</v>
      </c>
      <c r="O7" s="1620">
        <f>((M7-N7)/N7)*100</f>
        <v>27.713654685111162</v>
      </c>
      <c r="P7" s="10"/>
      <c r="Q7" s="1652"/>
    </row>
    <row r="8" spans="1:17" ht="15.75">
      <c r="A8" s="56" t="s">
        <v>125</v>
      </c>
      <c r="B8" s="68">
        <v>7653.2439999999997</v>
      </c>
      <c r="C8" s="51">
        <v>6023.7979999999998</v>
      </c>
      <c r="D8" s="114">
        <v>7503.1803921568626</v>
      </c>
      <c r="E8" s="114">
        <v>5905.68431372549</v>
      </c>
      <c r="F8" s="153">
        <v>27.050143447705249</v>
      </c>
      <c r="G8" s="32">
        <v>61.46</v>
      </c>
      <c r="H8" s="57">
        <v>93.1</v>
      </c>
      <c r="I8" s="33">
        <v>27.90996122105539</v>
      </c>
      <c r="L8" s="864" t="s">
        <v>46</v>
      </c>
      <c r="M8" s="603">
        <v>5.6148124117647056</v>
      </c>
      <c r="N8" s="604">
        <v>4.4483308235294112</v>
      </c>
      <c r="O8" s="1619">
        <f>((M8-N8)/N8)*100</f>
        <v>26.22290550120956</v>
      </c>
      <c r="P8" s="10"/>
      <c r="Q8" s="1653"/>
    </row>
    <row r="9" spans="1:17" ht="15.75">
      <c r="A9" s="56" t="s">
        <v>12</v>
      </c>
      <c r="B9" s="68">
        <v>7501.3149999999996</v>
      </c>
      <c r="C9" s="51">
        <v>5884.3580000000002</v>
      </c>
      <c r="D9" s="114">
        <v>7354.2303921568619</v>
      </c>
      <c r="E9" s="114">
        <v>5768.9784313725495</v>
      </c>
      <c r="F9" s="153">
        <v>27.478902541279769</v>
      </c>
      <c r="G9" s="32">
        <v>57.77</v>
      </c>
      <c r="H9" s="57">
        <v>94.9</v>
      </c>
      <c r="I9" s="33">
        <v>56.631700150571675</v>
      </c>
      <c r="L9" s="865" t="s">
        <v>47</v>
      </c>
      <c r="M9" s="605">
        <v>5.8174502941176467</v>
      </c>
      <c r="N9" s="606">
        <v>4.5786703529411765</v>
      </c>
      <c r="O9" s="1618">
        <f>((M9-N9)/N9)*100</f>
        <v>27.055451598098156</v>
      </c>
      <c r="P9" s="10"/>
      <c r="Q9" s="1653"/>
    </row>
    <row r="10" spans="1:17" ht="15.75">
      <c r="A10" s="56" t="s">
        <v>13</v>
      </c>
      <c r="B10" s="68">
        <v>7165.4520000000002</v>
      </c>
      <c r="C10" s="51">
        <v>5528.826</v>
      </c>
      <c r="D10" s="114">
        <v>7024.9529411764706</v>
      </c>
      <c r="E10" s="114">
        <v>5420.4176470588236</v>
      </c>
      <c r="F10" s="153">
        <v>29.601691208947432</v>
      </c>
      <c r="G10" s="57">
        <v>53.28</v>
      </c>
      <c r="H10" s="57">
        <v>96.1</v>
      </c>
      <c r="I10" s="33">
        <v>13.523531156013046</v>
      </c>
      <c r="L10" s="865" t="s">
        <v>188</v>
      </c>
      <c r="M10" s="605">
        <v>5.7794398235294118</v>
      </c>
      <c r="N10" s="606">
        <v>4.4686161764705874</v>
      </c>
      <c r="O10" s="1618">
        <f>((M10-N10)/N10)*100</f>
        <v>29.333995028728154</v>
      </c>
      <c r="P10" s="10"/>
      <c r="Q10" s="1653"/>
    </row>
    <row r="11" spans="1:17" ht="16.5" thickBot="1">
      <c r="A11" s="56" t="s">
        <v>14</v>
      </c>
      <c r="B11" s="68">
        <v>6818.9480000000003</v>
      </c>
      <c r="C11" s="51">
        <v>5169.652</v>
      </c>
      <c r="D11" s="114">
        <v>6685.2431372549017</v>
      </c>
      <c r="E11" s="114">
        <v>5068.2862745098037</v>
      </c>
      <c r="F11" s="153">
        <v>31.903424060265571</v>
      </c>
      <c r="G11" s="57">
        <v>48.38</v>
      </c>
      <c r="H11" s="57">
        <v>97.6</v>
      </c>
      <c r="I11" s="33">
        <v>1.7360028034827883</v>
      </c>
      <c r="L11" s="866" t="s">
        <v>48</v>
      </c>
      <c r="M11" s="607">
        <v>5.6794858823529424</v>
      </c>
      <c r="N11" s="608">
        <v>4.4164769999999995</v>
      </c>
      <c r="O11" s="1617">
        <f>((M11-N11)/N11)*100</f>
        <v>28.597655605428102</v>
      </c>
      <c r="P11" s="10"/>
      <c r="Q11" s="1653"/>
    </row>
    <row r="12" spans="1:17" ht="15">
      <c r="A12" s="56" t="s">
        <v>15</v>
      </c>
      <c r="B12" s="68">
        <v>6049.6620000000003</v>
      </c>
      <c r="C12" s="51">
        <v>4449.098</v>
      </c>
      <c r="D12" s="114">
        <v>5931.0411764705887</v>
      </c>
      <c r="E12" s="114">
        <v>4361.8607843137252</v>
      </c>
      <c r="F12" s="153">
        <v>35.975022352845457</v>
      </c>
      <c r="G12" s="57">
        <v>43.39</v>
      </c>
      <c r="H12" s="57">
        <v>102.7</v>
      </c>
      <c r="I12" s="33">
        <v>0.17858724492350112</v>
      </c>
      <c r="Q12" s="1653"/>
    </row>
    <row r="13" spans="1:17" ht="15">
      <c r="A13" s="56" t="s">
        <v>16</v>
      </c>
      <c r="B13" s="68">
        <v>5434.0569999999998</v>
      </c>
      <c r="C13" s="51">
        <v>4349.018</v>
      </c>
      <c r="D13" s="114">
        <v>5327.5068627450974</v>
      </c>
      <c r="E13" s="114">
        <v>4263.7431372549017</v>
      </c>
      <c r="F13" s="153">
        <v>24.949057465386435</v>
      </c>
      <c r="G13" s="57">
        <v>37.85</v>
      </c>
      <c r="H13" s="57">
        <v>81.599999999999994</v>
      </c>
      <c r="I13" s="33">
        <v>2.0217423953603902E-2</v>
      </c>
      <c r="L13" s="1" t="s">
        <v>397</v>
      </c>
      <c r="M13" s="1"/>
      <c r="N13" s="1"/>
      <c r="Q13" s="1654"/>
    </row>
    <row r="14" spans="1:17" ht="15" thickBot="1">
      <c r="A14" s="58" t="s">
        <v>124</v>
      </c>
      <c r="B14" s="69">
        <v>7481.4709999999995</v>
      </c>
      <c r="C14" s="70">
        <v>5858.0039999999999</v>
      </c>
      <c r="D14" s="154">
        <v>7334.775490196078</v>
      </c>
      <c r="E14" s="154">
        <v>5743.1411764705881</v>
      </c>
      <c r="F14" s="155">
        <v>27.713654685111166</v>
      </c>
      <c r="G14" s="59">
        <v>58</v>
      </c>
      <c r="H14" s="59">
        <v>94.6</v>
      </c>
      <c r="I14" s="34">
        <v>100</v>
      </c>
      <c r="L14" s="1" t="s">
        <v>398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7" ht="15">
      <c r="A16" s="56" t="s">
        <v>125</v>
      </c>
      <c r="B16" s="68">
        <v>7555.62</v>
      </c>
      <c r="C16" s="51">
        <v>5971.7370000000001</v>
      </c>
      <c r="D16" s="114">
        <v>7407.4705882352937</v>
      </c>
      <c r="E16" s="114">
        <v>5854.6441176470589</v>
      </c>
      <c r="F16" s="153">
        <v>26.522986528040331</v>
      </c>
      <c r="G16" s="57">
        <v>61.47</v>
      </c>
      <c r="H16" s="57">
        <v>92</v>
      </c>
      <c r="I16" s="33">
        <v>24.985047846889952</v>
      </c>
    </row>
    <row r="17" spans="1:9" ht="15">
      <c r="A17" s="56" t="s">
        <v>12</v>
      </c>
      <c r="B17" s="68">
        <v>7342.0829999999996</v>
      </c>
      <c r="C17" s="51">
        <v>5842.7870000000003</v>
      </c>
      <c r="D17" s="114">
        <v>7198.1205882352933</v>
      </c>
      <c r="E17" s="114">
        <v>5728.2225490196079</v>
      </c>
      <c r="F17" s="153">
        <v>25.660630791435651</v>
      </c>
      <c r="G17" s="57">
        <v>57.66</v>
      </c>
      <c r="H17" s="57">
        <v>93.3</v>
      </c>
      <c r="I17" s="33">
        <v>59.01470134279981</v>
      </c>
    </row>
    <row r="18" spans="1:9" ht="15">
      <c r="A18" s="56" t="s">
        <v>13</v>
      </c>
      <c r="B18" s="68">
        <v>7045.6719999999996</v>
      </c>
      <c r="C18" s="51">
        <v>5523.18</v>
      </c>
      <c r="D18" s="114">
        <v>6907.5215686274505</v>
      </c>
      <c r="E18" s="114">
        <v>5414.8823529411766</v>
      </c>
      <c r="F18" s="153">
        <v>27.565496688501902</v>
      </c>
      <c r="G18" s="57">
        <v>53.27</v>
      </c>
      <c r="H18" s="57">
        <v>94.5</v>
      </c>
      <c r="I18" s="33">
        <v>14.686872974224418</v>
      </c>
    </row>
    <row r="19" spans="1:9" ht="15">
      <c r="A19" s="56" t="s">
        <v>14</v>
      </c>
      <c r="B19" s="68">
        <v>6787.1409999999996</v>
      </c>
      <c r="C19" s="51">
        <v>5170.5940000000001</v>
      </c>
      <c r="D19" s="114">
        <v>6654.0598039215683</v>
      </c>
      <c r="E19" s="114">
        <v>5069.2098039215689</v>
      </c>
      <c r="F19" s="153">
        <v>31.26424159390584</v>
      </c>
      <c r="G19" s="57">
        <v>48.35</v>
      </c>
      <c r="H19" s="57">
        <v>96.1</v>
      </c>
      <c r="I19" s="33">
        <v>1.2246295724648866</v>
      </c>
    </row>
    <row r="20" spans="1:9" ht="15">
      <c r="A20" s="56" t="s">
        <v>15</v>
      </c>
      <c r="B20" s="68">
        <v>6143.82</v>
      </c>
      <c r="C20" s="51">
        <v>4613.7849999999999</v>
      </c>
      <c r="D20" s="114">
        <v>6023.3529411764703</v>
      </c>
      <c r="E20" s="114">
        <v>4523.3186274509799</v>
      </c>
      <c r="F20" s="153">
        <v>33.162251817108945</v>
      </c>
      <c r="G20" s="57">
        <v>43.43</v>
      </c>
      <c r="H20" s="57">
        <v>97.8</v>
      </c>
      <c r="I20" s="33">
        <v>8.103102330606575E-2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7342.4470000000001</v>
      </c>
      <c r="C22" s="70">
        <v>5817.0479999999998</v>
      </c>
      <c r="D22" s="154">
        <v>7198.4774509803919</v>
      </c>
      <c r="E22" s="154">
        <v>5702.9882352941177</v>
      </c>
      <c r="F22" s="155">
        <v>26.222905501209553</v>
      </c>
      <c r="G22" s="59">
        <v>57.84</v>
      </c>
      <c r="H22" s="59">
        <v>93.2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7803.6509999999998</v>
      </c>
      <c r="C24" s="51">
        <v>6179.9139999999998</v>
      </c>
      <c r="D24" s="114">
        <v>7650.6382352941173</v>
      </c>
      <c r="E24" s="114">
        <v>6058.7392156862743</v>
      </c>
      <c r="F24" s="153">
        <v>26.274427119859599</v>
      </c>
      <c r="G24" s="57">
        <v>61.45</v>
      </c>
      <c r="H24" s="57">
        <v>93</v>
      </c>
      <c r="I24" s="33">
        <v>32.454986554425346</v>
      </c>
    </row>
    <row r="25" spans="1:9" ht="15">
      <c r="A25" s="56" t="s">
        <v>12</v>
      </c>
      <c r="B25" s="68">
        <v>7609.6350000000002</v>
      </c>
      <c r="C25" s="51">
        <v>5992.7529999999997</v>
      </c>
      <c r="D25" s="114">
        <v>7460.4264705882351</v>
      </c>
      <c r="E25" s="114">
        <v>5875.2480392156858</v>
      </c>
      <c r="F25" s="153">
        <v>26.980621427247222</v>
      </c>
      <c r="G25" s="57">
        <v>57.71</v>
      </c>
      <c r="H25" s="57">
        <v>95.2</v>
      </c>
      <c r="I25" s="33">
        <v>52.964968432129076</v>
      </c>
    </row>
    <row r="26" spans="1:9" ht="15">
      <c r="A26" s="56" t="s">
        <v>13</v>
      </c>
      <c r="B26" s="68">
        <v>7216.2860000000001</v>
      </c>
      <c r="C26" s="51">
        <v>5567.5519999999997</v>
      </c>
      <c r="D26" s="114">
        <v>7074.7901960784311</v>
      </c>
      <c r="E26" s="114">
        <v>5458.3843137254898</v>
      </c>
      <c r="F26" s="153">
        <v>29.613266297288298</v>
      </c>
      <c r="G26" s="57">
        <v>53.16</v>
      </c>
      <c r="H26" s="57">
        <v>96.3</v>
      </c>
      <c r="I26" s="33">
        <v>12.810928913831404</v>
      </c>
    </row>
    <row r="27" spans="1:9" ht="15">
      <c r="A27" s="56" t="s">
        <v>14</v>
      </c>
      <c r="B27" s="68">
        <v>6928.3850000000002</v>
      </c>
      <c r="C27" s="51">
        <v>5260.2430000000004</v>
      </c>
      <c r="D27" s="114">
        <v>6792.5343137254904</v>
      </c>
      <c r="E27" s="114">
        <v>5157.100980392157</v>
      </c>
      <c r="F27" s="153">
        <v>31.712261201621288</v>
      </c>
      <c r="G27" s="57">
        <v>48.34</v>
      </c>
      <c r="H27" s="57">
        <v>97.4</v>
      </c>
      <c r="I27" s="33">
        <v>1.6273529755641294</v>
      </c>
    </row>
    <row r="28" spans="1:9" ht="15">
      <c r="A28" s="56" t="s">
        <v>15</v>
      </c>
      <c r="B28" s="68">
        <v>6723.5789999999997</v>
      </c>
      <c r="C28" s="51">
        <v>5017.6940000000004</v>
      </c>
      <c r="D28" s="114">
        <v>6591.7441176470584</v>
      </c>
      <c r="E28" s="114">
        <v>4919.3078431372551</v>
      </c>
      <c r="F28" s="153">
        <v>33.997390036140089</v>
      </c>
      <c r="G28" s="57">
        <v>43.45</v>
      </c>
      <c r="H28" s="57">
        <v>99.9</v>
      </c>
      <c r="I28" s="33">
        <v>0.12824447562258856</v>
      </c>
    </row>
    <row r="29" spans="1:9" ht="15">
      <c r="A29" s="56" t="s">
        <v>16</v>
      </c>
      <c r="B29" s="68">
        <v>6261.1769999999997</v>
      </c>
      <c r="C29" s="51">
        <v>4677.4970000000003</v>
      </c>
      <c r="D29" s="114">
        <v>6138.4088235294112</v>
      </c>
      <c r="E29" s="114">
        <v>4585.7813725490196</v>
      </c>
      <c r="F29" s="153">
        <v>33.857424173655254</v>
      </c>
      <c r="G29" s="57">
        <v>37.659999999999997</v>
      </c>
      <c r="H29" s="57">
        <v>98.9</v>
      </c>
      <c r="I29" s="33">
        <v>1.3518648427452356E-2</v>
      </c>
    </row>
    <row r="30" spans="1:9" ht="15" thickBot="1">
      <c r="A30" s="58" t="s">
        <v>124</v>
      </c>
      <c r="B30" s="69">
        <v>7607.4350000000004</v>
      </c>
      <c r="C30" s="70">
        <v>5987.4920000000002</v>
      </c>
      <c r="D30" s="154">
        <v>7458.2696078431372</v>
      </c>
      <c r="E30" s="154">
        <v>5870.0901960784313</v>
      </c>
      <c r="F30" s="155">
        <v>27.055451598098173</v>
      </c>
      <c r="G30" s="59">
        <v>58.16</v>
      </c>
      <c r="H30" s="59">
        <v>94.6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7673.8739999999998</v>
      </c>
      <c r="C32" s="51">
        <v>5951.8419999999996</v>
      </c>
      <c r="D32" s="114">
        <v>7523.4058823529413</v>
      </c>
      <c r="E32" s="114">
        <v>5835.1392156862739</v>
      </c>
      <c r="F32" s="153">
        <v>28.93275728757585</v>
      </c>
      <c r="G32" s="57">
        <v>61.26</v>
      </c>
      <c r="H32" s="57">
        <v>94.1</v>
      </c>
      <c r="I32" s="33">
        <v>28.530271827552472</v>
      </c>
    </row>
    <row r="33" spans="1:9" ht="15">
      <c r="A33" s="56" t="s">
        <v>12</v>
      </c>
      <c r="B33" s="68">
        <v>7608.0870000000004</v>
      </c>
      <c r="C33" s="51">
        <v>5890.5590000000002</v>
      </c>
      <c r="D33" s="114">
        <v>7458.9088235294121</v>
      </c>
      <c r="E33" s="114">
        <v>5775.0578431372551</v>
      </c>
      <c r="F33" s="153">
        <v>29.157300690817294</v>
      </c>
      <c r="G33" s="57">
        <v>57.85</v>
      </c>
      <c r="H33" s="57">
        <v>96</v>
      </c>
      <c r="I33" s="33">
        <v>57.567551498051429</v>
      </c>
    </row>
    <row r="34" spans="1:9" ht="15">
      <c r="A34" s="56" t="s">
        <v>13</v>
      </c>
      <c r="B34" s="68">
        <v>7221.9530000000004</v>
      </c>
      <c r="C34" s="51">
        <v>5542.2790000000005</v>
      </c>
      <c r="D34" s="114">
        <v>7080.3460784313729</v>
      </c>
      <c r="E34" s="114">
        <v>5433.6068627450986</v>
      </c>
      <c r="F34" s="153">
        <v>30.306558006192034</v>
      </c>
      <c r="G34" s="57">
        <v>53.21</v>
      </c>
      <c r="H34" s="57">
        <v>96.7</v>
      </c>
      <c r="I34" s="33">
        <v>11.994681282329859</v>
      </c>
    </row>
    <row r="35" spans="1:9" ht="15">
      <c r="A35" s="56" t="s">
        <v>14</v>
      </c>
      <c r="B35" s="68">
        <v>6566.049</v>
      </c>
      <c r="C35" s="51">
        <v>5018.2049999999999</v>
      </c>
      <c r="D35" s="114">
        <v>6437.3029411764701</v>
      </c>
      <c r="E35" s="114">
        <v>4919.8088235294117</v>
      </c>
      <c r="F35" s="153">
        <v>30.84457490277898</v>
      </c>
      <c r="G35" s="57">
        <v>48.17</v>
      </c>
      <c r="H35" s="57">
        <v>98.1</v>
      </c>
      <c r="I35" s="33">
        <v>1.7502040463333819</v>
      </c>
    </row>
    <row r="36" spans="1:9" ht="15">
      <c r="A36" s="56" t="s">
        <v>15</v>
      </c>
      <c r="B36" s="68">
        <v>5687.4170000000004</v>
      </c>
      <c r="C36" s="51">
        <v>4300.3109999999997</v>
      </c>
      <c r="D36" s="114">
        <v>5575.899019607843</v>
      </c>
      <c r="E36" s="114">
        <v>4215.9911764705876</v>
      </c>
      <c r="F36" s="153">
        <v>32.255946139709444</v>
      </c>
      <c r="G36" s="57">
        <v>43.49</v>
      </c>
      <c r="H36" s="57">
        <v>101.8</v>
      </c>
      <c r="I36" s="33">
        <v>0.15296718502543147</v>
      </c>
    </row>
    <row r="37" spans="1:9" ht="15">
      <c r="A37" s="56" t="s">
        <v>16</v>
      </c>
      <c r="B37" s="68">
        <v>5331.1890000000003</v>
      </c>
      <c r="C37" s="51">
        <v>4444.8559999999998</v>
      </c>
      <c r="D37" s="114">
        <v>5226.6558823529413</v>
      </c>
      <c r="E37" s="114">
        <v>4357.7019607843131</v>
      </c>
      <c r="F37" s="153">
        <v>19.940645996180766</v>
      </c>
      <c r="G37" s="57">
        <v>39.01</v>
      </c>
      <c r="H37" s="57">
        <v>105</v>
      </c>
      <c r="I37" s="33">
        <v>4.3241607074326919E-3</v>
      </c>
    </row>
    <row r="38" spans="1:9" ht="15" thickBot="1">
      <c r="A38" s="58" t="s">
        <v>124</v>
      </c>
      <c r="B38" s="69">
        <v>7557.7290000000003</v>
      </c>
      <c r="C38" s="70">
        <v>5843.5749999999998</v>
      </c>
      <c r="D38" s="154">
        <v>7409.5382352941178</v>
      </c>
      <c r="E38" s="154">
        <v>5728.995098039215</v>
      </c>
      <c r="F38" s="155">
        <v>29.333995028728143</v>
      </c>
      <c r="G38" s="59">
        <v>58.08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7555.3860000000004</v>
      </c>
      <c r="C40" s="51">
        <v>5911.1629999999996</v>
      </c>
      <c r="D40" s="114">
        <v>7407.2411764705885</v>
      </c>
      <c r="E40" s="114">
        <v>5795.257843137254</v>
      </c>
      <c r="F40" s="153">
        <v>27.815558461169164</v>
      </c>
      <c r="G40" s="57">
        <v>61.57</v>
      </c>
      <c r="H40" s="57">
        <v>93.1</v>
      </c>
      <c r="I40" s="33">
        <v>25.891321439208753</v>
      </c>
    </row>
    <row r="41" spans="1:9" ht="15">
      <c r="A41" s="56" t="s">
        <v>12</v>
      </c>
      <c r="B41" s="68">
        <v>7463.6229999999996</v>
      </c>
      <c r="C41" s="51">
        <v>5818.9189999999999</v>
      </c>
      <c r="D41" s="114">
        <v>7317.2774509803912</v>
      </c>
      <c r="E41" s="114">
        <v>5704.8225490196073</v>
      </c>
      <c r="F41" s="153">
        <v>28.264768765470009</v>
      </c>
      <c r="G41" s="57">
        <v>57.85</v>
      </c>
      <c r="H41" s="57">
        <v>95</v>
      </c>
      <c r="I41" s="33">
        <v>57.53427230550853</v>
      </c>
    </row>
    <row r="42" spans="1:9" ht="15">
      <c r="A42" s="56" t="s">
        <v>13</v>
      </c>
      <c r="B42" s="68">
        <v>7175.6239999999998</v>
      </c>
      <c r="C42" s="51">
        <v>5497.8010000000004</v>
      </c>
      <c r="D42" s="114">
        <v>7034.9254901960785</v>
      </c>
      <c r="E42" s="114">
        <v>5390.0009803921575</v>
      </c>
      <c r="F42" s="153">
        <v>30.518074408295231</v>
      </c>
      <c r="G42" s="57">
        <v>53.39</v>
      </c>
      <c r="H42" s="57">
        <v>96.7</v>
      </c>
      <c r="I42" s="33">
        <v>14.158641397242116</v>
      </c>
    </row>
    <row r="43" spans="1:9" ht="15">
      <c r="A43" s="56" t="s">
        <v>14</v>
      </c>
      <c r="B43" s="68">
        <v>6872.116</v>
      </c>
      <c r="C43" s="51">
        <v>5180.4009999999998</v>
      </c>
      <c r="D43" s="114">
        <v>6737.3686274509801</v>
      </c>
      <c r="E43" s="114">
        <v>5078.8245098039215</v>
      </c>
      <c r="F43" s="153">
        <v>32.656062725646144</v>
      </c>
      <c r="G43" s="57">
        <v>48.5</v>
      </c>
      <c r="H43" s="57">
        <v>98</v>
      </c>
      <c r="I43" s="33">
        <v>2.0932335507691646</v>
      </c>
    </row>
    <row r="44" spans="1:9" ht="15">
      <c r="A44" s="56" t="s">
        <v>15</v>
      </c>
      <c r="B44" s="68">
        <v>5916.1120000000001</v>
      </c>
      <c r="C44" s="51">
        <v>4292.71</v>
      </c>
      <c r="D44" s="114">
        <v>5800.1098039215685</v>
      </c>
      <c r="E44" s="114">
        <v>4208.5392156862745</v>
      </c>
      <c r="F44" s="153">
        <v>37.817648990963747</v>
      </c>
      <c r="G44" s="57">
        <v>43.34</v>
      </c>
      <c r="H44" s="57">
        <v>104.7</v>
      </c>
      <c r="I44" s="33">
        <v>0.28255030495576594</v>
      </c>
    </row>
    <row r="45" spans="1:9" ht="15">
      <c r="A45" s="56" t="s">
        <v>16</v>
      </c>
      <c r="B45" s="68">
        <v>5130.6450000000004</v>
      </c>
      <c r="C45" s="51">
        <v>4005.335</v>
      </c>
      <c r="D45" s="114">
        <v>5030.0441176470595</v>
      </c>
      <c r="E45" s="114">
        <v>3926.7990196078431</v>
      </c>
      <c r="F45" s="153">
        <v>28.095277923070118</v>
      </c>
      <c r="G45" s="57">
        <v>37.909999999999997</v>
      </c>
      <c r="H45" s="57">
        <v>74.2</v>
      </c>
      <c r="I45" s="33">
        <v>3.9981002315678187E-2</v>
      </c>
    </row>
    <row r="46" spans="1:9" ht="15" thickBot="1">
      <c r="A46" s="71" t="s">
        <v>124</v>
      </c>
      <c r="B46" s="72">
        <v>7427.02</v>
      </c>
      <c r="C46" s="52">
        <v>5775.393</v>
      </c>
      <c r="D46" s="156">
        <v>7281.3921568627457</v>
      </c>
      <c r="E46" s="156">
        <v>5662.15</v>
      </c>
      <c r="F46" s="155">
        <v>28.59765560542807</v>
      </c>
      <c r="G46" s="73">
        <v>57.93</v>
      </c>
      <c r="H46" s="73">
        <v>94.9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F18" sqref="F18"/>
    </sheetView>
  </sheetViews>
  <sheetFormatPr defaultRowHeight="28.5" customHeight="1"/>
  <cols>
    <col min="1" max="1" width="12" style="980" customWidth="1"/>
    <col min="2" max="2" width="54.140625" style="980" customWidth="1"/>
    <col min="3" max="3" width="21.28515625" style="980" customWidth="1"/>
    <col min="4" max="4" width="22" style="980" customWidth="1"/>
    <col min="5" max="5" width="22.7109375" style="980" customWidth="1"/>
    <col min="6" max="6" width="16.140625" style="980" customWidth="1"/>
    <col min="7" max="8" width="9.140625" style="980" customWidth="1"/>
    <col min="9" max="10" width="9.140625" style="980"/>
    <col min="11" max="11" width="9" style="980" customWidth="1"/>
    <col min="12" max="253" width="9.140625" style="980"/>
    <col min="254" max="254" width="12" style="980" customWidth="1"/>
    <col min="255" max="255" width="54.140625" style="980" customWidth="1"/>
    <col min="256" max="256" width="21.28515625" style="980" customWidth="1"/>
    <col min="257" max="257" width="22" style="980" customWidth="1"/>
    <col min="258" max="258" width="22.7109375" style="980" customWidth="1"/>
    <col min="259" max="259" width="16.140625" style="980" customWidth="1"/>
    <col min="260" max="260" width="12.7109375" style="980" customWidth="1"/>
    <col min="261" max="261" width="9.140625" style="980" customWidth="1"/>
    <col min="262" max="262" width="9.140625" style="980"/>
    <col min="263" max="264" width="9.140625" style="980" customWidth="1"/>
    <col min="265" max="266" width="9.140625" style="980"/>
    <col min="267" max="267" width="9" style="980" customWidth="1"/>
    <col min="268" max="509" width="9.140625" style="980"/>
    <col min="510" max="510" width="12" style="980" customWidth="1"/>
    <col min="511" max="511" width="54.140625" style="980" customWidth="1"/>
    <col min="512" max="512" width="21.28515625" style="980" customWidth="1"/>
    <col min="513" max="513" width="22" style="980" customWidth="1"/>
    <col min="514" max="514" width="22.7109375" style="980" customWidth="1"/>
    <col min="515" max="515" width="16.140625" style="980" customWidth="1"/>
    <col min="516" max="516" width="12.7109375" style="980" customWidth="1"/>
    <col min="517" max="517" width="9.140625" style="980" customWidth="1"/>
    <col min="518" max="518" width="9.140625" style="980"/>
    <col min="519" max="520" width="9.140625" style="980" customWidth="1"/>
    <col min="521" max="522" width="9.140625" style="980"/>
    <col min="523" max="523" width="9" style="980" customWidth="1"/>
    <col min="524" max="765" width="9.140625" style="980"/>
    <col min="766" max="766" width="12" style="980" customWidth="1"/>
    <col min="767" max="767" width="54.140625" style="980" customWidth="1"/>
    <col min="768" max="768" width="21.28515625" style="980" customWidth="1"/>
    <col min="769" max="769" width="22" style="980" customWidth="1"/>
    <col min="770" max="770" width="22.7109375" style="980" customWidth="1"/>
    <col min="771" max="771" width="16.140625" style="980" customWidth="1"/>
    <col min="772" max="772" width="12.7109375" style="980" customWidth="1"/>
    <col min="773" max="773" width="9.140625" style="980" customWidth="1"/>
    <col min="774" max="774" width="9.140625" style="980"/>
    <col min="775" max="776" width="9.140625" style="980" customWidth="1"/>
    <col min="777" max="778" width="9.140625" style="980"/>
    <col min="779" max="779" width="9" style="980" customWidth="1"/>
    <col min="780" max="1021" width="9.140625" style="980"/>
    <col min="1022" max="1022" width="12" style="980" customWidth="1"/>
    <col min="1023" max="1023" width="54.140625" style="980" customWidth="1"/>
    <col min="1024" max="1024" width="21.28515625" style="980" customWidth="1"/>
    <col min="1025" max="1025" width="22" style="980" customWidth="1"/>
    <col min="1026" max="1026" width="22.7109375" style="980" customWidth="1"/>
    <col min="1027" max="1027" width="16.140625" style="980" customWidth="1"/>
    <col min="1028" max="1028" width="12.7109375" style="980" customWidth="1"/>
    <col min="1029" max="1029" width="9.140625" style="980" customWidth="1"/>
    <col min="1030" max="1030" width="9.140625" style="980"/>
    <col min="1031" max="1032" width="9.140625" style="980" customWidth="1"/>
    <col min="1033" max="1034" width="9.140625" style="980"/>
    <col min="1035" max="1035" width="9" style="980" customWidth="1"/>
    <col min="1036" max="1277" width="9.140625" style="980"/>
    <col min="1278" max="1278" width="12" style="980" customWidth="1"/>
    <col min="1279" max="1279" width="54.140625" style="980" customWidth="1"/>
    <col min="1280" max="1280" width="21.28515625" style="980" customWidth="1"/>
    <col min="1281" max="1281" width="22" style="980" customWidth="1"/>
    <col min="1282" max="1282" width="22.7109375" style="980" customWidth="1"/>
    <col min="1283" max="1283" width="16.140625" style="980" customWidth="1"/>
    <col min="1284" max="1284" width="12.7109375" style="980" customWidth="1"/>
    <col min="1285" max="1285" width="9.140625" style="980" customWidth="1"/>
    <col min="1286" max="1286" width="9.140625" style="980"/>
    <col min="1287" max="1288" width="9.140625" style="980" customWidth="1"/>
    <col min="1289" max="1290" width="9.140625" style="980"/>
    <col min="1291" max="1291" width="9" style="980" customWidth="1"/>
    <col min="1292" max="1533" width="9.140625" style="980"/>
    <col min="1534" max="1534" width="12" style="980" customWidth="1"/>
    <col min="1535" max="1535" width="54.140625" style="980" customWidth="1"/>
    <col min="1536" max="1536" width="21.28515625" style="980" customWidth="1"/>
    <col min="1537" max="1537" width="22" style="980" customWidth="1"/>
    <col min="1538" max="1538" width="22.7109375" style="980" customWidth="1"/>
    <col min="1539" max="1539" width="16.140625" style="980" customWidth="1"/>
    <col min="1540" max="1540" width="12.7109375" style="980" customWidth="1"/>
    <col min="1541" max="1541" width="9.140625" style="980" customWidth="1"/>
    <col min="1542" max="1542" width="9.140625" style="980"/>
    <col min="1543" max="1544" width="9.140625" style="980" customWidth="1"/>
    <col min="1545" max="1546" width="9.140625" style="980"/>
    <col min="1547" max="1547" width="9" style="980" customWidth="1"/>
    <col min="1548" max="1789" width="9.140625" style="980"/>
    <col min="1790" max="1790" width="12" style="980" customWidth="1"/>
    <col min="1791" max="1791" width="54.140625" style="980" customWidth="1"/>
    <col min="1792" max="1792" width="21.28515625" style="980" customWidth="1"/>
    <col min="1793" max="1793" width="22" style="980" customWidth="1"/>
    <col min="1794" max="1794" width="22.7109375" style="980" customWidth="1"/>
    <col min="1795" max="1795" width="16.140625" style="980" customWidth="1"/>
    <col min="1796" max="1796" width="12.7109375" style="980" customWidth="1"/>
    <col min="1797" max="1797" width="9.140625" style="980" customWidth="1"/>
    <col min="1798" max="1798" width="9.140625" style="980"/>
    <col min="1799" max="1800" width="9.140625" style="980" customWidth="1"/>
    <col min="1801" max="1802" width="9.140625" style="980"/>
    <col min="1803" max="1803" width="9" style="980" customWidth="1"/>
    <col min="1804" max="2045" width="9.140625" style="980"/>
    <col min="2046" max="2046" width="12" style="980" customWidth="1"/>
    <col min="2047" max="2047" width="54.140625" style="980" customWidth="1"/>
    <col min="2048" max="2048" width="21.28515625" style="980" customWidth="1"/>
    <col min="2049" max="2049" width="22" style="980" customWidth="1"/>
    <col min="2050" max="2050" width="22.7109375" style="980" customWidth="1"/>
    <col min="2051" max="2051" width="16.140625" style="980" customWidth="1"/>
    <col min="2052" max="2052" width="12.7109375" style="980" customWidth="1"/>
    <col min="2053" max="2053" width="9.140625" style="980" customWidth="1"/>
    <col min="2054" max="2054" width="9.140625" style="980"/>
    <col min="2055" max="2056" width="9.140625" style="980" customWidth="1"/>
    <col min="2057" max="2058" width="9.140625" style="980"/>
    <col min="2059" max="2059" width="9" style="980" customWidth="1"/>
    <col min="2060" max="2301" width="9.140625" style="980"/>
    <col min="2302" max="2302" width="12" style="980" customWidth="1"/>
    <col min="2303" max="2303" width="54.140625" style="980" customWidth="1"/>
    <col min="2304" max="2304" width="21.28515625" style="980" customWidth="1"/>
    <col min="2305" max="2305" width="22" style="980" customWidth="1"/>
    <col min="2306" max="2306" width="22.7109375" style="980" customWidth="1"/>
    <col min="2307" max="2307" width="16.140625" style="980" customWidth="1"/>
    <col min="2308" max="2308" width="12.7109375" style="980" customWidth="1"/>
    <col min="2309" max="2309" width="9.140625" style="980" customWidth="1"/>
    <col min="2310" max="2310" width="9.140625" style="980"/>
    <col min="2311" max="2312" width="9.140625" style="980" customWidth="1"/>
    <col min="2313" max="2314" width="9.140625" style="980"/>
    <col min="2315" max="2315" width="9" style="980" customWidth="1"/>
    <col min="2316" max="2557" width="9.140625" style="980"/>
    <col min="2558" max="2558" width="12" style="980" customWidth="1"/>
    <col min="2559" max="2559" width="54.140625" style="980" customWidth="1"/>
    <col min="2560" max="2560" width="21.28515625" style="980" customWidth="1"/>
    <col min="2561" max="2561" width="22" style="980" customWidth="1"/>
    <col min="2562" max="2562" width="22.7109375" style="980" customWidth="1"/>
    <col min="2563" max="2563" width="16.140625" style="980" customWidth="1"/>
    <col min="2564" max="2564" width="12.7109375" style="980" customWidth="1"/>
    <col min="2565" max="2565" width="9.140625" style="980" customWidth="1"/>
    <col min="2566" max="2566" width="9.140625" style="980"/>
    <col min="2567" max="2568" width="9.140625" style="980" customWidth="1"/>
    <col min="2569" max="2570" width="9.140625" style="980"/>
    <col min="2571" max="2571" width="9" style="980" customWidth="1"/>
    <col min="2572" max="2813" width="9.140625" style="980"/>
    <col min="2814" max="2814" width="12" style="980" customWidth="1"/>
    <col min="2815" max="2815" width="54.140625" style="980" customWidth="1"/>
    <col min="2816" max="2816" width="21.28515625" style="980" customWidth="1"/>
    <col min="2817" max="2817" width="22" style="980" customWidth="1"/>
    <col min="2818" max="2818" width="22.7109375" style="980" customWidth="1"/>
    <col min="2819" max="2819" width="16.140625" style="980" customWidth="1"/>
    <col min="2820" max="2820" width="12.7109375" style="980" customWidth="1"/>
    <col min="2821" max="2821" width="9.140625" style="980" customWidth="1"/>
    <col min="2822" max="2822" width="9.140625" style="980"/>
    <col min="2823" max="2824" width="9.140625" style="980" customWidth="1"/>
    <col min="2825" max="2826" width="9.140625" style="980"/>
    <col min="2827" max="2827" width="9" style="980" customWidth="1"/>
    <col min="2828" max="3069" width="9.140625" style="980"/>
    <col min="3070" max="3070" width="12" style="980" customWidth="1"/>
    <col min="3071" max="3071" width="54.140625" style="980" customWidth="1"/>
    <col min="3072" max="3072" width="21.28515625" style="980" customWidth="1"/>
    <col min="3073" max="3073" width="22" style="980" customWidth="1"/>
    <col min="3074" max="3074" width="22.7109375" style="980" customWidth="1"/>
    <col min="3075" max="3075" width="16.140625" style="980" customWidth="1"/>
    <col min="3076" max="3076" width="12.7109375" style="980" customWidth="1"/>
    <col min="3077" max="3077" width="9.140625" style="980" customWidth="1"/>
    <col min="3078" max="3078" width="9.140625" style="980"/>
    <col min="3079" max="3080" width="9.140625" style="980" customWidth="1"/>
    <col min="3081" max="3082" width="9.140625" style="980"/>
    <col min="3083" max="3083" width="9" style="980" customWidth="1"/>
    <col min="3084" max="3325" width="9.140625" style="980"/>
    <col min="3326" max="3326" width="12" style="980" customWidth="1"/>
    <col min="3327" max="3327" width="54.140625" style="980" customWidth="1"/>
    <col min="3328" max="3328" width="21.28515625" style="980" customWidth="1"/>
    <col min="3329" max="3329" width="22" style="980" customWidth="1"/>
    <col min="3330" max="3330" width="22.7109375" style="980" customWidth="1"/>
    <col min="3331" max="3331" width="16.140625" style="980" customWidth="1"/>
    <col min="3332" max="3332" width="12.7109375" style="980" customWidth="1"/>
    <col min="3333" max="3333" width="9.140625" style="980" customWidth="1"/>
    <col min="3334" max="3334" width="9.140625" style="980"/>
    <col min="3335" max="3336" width="9.140625" style="980" customWidth="1"/>
    <col min="3337" max="3338" width="9.140625" style="980"/>
    <col min="3339" max="3339" width="9" style="980" customWidth="1"/>
    <col min="3340" max="3581" width="9.140625" style="980"/>
    <col min="3582" max="3582" width="12" style="980" customWidth="1"/>
    <col min="3583" max="3583" width="54.140625" style="980" customWidth="1"/>
    <col min="3584" max="3584" width="21.28515625" style="980" customWidth="1"/>
    <col min="3585" max="3585" width="22" style="980" customWidth="1"/>
    <col min="3586" max="3586" width="22.7109375" style="980" customWidth="1"/>
    <col min="3587" max="3587" width="16.140625" style="980" customWidth="1"/>
    <col min="3588" max="3588" width="12.7109375" style="980" customWidth="1"/>
    <col min="3589" max="3589" width="9.140625" style="980" customWidth="1"/>
    <col min="3590" max="3590" width="9.140625" style="980"/>
    <col min="3591" max="3592" width="9.140625" style="980" customWidth="1"/>
    <col min="3593" max="3594" width="9.140625" style="980"/>
    <col min="3595" max="3595" width="9" style="980" customWidth="1"/>
    <col min="3596" max="3837" width="9.140625" style="980"/>
    <col min="3838" max="3838" width="12" style="980" customWidth="1"/>
    <col min="3839" max="3839" width="54.140625" style="980" customWidth="1"/>
    <col min="3840" max="3840" width="21.28515625" style="980" customWidth="1"/>
    <col min="3841" max="3841" width="22" style="980" customWidth="1"/>
    <col min="3842" max="3842" width="22.7109375" style="980" customWidth="1"/>
    <col min="3843" max="3843" width="16.140625" style="980" customWidth="1"/>
    <col min="3844" max="3844" width="12.7109375" style="980" customWidth="1"/>
    <col min="3845" max="3845" width="9.140625" style="980" customWidth="1"/>
    <col min="3846" max="3846" width="9.140625" style="980"/>
    <col min="3847" max="3848" width="9.140625" style="980" customWidth="1"/>
    <col min="3849" max="3850" width="9.140625" style="980"/>
    <col min="3851" max="3851" width="9" style="980" customWidth="1"/>
    <col min="3852" max="4093" width="9.140625" style="980"/>
    <col min="4094" max="4094" width="12" style="980" customWidth="1"/>
    <col min="4095" max="4095" width="54.140625" style="980" customWidth="1"/>
    <col min="4096" max="4096" width="21.28515625" style="980" customWidth="1"/>
    <col min="4097" max="4097" width="22" style="980" customWidth="1"/>
    <col min="4098" max="4098" width="22.7109375" style="980" customWidth="1"/>
    <col min="4099" max="4099" width="16.140625" style="980" customWidth="1"/>
    <col min="4100" max="4100" width="12.7109375" style="980" customWidth="1"/>
    <col min="4101" max="4101" width="9.140625" style="980" customWidth="1"/>
    <col min="4102" max="4102" width="9.140625" style="980"/>
    <col min="4103" max="4104" width="9.140625" style="980" customWidth="1"/>
    <col min="4105" max="4106" width="9.140625" style="980"/>
    <col min="4107" max="4107" width="9" style="980" customWidth="1"/>
    <col min="4108" max="4349" width="9.140625" style="980"/>
    <col min="4350" max="4350" width="12" style="980" customWidth="1"/>
    <col min="4351" max="4351" width="54.140625" style="980" customWidth="1"/>
    <col min="4352" max="4352" width="21.28515625" style="980" customWidth="1"/>
    <col min="4353" max="4353" width="22" style="980" customWidth="1"/>
    <col min="4354" max="4354" width="22.7109375" style="980" customWidth="1"/>
    <col min="4355" max="4355" width="16.140625" style="980" customWidth="1"/>
    <col min="4356" max="4356" width="12.7109375" style="980" customWidth="1"/>
    <col min="4357" max="4357" width="9.140625" style="980" customWidth="1"/>
    <col min="4358" max="4358" width="9.140625" style="980"/>
    <col min="4359" max="4360" width="9.140625" style="980" customWidth="1"/>
    <col min="4361" max="4362" width="9.140625" style="980"/>
    <col min="4363" max="4363" width="9" style="980" customWidth="1"/>
    <col min="4364" max="4605" width="9.140625" style="980"/>
    <col min="4606" max="4606" width="12" style="980" customWidth="1"/>
    <col min="4607" max="4607" width="54.140625" style="980" customWidth="1"/>
    <col min="4608" max="4608" width="21.28515625" style="980" customWidth="1"/>
    <col min="4609" max="4609" width="22" style="980" customWidth="1"/>
    <col min="4610" max="4610" width="22.7109375" style="980" customWidth="1"/>
    <col min="4611" max="4611" width="16.140625" style="980" customWidth="1"/>
    <col min="4612" max="4612" width="12.7109375" style="980" customWidth="1"/>
    <col min="4613" max="4613" width="9.140625" style="980" customWidth="1"/>
    <col min="4614" max="4614" width="9.140625" style="980"/>
    <col min="4615" max="4616" width="9.140625" style="980" customWidth="1"/>
    <col min="4617" max="4618" width="9.140625" style="980"/>
    <col min="4619" max="4619" width="9" style="980" customWidth="1"/>
    <col min="4620" max="4861" width="9.140625" style="980"/>
    <col min="4862" max="4862" width="12" style="980" customWidth="1"/>
    <col min="4863" max="4863" width="54.140625" style="980" customWidth="1"/>
    <col min="4864" max="4864" width="21.28515625" style="980" customWidth="1"/>
    <col min="4865" max="4865" width="22" style="980" customWidth="1"/>
    <col min="4866" max="4866" width="22.7109375" style="980" customWidth="1"/>
    <col min="4867" max="4867" width="16.140625" style="980" customWidth="1"/>
    <col min="4868" max="4868" width="12.7109375" style="980" customWidth="1"/>
    <col min="4869" max="4869" width="9.140625" style="980" customWidth="1"/>
    <col min="4870" max="4870" width="9.140625" style="980"/>
    <col min="4871" max="4872" width="9.140625" style="980" customWidth="1"/>
    <col min="4873" max="4874" width="9.140625" style="980"/>
    <col min="4875" max="4875" width="9" style="980" customWidth="1"/>
    <col min="4876" max="5117" width="9.140625" style="980"/>
    <col min="5118" max="5118" width="12" style="980" customWidth="1"/>
    <col min="5119" max="5119" width="54.140625" style="980" customWidth="1"/>
    <col min="5120" max="5120" width="21.28515625" style="980" customWidth="1"/>
    <col min="5121" max="5121" width="22" style="980" customWidth="1"/>
    <col min="5122" max="5122" width="22.7109375" style="980" customWidth="1"/>
    <col min="5123" max="5123" width="16.140625" style="980" customWidth="1"/>
    <col min="5124" max="5124" width="12.7109375" style="980" customWidth="1"/>
    <col min="5125" max="5125" width="9.140625" style="980" customWidth="1"/>
    <col min="5126" max="5126" width="9.140625" style="980"/>
    <col min="5127" max="5128" width="9.140625" style="980" customWidth="1"/>
    <col min="5129" max="5130" width="9.140625" style="980"/>
    <col min="5131" max="5131" width="9" style="980" customWidth="1"/>
    <col min="5132" max="5373" width="9.140625" style="980"/>
    <col min="5374" max="5374" width="12" style="980" customWidth="1"/>
    <col min="5375" max="5375" width="54.140625" style="980" customWidth="1"/>
    <col min="5376" max="5376" width="21.28515625" style="980" customWidth="1"/>
    <col min="5377" max="5377" width="22" style="980" customWidth="1"/>
    <col min="5378" max="5378" width="22.7109375" style="980" customWidth="1"/>
    <col min="5379" max="5379" width="16.140625" style="980" customWidth="1"/>
    <col min="5380" max="5380" width="12.7109375" style="980" customWidth="1"/>
    <col min="5381" max="5381" width="9.140625" style="980" customWidth="1"/>
    <col min="5382" max="5382" width="9.140625" style="980"/>
    <col min="5383" max="5384" width="9.140625" style="980" customWidth="1"/>
    <col min="5385" max="5386" width="9.140625" style="980"/>
    <col min="5387" max="5387" width="9" style="980" customWidth="1"/>
    <col min="5388" max="5629" width="9.140625" style="980"/>
    <col min="5630" max="5630" width="12" style="980" customWidth="1"/>
    <col min="5631" max="5631" width="54.140625" style="980" customWidth="1"/>
    <col min="5632" max="5632" width="21.28515625" style="980" customWidth="1"/>
    <col min="5633" max="5633" width="22" style="980" customWidth="1"/>
    <col min="5634" max="5634" width="22.7109375" style="980" customWidth="1"/>
    <col min="5635" max="5635" width="16.140625" style="980" customWidth="1"/>
    <col min="5636" max="5636" width="12.7109375" style="980" customWidth="1"/>
    <col min="5637" max="5637" width="9.140625" style="980" customWidth="1"/>
    <col min="5638" max="5638" width="9.140625" style="980"/>
    <col min="5639" max="5640" width="9.140625" style="980" customWidth="1"/>
    <col min="5641" max="5642" width="9.140625" style="980"/>
    <col min="5643" max="5643" width="9" style="980" customWidth="1"/>
    <col min="5644" max="5885" width="9.140625" style="980"/>
    <col min="5886" max="5886" width="12" style="980" customWidth="1"/>
    <col min="5887" max="5887" width="54.140625" style="980" customWidth="1"/>
    <col min="5888" max="5888" width="21.28515625" style="980" customWidth="1"/>
    <col min="5889" max="5889" width="22" style="980" customWidth="1"/>
    <col min="5890" max="5890" width="22.7109375" style="980" customWidth="1"/>
    <col min="5891" max="5891" width="16.140625" style="980" customWidth="1"/>
    <col min="5892" max="5892" width="12.7109375" style="980" customWidth="1"/>
    <col min="5893" max="5893" width="9.140625" style="980" customWidth="1"/>
    <col min="5894" max="5894" width="9.140625" style="980"/>
    <col min="5895" max="5896" width="9.140625" style="980" customWidth="1"/>
    <col min="5897" max="5898" width="9.140625" style="980"/>
    <col min="5899" max="5899" width="9" style="980" customWidth="1"/>
    <col min="5900" max="6141" width="9.140625" style="980"/>
    <col min="6142" max="6142" width="12" style="980" customWidth="1"/>
    <col min="6143" max="6143" width="54.140625" style="980" customWidth="1"/>
    <col min="6144" max="6144" width="21.28515625" style="980" customWidth="1"/>
    <col min="6145" max="6145" width="22" style="980" customWidth="1"/>
    <col min="6146" max="6146" width="22.7109375" style="980" customWidth="1"/>
    <col min="6147" max="6147" width="16.140625" style="980" customWidth="1"/>
    <col min="6148" max="6148" width="12.7109375" style="980" customWidth="1"/>
    <col min="6149" max="6149" width="9.140625" style="980" customWidth="1"/>
    <col min="6150" max="6150" width="9.140625" style="980"/>
    <col min="6151" max="6152" width="9.140625" style="980" customWidth="1"/>
    <col min="6153" max="6154" width="9.140625" style="980"/>
    <col min="6155" max="6155" width="9" style="980" customWidth="1"/>
    <col min="6156" max="6397" width="9.140625" style="980"/>
    <col min="6398" max="6398" width="12" style="980" customWidth="1"/>
    <col min="6399" max="6399" width="54.140625" style="980" customWidth="1"/>
    <col min="6400" max="6400" width="21.28515625" style="980" customWidth="1"/>
    <col min="6401" max="6401" width="22" style="980" customWidth="1"/>
    <col min="6402" max="6402" width="22.7109375" style="980" customWidth="1"/>
    <col min="6403" max="6403" width="16.140625" style="980" customWidth="1"/>
    <col min="6404" max="6404" width="12.7109375" style="980" customWidth="1"/>
    <col min="6405" max="6405" width="9.140625" style="980" customWidth="1"/>
    <col min="6406" max="6406" width="9.140625" style="980"/>
    <col min="6407" max="6408" width="9.140625" style="980" customWidth="1"/>
    <col min="6409" max="6410" width="9.140625" style="980"/>
    <col min="6411" max="6411" width="9" style="980" customWidth="1"/>
    <col min="6412" max="6653" width="9.140625" style="980"/>
    <col min="6654" max="6654" width="12" style="980" customWidth="1"/>
    <col min="6655" max="6655" width="54.140625" style="980" customWidth="1"/>
    <col min="6656" max="6656" width="21.28515625" style="980" customWidth="1"/>
    <col min="6657" max="6657" width="22" style="980" customWidth="1"/>
    <col min="6658" max="6658" width="22.7109375" style="980" customWidth="1"/>
    <col min="6659" max="6659" width="16.140625" style="980" customWidth="1"/>
    <col min="6660" max="6660" width="12.7109375" style="980" customWidth="1"/>
    <col min="6661" max="6661" width="9.140625" style="980" customWidth="1"/>
    <col min="6662" max="6662" width="9.140625" style="980"/>
    <col min="6663" max="6664" width="9.140625" style="980" customWidth="1"/>
    <col min="6665" max="6666" width="9.140625" style="980"/>
    <col min="6667" max="6667" width="9" style="980" customWidth="1"/>
    <col min="6668" max="6909" width="9.140625" style="980"/>
    <col min="6910" max="6910" width="12" style="980" customWidth="1"/>
    <col min="6911" max="6911" width="54.140625" style="980" customWidth="1"/>
    <col min="6912" max="6912" width="21.28515625" style="980" customWidth="1"/>
    <col min="6913" max="6913" width="22" style="980" customWidth="1"/>
    <col min="6914" max="6914" width="22.7109375" style="980" customWidth="1"/>
    <col min="6915" max="6915" width="16.140625" style="980" customWidth="1"/>
    <col min="6916" max="6916" width="12.7109375" style="980" customWidth="1"/>
    <col min="6917" max="6917" width="9.140625" style="980" customWidth="1"/>
    <col min="6918" max="6918" width="9.140625" style="980"/>
    <col min="6919" max="6920" width="9.140625" style="980" customWidth="1"/>
    <col min="6921" max="6922" width="9.140625" style="980"/>
    <col min="6923" max="6923" width="9" style="980" customWidth="1"/>
    <col min="6924" max="7165" width="9.140625" style="980"/>
    <col min="7166" max="7166" width="12" style="980" customWidth="1"/>
    <col min="7167" max="7167" width="54.140625" style="980" customWidth="1"/>
    <col min="7168" max="7168" width="21.28515625" style="980" customWidth="1"/>
    <col min="7169" max="7169" width="22" style="980" customWidth="1"/>
    <col min="7170" max="7170" width="22.7109375" style="980" customWidth="1"/>
    <col min="7171" max="7171" width="16.140625" style="980" customWidth="1"/>
    <col min="7172" max="7172" width="12.7109375" style="980" customWidth="1"/>
    <col min="7173" max="7173" width="9.140625" style="980" customWidth="1"/>
    <col min="7174" max="7174" width="9.140625" style="980"/>
    <col min="7175" max="7176" width="9.140625" style="980" customWidth="1"/>
    <col min="7177" max="7178" width="9.140625" style="980"/>
    <col min="7179" max="7179" width="9" style="980" customWidth="1"/>
    <col min="7180" max="7421" width="9.140625" style="980"/>
    <col min="7422" max="7422" width="12" style="980" customWidth="1"/>
    <col min="7423" max="7423" width="54.140625" style="980" customWidth="1"/>
    <col min="7424" max="7424" width="21.28515625" style="980" customWidth="1"/>
    <col min="7425" max="7425" width="22" style="980" customWidth="1"/>
    <col min="7426" max="7426" width="22.7109375" style="980" customWidth="1"/>
    <col min="7427" max="7427" width="16.140625" style="980" customWidth="1"/>
    <col min="7428" max="7428" width="12.7109375" style="980" customWidth="1"/>
    <col min="7429" max="7429" width="9.140625" style="980" customWidth="1"/>
    <col min="7430" max="7430" width="9.140625" style="980"/>
    <col min="7431" max="7432" width="9.140625" style="980" customWidth="1"/>
    <col min="7433" max="7434" width="9.140625" style="980"/>
    <col min="7435" max="7435" width="9" style="980" customWidth="1"/>
    <col min="7436" max="7677" width="9.140625" style="980"/>
    <col min="7678" max="7678" width="12" style="980" customWidth="1"/>
    <col min="7679" max="7679" width="54.140625" style="980" customWidth="1"/>
    <col min="7680" max="7680" width="21.28515625" style="980" customWidth="1"/>
    <col min="7681" max="7681" width="22" style="980" customWidth="1"/>
    <col min="7682" max="7682" width="22.7109375" style="980" customWidth="1"/>
    <col min="7683" max="7683" width="16.140625" style="980" customWidth="1"/>
    <col min="7684" max="7684" width="12.7109375" style="980" customWidth="1"/>
    <col min="7685" max="7685" width="9.140625" style="980" customWidth="1"/>
    <col min="7686" max="7686" width="9.140625" style="980"/>
    <col min="7687" max="7688" width="9.140625" style="980" customWidth="1"/>
    <col min="7689" max="7690" width="9.140625" style="980"/>
    <col min="7691" max="7691" width="9" style="980" customWidth="1"/>
    <col min="7692" max="7933" width="9.140625" style="980"/>
    <col min="7934" max="7934" width="12" style="980" customWidth="1"/>
    <col min="7935" max="7935" width="54.140625" style="980" customWidth="1"/>
    <col min="7936" max="7936" width="21.28515625" style="980" customWidth="1"/>
    <col min="7937" max="7937" width="22" style="980" customWidth="1"/>
    <col min="7938" max="7938" width="22.7109375" style="980" customWidth="1"/>
    <col min="7939" max="7939" width="16.140625" style="980" customWidth="1"/>
    <col min="7940" max="7940" width="12.7109375" style="980" customWidth="1"/>
    <col min="7941" max="7941" width="9.140625" style="980" customWidth="1"/>
    <col min="7942" max="7942" width="9.140625" style="980"/>
    <col min="7943" max="7944" width="9.140625" style="980" customWidth="1"/>
    <col min="7945" max="7946" width="9.140625" style="980"/>
    <col min="7947" max="7947" width="9" style="980" customWidth="1"/>
    <col min="7948" max="8189" width="9.140625" style="980"/>
    <col min="8190" max="8190" width="12" style="980" customWidth="1"/>
    <col min="8191" max="8191" width="54.140625" style="980" customWidth="1"/>
    <col min="8192" max="8192" width="21.28515625" style="980" customWidth="1"/>
    <col min="8193" max="8193" width="22" style="980" customWidth="1"/>
    <col min="8194" max="8194" width="22.7109375" style="980" customWidth="1"/>
    <col min="8195" max="8195" width="16.140625" style="980" customWidth="1"/>
    <col min="8196" max="8196" width="12.7109375" style="980" customWidth="1"/>
    <col min="8197" max="8197" width="9.140625" style="980" customWidth="1"/>
    <col min="8198" max="8198" width="9.140625" style="980"/>
    <col min="8199" max="8200" width="9.140625" style="980" customWidth="1"/>
    <col min="8201" max="8202" width="9.140625" style="980"/>
    <col min="8203" max="8203" width="9" style="980" customWidth="1"/>
    <col min="8204" max="8445" width="9.140625" style="980"/>
    <col min="8446" max="8446" width="12" style="980" customWidth="1"/>
    <col min="8447" max="8447" width="54.140625" style="980" customWidth="1"/>
    <col min="8448" max="8448" width="21.28515625" style="980" customWidth="1"/>
    <col min="8449" max="8449" width="22" style="980" customWidth="1"/>
    <col min="8450" max="8450" width="22.7109375" style="980" customWidth="1"/>
    <col min="8451" max="8451" width="16.140625" style="980" customWidth="1"/>
    <col min="8452" max="8452" width="12.7109375" style="980" customWidth="1"/>
    <col min="8453" max="8453" width="9.140625" style="980" customWidth="1"/>
    <col min="8454" max="8454" width="9.140625" style="980"/>
    <col min="8455" max="8456" width="9.140625" style="980" customWidth="1"/>
    <col min="8457" max="8458" width="9.140625" style="980"/>
    <col min="8459" max="8459" width="9" style="980" customWidth="1"/>
    <col min="8460" max="8701" width="9.140625" style="980"/>
    <col min="8702" max="8702" width="12" style="980" customWidth="1"/>
    <col min="8703" max="8703" width="54.140625" style="980" customWidth="1"/>
    <col min="8704" max="8704" width="21.28515625" style="980" customWidth="1"/>
    <col min="8705" max="8705" width="22" style="980" customWidth="1"/>
    <col min="8706" max="8706" width="22.7109375" style="980" customWidth="1"/>
    <col min="8707" max="8707" width="16.140625" style="980" customWidth="1"/>
    <col min="8708" max="8708" width="12.7109375" style="980" customWidth="1"/>
    <col min="8709" max="8709" width="9.140625" style="980" customWidth="1"/>
    <col min="8710" max="8710" width="9.140625" style="980"/>
    <col min="8711" max="8712" width="9.140625" style="980" customWidth="1"/>
    <col min="8713" max="8714" width="9.140625" style="980"/>
    <col min="8715" max="8715" width="9" style="980" customWidth="1"/>
    <col min="8716" max="8957" width="9.140625" style="980"/>
    <col min="8958" max="8958" width="12" style="980" customWidth="1"/>
    <col min="8959" max="8959" width="54.140625" style="980" customWidth="1"/>
    <col min="8960" max="8960" width="21.28515625" style="980" customWidth="1"/>
    <col min="8961" max="8961" width="22" style="980" customWidth="1"/>
    <col min="8962" max="8962" width="22.7109375" style="980" customWidth="1"/>
    <col min="8963" max="8963" width="16.140625" style="980" customWidth="1"/>
    <col min="8964" max="8964" width="12.7109375" style="980" customWidth="1"/>
    <col min="8965" max="8965" width="9.140625" style="980" customWidth="1"/>
    <col min="8966" max="8966" width="9.140625" style="980"/>
    <col min="8967" max="8968" width="9.140625" style="980" customWidth="1"/>
    <col min="8969" max="8970" width="9.140625" style="980"/>
    <col min="8971" max="8971" width="9" style="980" customWidth="1"/>
    <col min="8972" max="9213" width="9.140625" style="980"/>
    <col min="9214" max="9214" width="12" style="980" customWidth="1"/>
    <col min="9215" max="9215" width="54.140625" style="980" customWidth="1"/>
    <col min="9216" max="9216" width="21.28515625" style="980" customWidth="1"/>
    <col min="9217" max="9217" width="22" style="980" customWidth="1"/>
    <col min="9218" max="9218" width="22.7109375" style="980" customWidth="1"/>
    <col min="9219" max="9219" width="16.140625" style="980" customWidth="1"/>
    <col min="9220" max="9220" width="12.7109375" style="980" customWidth="1"/>
    <col min="9221" max="9221" width="9.140625" style="980" customWidth="1"/>
    <col min="9222" max="9222" width="9.140625" style="980"/>
    <col min="9223" max="9224" width="9.140625" style="980" customWidth="1"/>
    <col min="9225" max="9226" width="9.140625" style="980"/>
    <col min="9227" max="9227" width="9" style="980" customWidth="1"/>
    <col min="9228" max="9469" width="9.140625" style="980"/>
    <col min="9470" max="9470" width="12" style="980" customWidth="1"/>
    <col min="9471" max="9471" width="54.140625" style="980" customWidth="1"/>
    <col min="9472" max="9472" width="21.28515625" style="980" customWidth="1"/>
    <col min="9473" max="9473" width="22" style="980" customWidth="1"/>
    <col min="9474" max="9474" width="22.7109375" style="980" customWidth="1"/>
    <col min="9475" max="9475" width="16.140625" style="980" customWidth="1"/>
    <col min="9476" max="9476" width="12.7109375" style="980" customWidth="1"/>
    <col min="9477" max="9477" width="9.140625" style="980" customWidth="1"/>
    <col min="9478" max="9478" width="9.140625" style="980"/>
    <col min="9479" max="9480" width="9.140625" style="980" customWidth="1"/>
    <col min="9481" max="9482" width="9.140625" style="980"/>
    <col min="9483" max="9483" width="9" style="980" customWidth="1"/>
    <col min="9484" max="9725" width="9.140625" style="980"/>
    <col min="9726" max="9726" width="12" style="980" customWidth="1"/>
    <col min="9727" max="9727" width="54.140625" style="980" customWidth="1"/>
    <col min="9728" max="9728" width="21.28515625" style="980" customWidth="1"/>
    <col min="9729" max="9729" width="22" style="980" customWidth="1"/>
    <col min="9730" max="9730" width="22.7109375" style="980" customWidth="1"/>
    <col min="9731" max="9731" width="16.140625" style="980" customWidth="1"/>
    <col min="9732" max="9732" width="12.7109375" style="980" customWidth="1"/>
    <col min="9733" max="9733" width="9.140625" style="980" customWidth="1"/>
    <col min="9734" max="9734" width="9.140625" style="980"/>
    <col min="9735" max="9736" width="9.140625" style="980" customWidth="1"/>
    <col min="9737" max="9738" width="9.140625" style="980"/>
    <col min="9739" max="9739" width="9" style="980" customWidth="1"/>
    <col min="9740" max="9981" width="9.140625" style="980"/>
    <col min="9982" max="9982" width="12" style="980" customWidth="1"/>
    <col min="9983" max="9983" width="54.140625" style="980" customWidth="1"/>
    <col min="9984" max="9984" width="21.28515625" style="980" customWidth="1"/>
    <col min="9985" max="9985" width="22" style="980" customWidth="1"/>
    <col min="9986" max="9986" width="22.7109375" style="980" customWidth="1"/>
    <col min="9987" max="9987" width="16.140625" style="980" customWidth="1"/>
    <col min="9988" max="9988" width="12.7109375" style="980" customWidth="1"/>
    <col min="9989" max="9989" width="9.140625" style="980" customWidth="1"/>
    <col min="9990" max="9990" width="9.140625" style="980"/>
    <col min="9991" max="9992" width="9.140625" style="980" customWidth="1"/>
    <col min="9993" max="9994" width="9.140625" style="980"/>
    <col min="9995" max="9995" width="9" style="980" customWidth="1"/>
    <col min="9996" max="10237" width="9.140625" style="980"/>
    <col min="10238" max="10238" width="12" style="980" customWidth="1"/>
    <col min="10239" max="10239" width="54.140625" style="980" customWidth="1"/>
    <col min="10240" max="10240" width="21.28515625" style="980" customWidth="1"/>
    <col min="10241" max="10241" width="22" style="980" customWidth="1"/>
    <col min="10242" max="10242" width="22.7109375" style="980" customWidth="1"/>
    <col min="10243" max="10243" width="16.140625" style="980" customWidth="1"/>
    <col min="10244" max="10244" width="12.7109375" style="980" customWidth="1"/>
    <col min="10245" max="10245" width="9.140625" style="980" customWidth="1"/>
    <col min="10246" max="10246" width="9.140625" style="980"/>
    <col min="10247" max="10248" width="9.140625" style="980" customWidth="1"/>
    <col min="10249" max="10250" width="9.140625" style="980"/>
    <col min="10251" max="10251" width="9" style="980" customWidth="1"/>
    <col min="10252" max="10493" width="9.140625" style="980"/>
    <col min="10494" max="10494" width="12" style="980" customWidth="1"/>
    <col min="10495" max="10495" width="54.140625" style="980" customWidth="1"/>
    <col min="10496" max="10496" width="21.28515625" style="980" customWidth="1"/>
    <col min="10497" max="10497" width="22" style="980" customWidth="1"/>
    <col min="10498" max="10498" width="22.7109375" style="980" customWidth="1"/>
    <col min="10499" max="10499" width="16.140625" style="980" customWidth="1"/>
    <col min="10500" max="10500" width="12.7109375" style="980" customWidth="1"/>
    <col min="10501" max="10501" width="9.140625" style="980" customWidth="1"/>
    <col min="10502" max="10502" width="9.140625" style="980"/>
    <col min="10503" max="10504" width="9.140625" style="980" customWidth="1"/>
    <col min="10505" max="10506" width="9.140625" style="980"/>
    <col min="10507" max="10507" width="9" style="980" customWidth="1"/>
    <col min="10508" max="10749" width="9.140625" style="980"/>
    <col min="10750" max="10750" width="12" style="980" customWidth="1"/>
    <col min="10751" max="10751" width="54.140625" style="980" customWidth="1"/>
    <col min="10752" max="10752" width="21.28515625" style="980" customWidth="1"/>
    <col min="10753" max="10753" width="22" style="980" customWidth="1"/>
    <col min="10754" max="10754" width="22.7109375" style="980" customWidth="1"/>
    <col min="10755" max="10755" width="16.140625" style="980" customWidth="1"/>
    <col min="10756" max="10756" width="12.7109375" style="980" customWidth="1"/>
    <col min="10757" max="10757" width="9.140625" style="980" customWidth="1"/>
    <col min="10758" max="10758" width="9.140625" style="980"/>
    <col min="10759" max="10760" width="9.140625" style="980" customWidth="1"/>
    <col min="10761" max="10762" width="9.140625" style="980"/>
    <col min="10763" max="10763" width="9" style="980" customWidth="1"/>
    <col min="10764" max="11005" width="9.140625" style="980"/>
    <col min="11006" max="11006" width="12" style="980" customWidth="1"/>
    <col min="11007" max="11007" width="54.140625" style="980" customWidth="1"/>
    <col min="11008" max="11008" width="21.28515625" style="980" customWidth="1"/>
    <col min="11009" max="11009" width="22" style="980" customWidth="1"/>
    <col min="11010" max="11010" width="22.7109375" style="980" customWidth="1"/>
    <col min="11011" max="11011" width="16.140625" style="980" customWidth="1"/>
    <col min="11012" max="11012" width="12.7109375" style="980" customWidth="1"/>
    <col min="11013" max="11013" width="9.140625" style="980" customWidth="1"/>
    <col min="11014" max="11014" width="9.140625" style="980"/>
    <col min="11015" max="11016" width="9.140625" style="980" customWidth="1"/>
    <col min="11017" max="11018" width="9.140625" style="980"/>
    <col min="11019" max="11019" width="9" style="980" customWidth="1"/>
    <col min="11020" max="11261" width="9.140625" style="980"/>
    <col min="11262" max="11262" width="12" style="980" customWidth="1"/>
    <col min="11263" max="11263" width="54.140625" style="980" customWidth="1"/>
    <col min="11264" max="11264" width="21.28515625" style="980" customWidth="1"/>
    <col min="11265" max="11265" width="22" style="980" customWidth="1"/>
    <col min="11266" max="11266" width="22.7109375" style="980" customWidth="1"/>
    <col min="11267" max="11267" width="16.140625" style="980" customWidth="1"/>
    <col min="11268" max="11268" width="12.7109375" style="980" customWidth="1"/>
    <col min="11269" max="11269" width="9.140625" style="980" customWidth="1"/>
    <col min="11270" max="11270" width="9.140625" style="980"/>
    <col min="11271" max="11272" width="9.140625" style="980" customWidth="1"/>
    <col min="11273" max="11274" width="9.140625" style="980"/>
    <col min="11275" max="11275" width="9" style="980" customWidth="1"/>
    <col min="11276" max="11517" width="9.140625" style="980"/>
    <col min="11518" max="11518" width="12" style="980" customWidth="1"/>
    <col min="11519" max="11519" width="54.140625" style="980" customWidth="1"/>
    <col min="11520" max="11520" width="21.28515625" style="980" customWidth="1"/>
    <col min="11521" max="11521" width="22" style="980" customWidth="1"/>
    <col min="11522" max="11522" width="22.7109375" style="980" customWidth="1"/>
    <col min="11523" max="11523" width="16.140625" style="980" customWidth="1"/>
    <col min="11524" max="11524" width="12.7109375" style="980" customWidth="1"/>
    <col min="11525" max="11525" width="9.140625" style="980" customWidth="1"/>
    <col min="11526" max="11526" width="9.140625" style="980"/>
    <col min="11527" max="11528" width="9.140625" style="980" customWidth="1"/>
    <col min="11529" max="11530" width="9.140625" style="980"/>
    <col min="11531" max="11531" width="9" style="980" customWidth="1"/>
    <col min="11532" max="11773" width="9.140625" style="980"/>
    <col min="11774" max="11774" width="12" style="980" customWidth="1"/>
    <col min="11775" max="11775" width="54.140625" style="980" customWidth="1"/>
    <col min="11776" max="11776" width="21.28515625" style="980" customWidth="1"/>
    <col min="11777" max="11777" width="22" style="980" customWidth="1"/>
    <col min="11778" max="11778" width="22.7109375" style="980" customWidth="1"/>
    <col min="11779" max="11779" width="16.140625" style="980" customWidth="1"/>
    <col min="11780" max="11780" width="12.7109375" style="980" customWidth="1"/>
    <col min="11781" max="11781" width="9.140625" style="980" customWidth="1"/>
    <col min="11782" max="11782" width="9.140625" style="980"/>
    <col min="11783" max="11784" width="9.140625" style="980" customWidth="1"/>
    <col min="11785" max="11786" width="9.140625" style="980"/>
    <col min="11787" max="11787" width="9" style="980" customWidth="1"/>
    <col min="11788" max="12029" width="9.140625" style="980"/>
    <col min="12030" max="12030" width="12" style="980" customWidth="1"/>
    <col min="12031" max="12031" width="54.140625" style="980" customWidth="1"/>
    <col min="12032" max="12032" width="21.28515625" style="980" customWidth="1"/>
    <col min="12033" max="12033" width="22" style="980" customWidth="1"/>
    <col min="12034" max="12034" width="22.7109375" style="980" customWidth="1"/>
    <col min="12035" max="12035" width="16.140625" style="980" customWidth="1"/>
    <col min="12036" max="12036" width="12.7109375" style="980" customWidth="1"/>
    <col min="12037" max="12037" width="9.140625" style="980" customWidth="1"/>
    <col min="12038" max="12038" width="9.140625" style="980"/>
    <col min="12039" max="12040" width="9.140625" style="980" customWidth="1"/>
    <col min="12041" max="12042" width="9.140625" style="980"/>
    <col min="12043" max="12043" width="9" style="980" customWidth="1"/>
    <col min="12044" max="12285" width="9.140625" style="980"/>
    <col min="12286" max="12286" width="12" style="980" customWidth="1"/>
    <col min="12287" max="12287" width="54.140625" style="980" customWidth="1"/>
    <col min="12288" max="12288" width="21.28515625" style="980" customWidth="1"/>
    <col min="12289" max="12289" width="22" style="980" customWidth="1"/>
    <col min="12290" max="12290" width="22.7109375" style="980" customWidth="1"/>
    <col min="12291" max="12291" width="16.140625" style="980" customWidth="1"/>
    <col min="12292" max="12292" width="12.7109375" style="980" customWidth="1"/>
    <col min="12293" max="12293" width="9.140625" style="980" customWidth="1"/>
    <col min="12294" max="12294" width="9.140625" style="980"/>
    <col min="12295" max="12296" width="9.140625" style="980" customWidth="1"/>
    <col min="12297" max="12298" width="9.140625" style="980"/>
    <col min="12299" max="12299" width="9" style="980" customWidth="1"/>
    <col min="12300" max="12541" width="9.140625" style="980"/>
    <col min="12542" max="12542" width="12" style="980" customWidth="1"/>
    <col min="12543" max="12543" width="54.140625" style="980" customWidth="1"/>
    <col min="12544" max="12544" width="21.28515625" style="980" customWidth="1"/>
    <col min="12545" max="12545" width="22" style="980" customWidth="1"/>
    <col min="12546" max="12546" width="22.7109375" style="980" customWidth="1"/>
    <col min="12547" max="12547" width="16.140625" style="980" customWidth="1"/>
    <col min="12548" max="12548" width="12.7109375" style="980" customWidth="1"/>
    <col min="12549" max="12549" width="9.140625" style="980" customWidth="1"/>
    <col min="12550" max="12550" width="9.140625" style="980"/>
    <col min="12551" max="12552" width="9.140625" style="980" customWidth="1"/>
    <col min="12553" max="12554" width="9.140625" style="980"/>
    <col min="12555" max="12555" width="9" style="980" customWidth="1"/>
    <col min="12556" max="12797" width="9.140625" style="980"/>
    <col min="12798" max="12798" width="12" style="980" customWidth="1"/>
    <col min="12799" max="12799" width="54.140625" style="980" customWidth="1"/>
    <col min="12800" max="12800" width="21.28515625" style="980" customWidth="1"/>
    <col min="12801" max="12801" width="22" style="980" customWidth="1"/>
    <col min="12802" max="12802" width="22.7109375" style="980" customWidth="1"/>
    <col min="12803" max="12803" width="16.140625" style="980" customWidth="1"/>
    <col min="12804" max="12804" width="12.7109375" style="980" customWidth="1"/>
    <col min="12805" max="12805" width="9.140625" style="980" customWidth="1"/>
    <col min="12806" max="12806" width="9.140625" style="980"/>
    <col min="12807" max="12808" width="9.140625" style="980" customWidth="1"/>
    <col min="12809" max="12810" width="9.140625" style="980"/>
    <col min="12811" max="12811" width="9" style="980" customWidth="1"/>
    <col min="12812" max="13053" width="9.140625" style="980"/>
    <col min="13054" max="13054" width="12" style="980" customWidth="1"/>
    <col min="13055" max="13055" width="54.140625" style="980" customWidth="1"/>
    <col min="13056" max="13056" width="21.28515625" style="980" customWidth="1"/>
    <col min="13057" max="13057" width="22" style="980" customWidth="1"/>
    <col min="13058" max="13058" width="22.7109375" style="980" customWidth="1"/>
    <col min="13059" max="13059" width="16.140625" style="980" customWidth="1"/>
    <col min="13060" max="13060" width="12.7109375" style="980" customWidth="1"/>
    <col min="13061" max="13061" width="9.140625" style="980" customWidth="1"/>
    <col min="13062" max="13062" width="9.140625" style="980"/>
    <col min="13063" max="13064" width="9.140625" style="980" customWidth="1"/>
    <col min="13065" max="13066" width="9.140625" style="980"/>
    <col min="13067" max="13067" width="9" style="980" customWidth="1"/>
    <col min="13068" max="13309" width="9.140625" style="980"/>
    <col min="13310" max="13310" width="12" style="980" customWidth="1"/>
    <col min="13311" max="13311" width="54.140625" style="980" customWidth="1"/>
    <col min="13312" max="13312" width="21.28515625" style="980" customWidth="1"/>
    <col min="13313" max="13313" width="22" style="980" customWidth="1"/>
    <col min="13314" max="13314" width="22.7109375" style="980" customWidth="1"/>
    <col min="13315" max="13315" width="16.140625" style="980" customWidth="1"/>
    <col min="13316" max="13316" width="12.7109375" style="980" customWidth="1"/>
    <col min="13317" max="13317" width="9.140625" style="980" customWidth="1"/>
    <col min="13318" max="13318" width="9.140625" style="980"/>
    <col min="13319" max="13320" width="9.140625" style="980" customWidth="1"/>
    <col min="13321" max="13322" width="9.140625" style="980"/>
    <col min="13323" max="13323" width="9" style="980" customWidth="1"/>
    <col min="13324" max="13565" width="9.140625" style="980"/>
    <col min="13566" max="13566" width="12" style="980" customWidth="1"/>
    <col min="13567" max="13567" width="54.140625" style="980" customWidth="1"/>
    <col min="13568" max="13568" width="21.28515625" style="980" customWidth="1"/>
    <col min="13569" max="13569" width="22" style="980" customWidth="1"/>
    <col min="13570" max="13570" width="22.7109375" style="980" customWidth="1"/>
    <col min="13571" max="13571" width="16.140625" style="980" customWidth="1"/>
    <col min="13572" max="13572" width="12.7109375" style="980" customWidth="1"/>
    <col min="13573" max="13573" width="9.140625" style="980" customWidth="1"/>
    <col min="13574" max="13574" width="9.140625" style="980"/>
    <col min="13575" max="13576" width="9.140625" style="980" customWidth="1"/>
    <col min="13577" max="13578" width="9.140625" style="980"/>
    <col min="13579" max="13579" width="9" style="980" customWidth="1"/>
    <col min="13580" max="13821" width="9.140625" style="980"/>
    <col min="13822" max="13822" width="12" style="980" customWidth="1"/>
    <col min="13823" max="13823" width="54.140625" style="980" customWidth="1"/>
    <col min="13824" max="13824" width="21.28515625" style="980" customWidth="1"/>
    <col min="13825" max="13825" width="22" style="980" customWidth="1"/>
    <col min="13826" max="13826" width="22.7109375" style="980" customWidth="1"/>
    <col min="13827" max="13827" width="16.140625" style="980" customWidth="1"/>
    <col min="13828" max="13828" width="12.7109375" style="980" customWidth="1"/>
    <col min="13829" max="13829" width="9.140625" style="980" customWidth="1"/>
    <col min="13830" max="13830" width="9.140625" style="980"/>
    <col min="13831" max="13832" width="9.140625" style="980" customWidth="1"/>
    <col min="13833" max="13834" width="9.140625" style="980"/>
    <col min="13835" max="13835" width="9" style="980" customWidth="1"/>
    <col min="13836" max="14077" width="9.140625" style="980"/>
    <col min="14078" max="14078" width="12" style="980" customWidth="1"/>
    <col min="14079" max="14079" width="54.140625" style="980" customWidth="1"/>
    <col min="14080" max="14080" width="21.28515625" style="980" customWidth="1"/>
    <col min="14081" max="14081" width="22" style="980" customWidth="1"/>
    <col min="14082" max="14082" width="22.7109375" style="980" customWidth="1"/>
    <col min="14083" max="14083" width="16.140625" style="980" customWidth="1"/>
    <col min="14084" max="14084" width="12.7109375" style="980" customWidth="1"/>
    <col min="14085" max="14085" width="9.140625" style="980" customWidth="1"/>
    <col min="14086" max="14086" width="9.140625" style="980"/>
    <col min="14087" max="14088" width="9.140625" style="980" customWidth="1"/>
    <col min="14089" max="14090" width="9.140625" style="980"/>
    <col min="14091" max="14091" width="9" style="980" customWidth="1"/>
    <col min="14092" max="14333" width="9.140625" style="980"/>
    <col min="14334" max="14334" width="12" style="980" customWidth="1"/>
    <col min="14335" max="14335" width="54.140625" style="980" customWidth="1"/>
    <col min="14336" max="14336" width="21.28515625" style="980" customWidth="1"/>
    <col min="14337" max="14337" width="22" style="980" customWidth="1"/>
    <col min="14338" max="14338" width="22.7109375" style="980" customWidth="1"/>
    <col min="14339" max="14339" width="16.140625" style="980" customWidth="1"/>
    <col min="14340" max="14340" width="12.7109375" style="980" customWidth="1"/>
    <col min="14341" max="14341" width="9.140625" style="980" customWidth="1"/>
    <col min="14342" max="14342" width="9.140625" style="980"/>
    <col min="14343" max="14344" width="9.140625" style="980" customWidth="1"/>
    <col min="14345" max="14346" width="9.140625" style="980"/>
    <col min="14347" max="14347" width="9" style="980" customWidth="1"/>
    <col min="14348" max="14589" width="9.140625" style="980"/>
    <col min="14590" max="14590" width="12" style="980" customWidth="1"/>
    <col min="14591" max="14591" width="54.140625" style="980" customWidth="1"/>
    <col min="14592" max="14592" width="21.28515625" style="980" customWidth="1"/>
    <col min="14593" max="14593" width="22" style="980" customWidth="1"/>
    <col min="14594" max="14594" width="22.7109375" style="980" customWidth="1"/>
    <col min="14595" max="14595" width="16.140625" style="980" customWidth="1"/>
    <col min="14596" max="14596" width="12.7109375" style="980" customWidth="1"/>
    <col min="14597" max="14597" width="9.140625" style="980" customWidth="1"/>
    <col min="14598" max="14598" width="9.140625" style="980"/>
    <col min="14599" max="14600" width="9.140625" style="980" customWidth="1"/>
    <col min="14601" max="14602" width="9.140625" style="980"/>
    <col min="14603" max="14603" width="9" style="980" customWidth="1"/>
    <col min="14604" max="14845" width="9.140625" style="980"/>
    <col min="14846" max="14846" width="12" style="980" customWidth="1"/>
    <col min="14847" max="14847" width="54.140625" style="980" customWidth="1"/>
    <col min="14848" max="14848" width="21.28515625" style="980" customWidth="1"/>
    <col min="14849" max="14849" width="22" style="980" customWidth="1"/>
    <col min="14850" max="14850" width="22.7109375" style="980" customWidth="1"/>
    <col min="14851" max="14851" width="16.140625" style="980" customWidth="1"/>
    <col min="14852" max="14852" width="12.7109375" style="980" customWidth="1"/>
    <col min="14853" max="14853" width="9.140625" style="980" customWidth="1"/>
    <col min="14854" max="14854" width="9.140625" style="980"/>
    <col min="14855" max="14856" width="9.140625" style="980" customWidth="1"/>
    <col min="14857" max="14858" width="9.140625" style="980"/>
    <col min="14859" max="14859" width="9" style="980" customWidth="1"/>
    <col min="14860" max="15101" width="9.140625" style="980"/>
    <col min="15102" max="15102" width="12" style="980" customWidth="1"/>
    <col min="15103" max="15103" width="54.140625" style="980" customWidth="1"/>
    <col min="15104" max="15104" width="21.28515625" style="980" customWidth="1"/>
    <col min="15105" max="15105" width="22" style="980" customWidth="1"/>
    <col min="15106" max="15106" width="22.7109375" style="980" customWidth="1"/>
    <col min="15107" max="15107" width="16.140625" style="980" customWidth="1"/>
    <col min="15108" max="15108" width="12.7109375" style="980" customWidth="1"/>
    <col min="15109" max="15109" width="9.140625" style="980" customWidth="1"/>
    <col min="15110" max="15110" width="9.140625" style="980"/>
    <col min="15111" max="15112" width="9.140625" style="980" customWidth="1"/>
    <col min="15113" max="15114" width="9.140625" style="980"/>
    <col min="15115" max="15115" width="9" style="980" customWidth="1"/>
    <col min="15116" max="15357" width="9.140625" style="980"/>
    <col min="15358" max="15358" width="12" style="980" customWidth="1"/>
    <col min="15359" max="15359" width="54.140625" style="980" customWidth="1"/>
    <col min="15360" max="15360" width="21.28515625" style="980" customWidth="1"/>
    <col min="15361" max="15361" width="22" style="980" customWidth="1"/>
    <col min="15362" max="15362" width="22.7109375" style="980" customWidth="1"/>
    <col min="15363" max="15363" width="16.140625" style="980" customWidth="1"/>
    <col min="15364" max="15364" width="12.7109375" style="980" customWidth="1"/>
    <col min="15365" max="15365" width="9.140625" style="980" customWidth="1"/>
    <col min="15366" max="15366" width="9.140625" style="980"/>
    <col min="15367" max="15368" width="9.140625" style="980" customWidth="1"/>
    <col min="15369" max="15370" width="9.140625" style="980"/>
    <col min="15371" max="15371" width="9" style="980" customWidth="1"/>
    <col min="15372" max="15613" width="9.140625" style="980"/>
    <col min="15614" max="15614" width="12" style="980" customWidth="1"/>
    <col min="15615" max="15615" width="54.140625" style="980" customWidth="1"/>
    <col min="15616" max="15616" width="21.28515625" style="980" customWidth="1"/>
    <col min="15617" max="15617" width="22" style="980" customWidth="1"/>
    <col min="15618" max="15618" width="22.7109375" style="980" customWidth="1"/>
    <col min="15619" max="15619" width="16.140625" style="980" customWidth="1"/>
    <col min="15620" max="15620" width="12.7109375" style="980" customWidth="1"/>
    <col min="15621" max="15621" width="9.140625" style="980" customWidth="1"/>
    <col min="15622" max="15622" width="9.140625" style="980"/>
    <col min="15623" max="15624" width="9.140625" style="980" customWidth="1"/>
    <col min="15625" max="15626" width="9.140625" style="980"/>
    <col min="15627" max="15627" width="9" style="980" customWidth="1"/>
    <col min="15628" max="15869" width="9.140625" style="980"/>
    <col min="15870" max="15870" width="12" style="980" customWidth="1"/>
    <col min="15871" max="15871" width="54.140625" style="980" customWidth="1"/>
    <col min="15872" max="15872" width="21.28515625" style="980" customWidth="1"/>
    <col min="15873" max="15873" width="22" style="980" customWidth="1"/>
    <col min="15874" max="15874" width="22.7109375" style="980" customWidth="1"/>
    <col min="15875" max="15875" width="16.140625" style="980" customWidth="1"/>
    <col min="15876" max="15876" width="12.7109375" style="980" customWidth="1"/>
    <col min="15877" max="15877" width="9.140625" style="980" customWidth="1"/>
    <col min="15878" max="15878" width="9.140625" style="980"/>
    <col min="15879" max="15880" width="9.140625" style="980" customWidth="1"/>
    <col min="15881" max="15882" width="9.140625" style="980"/>
    <col min="15883" max="15883" width="9" style="980" customWidth="1"/>
    <col min="15884" max="16125" width="9.140625" style="980"/>
    <col min="16126" max="16126" width="12" style="980" customWidth="1"/>
    <col min="16127" max="16127" width="54.140625" style="980" customWidth="1"/>
    <col min="16128" max="16128" width="21.28515625" style="980" customWidth="1"/>
    <col min="16129" max="16129" width="22" style="980" customWidth="1"/>
    <col min="16130" max="16130" width="22.7109375" style="980" customWidth="1"/>
    <col min="16131" max="16131" width="16.140625" style="980" customWidth="1"/>
    <col min="16132" max="16132" width="12.7109375" style="980" customWidth="1"/>
    <col min="16133" max="16133" width="9.140625" style="980" customWidth="1"/>
    <col min="16134" max="16134" width="9.140625" style="980"/>
    <col min="16135" max="16136" width="9.140625" style="980" customWidth="1"/>
    <col min="16137" max="16138" width="9.140625" style="980"/>
    <col min="16139" max="16139" width="9" style="980" customWidth="1"/>
    <col min="16140" max="16384" width="9.140625" style="980"/>
  </cols>
  <sheetData>
    <row r="1" spans="2:6" ht="28.5" customHeight="1">
      <c r="B1" s="1621"/>
      <c r="C1" s="1622"/>
      <c r="D1" s="1622"/>
    </row>
    <row r="2" spans="2:6" ht="28.5" customHeight="1">
      <c r="B2" s="981" t="s">
        <v>592</v>
      </c>
      <c r="C2" s="981"/>
      <c r="D2" s="981"/>
      <c r="E2" s="981"/>
      <c r="F2" s="1660"/>
    </row>
    <row r="3" spans="2:6" ht="21.75" customHeight="1" thickBot="1">
      <c r="B3" s="982" t="s">
        <v>374</v>
      </c>
      <c r="C3" s="982"/>
      <c r="D3" s="982"/>
      <c r="E3" s="982"/>
    </row>
    <row r="4" spans="2:6" ht="21" customHeight="1" thickBot="1">
      <c r="B4" s="1769" t="s">
        <v>375</v>
      </c>
      <c r="C4" s="1770"/>
      <c r="D4" s="1770"/>
      <c r="E4" s="1771"/>
    </row>
    <row r="5" spans="2:6" ht="21" customHeight="1" thickBot="1">
      <c r="B5" s="983" t="s">
        <v>376</v>
      </c>
      <c r="C5" s="984" t="s">
        <v>593</v>
      </c>
      <c r="D5" s="985" t="s">
        <v>594</v>
      </c>
      <c r="E5" s="986"/>
      <c r="F5" s="987"/>
    </row>
    <row r="6" spans="2:6" ht="30" customHeight="1" thickBot="1">
      <c r="B6" s="988" t="s">
        <v>165</v>
      </c>
      <c r="C6" s="989" t="s">
        <v>166</v>
      </c>
      <c r="D6" s="990" t="s">
        <v>166</v>
      </c>
      <c r="E6" s="991" t="s">
        <v>377</v>
      </c>
      <c r="F6" s="992"/>
    </row>
    <row r="7" spans="2:6" ht="21" customHeight="1">
      <c r="B7" s="993" t="s">
        <v>378</v>
      </c>
      <c r="C7" s="994">
        <v>2507.6419999999998</v>
      </c>
      <c r="D7" s="995">
        <v>2880.6669999999999</v>
      </c>
      <c r="E7" s="996">
        <v>-12.949257932277494</v>
      </c>
      <c r="F7" s="997"/>
    </row>
    <row r="8" spans="2:6" ht="21" customHeight="1">
      <c r="B8" s="999" t="s">
        <v>379</v>
      </c>
      <c r="C8" s="1000">
        <v>2507.6419999999998</v>
      </c>
      <c r="D8" s="1001">
        <v>2880.6669999999999</v>
      </c>
      <c r="E8" s="1002">
        <v>-12.949257932277494</v>
      </c>
      <c r="F8" s="997"/>
    </row>
    <row r="9" spans="2:6" ht="21" customHeight="1">
      <c r="B9" s="1003" t="s">
        <v>380</v>
      </c>
      <c r="C9" s="1004">
        <v>142712.44</v>
      </c>
      <c r="D9" s="1005">
        <v>130246.908</v>
      </c>
      <c r="E9" s="1002">
        <v>9.5706932252088528</v>
      </c>
      <c r="F9" s="997"/>
    </row>
    <row r="10" spans="2:6" ht="21" customHeight="1" thickBot="1">
      <c r="B10" s="999" t="s">
        <v>379</v>
      </c>
      <c r="C10" s="1004">
        <v>98896.932000000001</v>
      </c>
      <c r="D10" s="1005">
        <v>93080.375</v>
      </c>
      <c r="E10" s="1006">
        <v>6.2489617172255709</v>
      </c>
      <c r="F10" s="997"/>
    </row>
    <row r="11" spans="2:6" ht="29.25" customHeight="1" thickBot="1">
      <c r="B11" s="1007" t="s">
        <v>381</v>
      </c>
      <c r="C11" s="1406" t="s">
        <v>166</v>
      </c>
      <c r="D11" s="1407" t="s">
        <v>166</v>
      </c>
      <c r="E11" s="1008" t="s">
        <v>377</v>
      </c>
      <c r="F11" s="997"/>
    </row>
    <row r="12" spans="2:6" ht="21" customHeight="1">
      <c r="B12" s="993" t="s">
        <v>382</v>
      </c>
      <c r="C12" s="1009">
        <v>52966.483</v>
      </c>
      <c r="D12" s="995">
        <v>54752.578999999998</v>
      </c>
      <c r="E12" s="1010">
        <v>-3.2621221367490247</v>
      </c>
      <c r="F12" s="997"/>
    </row>
    <row r="13" spans="2:6" ht="21" customHeight="1">
      <c r="B13" s="999" t="s">
        <v>379</v>
      </c>
      <c r="C13" s="1011">
        <v>52966.483</v>
      </c>
      <c r="D13" s="1001">
        <v>54752.578999999998</v>
      </c>
      <c r="E13" s="1012">
        <v>-3.2621221367490247</v>
      </c>
      <c r="F13" s="997"/>
    </row>
    <row r="14" spans="2:6" ht="21" customHeight="1">
      <c r="B14" s="1003" t="s">
        <v>383</v>
      </c>
      <c r="C14" s="1013">
        <v>181387.07800000001</v>
      </c>
      <c r="D14" s="1005">
        <v>197364.17199999999</v>
      </c>
      <c r="E14" s="1012">
        <v>-8.095235238541667</v>
      </c>
      <c r="F14" s="997"/>
    </row>
    <row r="15" spans="2:6" ht="21" customHeight="1" thickBot="1">
      <c r="B15" s="1014" t="s">
        <v>379</v>
      </c>
      <c r="C15" s="1015">
        <v>181385.31700000001</v>
      </c>
      <c r="D15" s="1016">
        <v>197305.53899999999</v>
      </c>
      <c r="E15" s="1017">
        <v>-8.0688165576537525</v>
      </c>
      <c r="F15" s="997"/>
    </row>
    <row r="16" spans="2:6" ht="21" customHeight="1" thickBot="1">
      <c r="B16" s="1018" t="s">
        <v>384</v>
      </c>
      <c r="C16" s="1019"/>
      <c r="D16" s="1019"/>
      <c r="E16" s="1020"/>
      <c r="F16" s="997"/>
    </row>
    <row r="17" spans="2:6" ht="21" customHeight="1" thickBot="1">
      <c r="B17" s="1021"/>
      <c r="C17" s="1022" t="s">
        <v>165</v>
      </c>
      <c r="D17" s="1023" t="s">
        <v>381</v>
      </c>
      <c r="E17" s="1024"/>
      <c r="F17" s="997"/>
    </row>
    <row r="18" spans="2:6" ht="21" customHeight="1">
      <c r="B18" s="1623" t="s">
        <v>385</v>
      </c>
      <c r="C18" s="1624">
        <f>C8/C7*100</f>
        <v>100</v>
      </c>
      <c r="D18" s="1625">
        <f>C13/C12*100</f>
        <v>100</v>
      </c>
      <c r="E18" s="1025"/>
      <c r="F18" s="997"/>
    </row>
    <row r="19" spans="2:6" ht="21" customHeight="1" thickBot="1">
      <c r="B19" s="1626" t="s">
        <v>386</v>
      </c>
      <c r="C19" s="1627">
        <f>C10/C9*100</f>
        <v>69.298045776527957</v>
      </c>
      <c r="D19" s="1628">
        <f>C15/C14*100</f>
        <v>99.999029148041075</v>
      </c>
      <c r="E19" s="1024"/>
      <c r="F19" s="997"/>
    </row>
    <row r="20" spans="2:6" ht="21" customHeight="1" thickBot="1">
      <c r="B20" s="1629"/>
      <c r="C20" s="1630"/>
      <c r="D20" s="1630"/>
      <c r="E20" s="1024"/>
      <c r="F20" s="997"/>
    </row>
    <row r="21" spans="2:6" ht="21" customHeight="1" thickBot="1">
      <c r="B21" s="1772" t="s">
        <v>387</v>
      </c>
      <c r="C21" s="1773"/>
      <c r="D21" s="1774"/>
      <c r="E21" s="1026"/>
      <c r="F21" s="997"/>
    </row>
    <row r="22" spans="2:6" ht="21" customHeight="1" thickBot="1">
      <c r="B22" s="1027" t="s">
        <v>388</v>
      </c>
      <c r="C22" s="984" t="str">
        <f>C5</f>
        <v>I-III 2019 Rok</v>
      </c>
      <c r="D22" s="985" t="str">
        <f>D5</f>
        <v>I-III 2018 Rok</v>
      </c>
      <c r="F22" s="997"/>
    </row>
    <row r="23" spans="2:6" ht="21" customHeight="1">
      <c r="B23" s="1028" t="s">
        <v>389</v>
      </c>
      <c r="C23" s="1029">
        <v>-50458.841</v>
      </c>
      <c r="D23" s="1030">
        <v>-51871.911999999997</v>
      </c>
      <c r="E23" s="998"/>
      <c r="F23" s="997"/>
    </row>
    <row r="24" spans="2:6" ht="21" customHeight="1">
      <c r="B24" s="1031" t="s">
        <v>379</v>
      </c>
      <c r="C24" s="1032">
        <v>-50458.841</v>
      </c>
      <c r="D24" s="1033">
        <v>-51871.911999999997</v>
      </c>
      <c r="E24" s="998"/>
      <c r="F24" s="997"/>
    </row>
    <row r="25" spans="2:6" ht="21" customHeight="1">
      <c r="B25" s="1034" t="s">
        <v>390</v>
      </c>
      <c r="C25" s="1032">
        <v>-38674.638000000006</v>
      </c>
      <c r="D25" s="1033">
        <v>-67117.263999999996</v>
      </c>
      <c r="E25" s="998"/>
      <c r="F25" s="997"/>
    </row>
    <row r="26" spans="2:6" ht="21" customHeight="1" thickBot="1">
      <c r="B26" s="1035" t="s">
        <v>379</v>
      </c>
      <c r="C26" s="1036">
        <v>-82488.385000000009</v>
      </c>
      <c r="D26" s="1037">
        <v>-104225.16399999999</v>
      </c>
      <c r="E26" s="998"/>
      <c r="F26" s="997"/>
    </row>
    <row r="27" spans="2:6" ht="21" customHeight="1">
      <c r="B27" s="981" t="s">
        <v>595</v>
      </c>
      <c r="C27" s="981"/>
      <c r="D27" s="981"/>
      <c r="E27" s="981"/>
      <c r="F27" s="997"/>
    </row>
    <row r="28" spans="2:6" ht="21" customHeight="1">
      <c r="B28" s="1038" t="s">
        <v>374</v>
      </c>
      <c r="C28" s="1039"/>
      <c r="D28" s="1039"/>
    </row>
    <row r="29" spans="2:6" ht="11.25" customHeight="1" thickBot="1"/>
    <row r="30" spans="2:6" ht="18" customHeight="1" thickBot="1">
      <c r="B30" s="1769" t="s">
        <v>203</v>
      </c>
      <c r="C30" s="1770"/>
      <c r="D30" s="1771"/>
    </row>
    <row r="31" spans="2:6" ht="18" customHeight="1" thickBot="1">
      <c r="B31" s="983" t="s">
        <v>376</v>
      </c>
      <c r="C31" s="984" t="str">
        <f>C5</f>
        <v>I-III 2019 Rok</v>
      </c>
      <c r="D31" s="985" t="str">
        <f>D5</f>
        <v>I-III 2018 Rok</v>
      </c>
    </row>
    <row r="32" spans="2:6" ht="18" customHeight="1" thickBot="1">
      <c r="B32" s="1007" t="s">
        <v>165</v>
      </c>
      <c r="C32" s="1040" t="s">
        <v>166</v>
      </c>
      <c r="D32" s="1041" t="s">
        <v>166</v>
      </c>
    </row>
    <row r="33" spans="2:6" ht="18" customHeight="1">
      <c r="B33" s="1042" t="s">
        <v>391</v>
      </c>
      <c r="C33" s="1043">
        <v>2758.31</v>
      </c>
      <c r="D33" s="1044">
        <v>3583.886</v>
      </c>
      <c r="E33" s="997"/>
    </row>
    <row r="34" spans="2:6" ht="18" customHeight="1">
      <c r="B34" s="1045" t="s">
        <v>379</v>
      </c>
      <c r="C34" s="1046">
        <v>2758.31</v>
      </c>
      <c r="D34" s="1047">
        <v>3583.886</v>
      </c>
      <c r="E34" s="997"/>
    </row>
    <row r="35" spans="2:6" ht="18" customHeight="1">
      <c r="B35" s="1048" t="s">
        <v>392</v>
      </c>
      <c r="C35" s="1049">
        <v>231986.76</v>
      </c>
      <c r="D35" s="1050">
        <v>236518.09</v>
      </c>
      <c r="E35" s="997"/>
    </row>
    <row r="36" spans="2:6" ht="18" customHeight="1" thickBot="1">
      <c r="B36" s="1045" t="s">
        <v>379</v>
      </c>
      <c r="C36" s="1049">
        <v>160800.81299999999</v>
      </c>
      <c r="D36" s="1050">
        <v>160201.856</v>
      </c>
      <c r="E36" s="997"/>
    </row>
    <row r="37" spans="2:6" ht="18" customHeight="1" thickBot="1">
      <c r="B37" s="1007" t="s">
        <v>381</v>
      </c>
      <c r="C37" s="1040" t="s">
        <v>166</v>
      </c>
      <c r="D37" s="1041" t="s">
        <v>166</v>
      </c>
      <c r="E37" s="997"/>
    </row>
    <row r="38" spans="2:6" ht="18" customHeight="1">
      <c r="B38" s="1042" t="s">
        <v>391</v>
      </c>
      <c r="C38" s="1043">
        <v>94647.686000000002</v>
      </c>
      <c r="D38" s="1044">
        <v>104497.57799999999</v>
      </c>
      <c r="E38" s="997"/>
    </row>
    <row r="39" spans="2:6" ht="18" customHeight="1">
      <c r="B39" s="1045" t="s">
        <v>379</v>
      </c>
      <c r="C39" s="1046">
        <v>94647.686000000002</v>
      </c>
      <c r="D39" s="1047">
        <v>104497.57799999999</v>
      </c>
      <c r="E39" s="997"/>
    </row>
    <row r="40" spans="2:6" ht="18" customHeight="1">
      <c r="B40" s="1048" t="s">
        <v>393</v>
      </c>
      <c r="C40" s="1049">
        <v>326446.39399999997</v>
      </c>
      <c r="D40" s="1050">
        <v>369951.55800000002</v>
      </c>
      <c r="E40" s="997"/>
    </row>
    <row r="41" spans="2:6" ht="18" customHeight="1" thickBot="1">
      <c r="B41" s="1051" t="s">
        <v>379</v>
      </c>
      <c r="C41" s="1052">
        <v>326443.70699999999</v>
      </c>
      <c r="D41" s="1053">
        <v>369789.495</v>
      </c>
      <c r="E41" s="997"/>
    </row>
    <row r="42" spans="2:6" ht="18" customHeight="1" thickBot="1"/>
    <row r="43" spans="2:6" ht="18" customHeight="1" thickBot="1">
      <c r="B43" s="1775" t="s">
        <v>394</v>
      </c>
      <c r="C43" s="1776"/>
      <c r="D43" s="1777"/>
    </row>
    <row r="44" spans="2:6" ht="18" customHeight="1" thickBot="1">
      <c r="B44" s="1054" t="s">
        <v>203</v>
      </c>
      <c r="C44" s="984" t="str">
        <f>C5</f>
        <v>I-III 2019 Rok</v>
      </c>
      <c r="D44" s="985" t="str">
        <f>D5</f>
        <v>I-III 2018 Rok</v>
      </c>
      <c r="F44" s="1388"/>
    </row>
    <row r="45" spans="2:6" ht="18" customHeight="1">
      <c r="B45" s="1042" t="s">
        <v>391</v>
      </c>
      <c r="C45" s="1043">
        <v>-91889.376000000004</v>
      </c>
      <c r="D45" s="1044">
        <v>-100913.692</v>
      </c>
      <c r="E45" s="997"/>
      <c r="F45" s="1388"/>
    </row>
    <row r="46" spans="2:6" ht="18" customHeight="1">
      <c r="B46" s="1045" t="s">
        <v>379</v>
      </c>
      <c r="C46" s="1046">
        <v>-91889.376000000004</v>
      </c>
      <c r="D46" s="1047">
        <v>-100913.692</v>
      </c>
      <c r="E46" s="997"/>
      <c r="F46" s="1019"/>
    </row>
    <row r="47" spans="2:6" ht="18" customHeight="1">
      <c r="B47" s="1048" t="s">
        <v>392</v>
      </c>
      <c r="C47" s="1049">
        <v>-94459.633999999962</v>
      </c>
      <c r="D47" s="1047">
        <v>-133433.46800000002</v>
      </c>
      <c r="E47" s="997"/>
      <c r="F47" s="1019"/>
    </row>
    <row r="48" spans="2:6" ht="18" customHeight="1" thickBot="1">
      <c r="B48" s="1051" t="s">
        <v>379</v>
      </c>
      <c r="C48" s="1052">
        <v>-165642.894</v>
      </c>
      <c r="D48" s="1055">
        <v>-209587.639</v>
      </c>
      <c r="E48" s="997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6"/>
  <sheetViews>
    <sheetView zoomScale="90" zoomScaleNormal="90" workbookViewId="0">
      <selection activeCell="Q35" sqref="Q35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8" t="s">
        <v>533</v>
      </c>
      <c r="C3"/>
      <c r="F3" s="551"/>
      <c r="G3" s="551"/>
      <c r="H3" s="552"/>
      <c r="I3" s="553"/>
      <c r="M3" s="1428" t="s">
        <v>575</v>
      </c>
      <c r="N3"/>
      <c r="Q3" s="551"/>
      <c r="R3" s="551"/>
      <c r="S3" s="552"/>
    </row>
    <row r="4" spans="2:23" ht="21" customHeight="1">
      <c r="B4" s="557" t="s">
        <v>585</v>
      </c>
      <c r="C4" s="557"/>
      <c r="D4" s="557"/>
      <c r="E4" s="557"/>
      <c r="F4" s="557"/>
      <c r="G4" s="557"/>
      <c r="H4" s="557"/>
      <c r="I4" s="558"/>
      <c r="J4" s="558"/>
      <c r="M4" s="557" t="s">
        <v>586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587</v>
      </c>
      <c r="C7" s="565"/>
      <c r="D7" s="566"/>
      <c r="E7" s="567"/>
      <c r="F7" s="564" t="s">
        <v>588</v>
      </c>
      <c r="G7" s="565"/>
      <c r="H7" s="566"/>
      <c r="I7" s="567"/>
      <c r="M7" s="564" t="s">
        <v>587</v>
      </c>
      <c r="N7" s="565"/>
      <c r="O7" s="566"/>
      <c r="P7" s="567"/>
      <c r="Q7" s="564" t="s">
        <v>588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236518.09</v>
      </c>
      <c r="D9" s="1058">
        <v>986866.49300000002</v>
      </c>
      <c r="E9" s="1059">
        <v>130246.908</v>
      </c>
      <c r="F9" s="1056" t="s">
        <v>166</v>
      </c>
      <c r="G9" s="1057">
        <v>231986.76</v>
      </c>
      <c r="H9" s="1060">
        <v>998107.89199999999</v>
      </c>
      <c r="I9" s="1059">
        <v>142712.44</v>
      </c>
      <c r="M9" s="573" t="s">
        <v>166</v>
      </c>
      <c r="N9" s="175">
        <v>369951.55800000002</v>
      </c>
      <c r="O9" s="215">
        <v>1543231.395</v>
      </c>
      <c r="P9" s="176">
        <v>197364.17199999999</v>
      </c>
      <c r="Q9" s="573" t="s">
        <v>166</v>
      </c>
      <c r="R9" s="175">
        <v>326446.39399999997</v>
      </c>
      <c r="S9" s="215">
        <v>1404785.5049999999</v>
      </c>
      <c r="T9" s="176">
        <v>181387.07800000001</v>
      </c>
      <c r="W9" s="577"/>
    </row>
    <row r="10" spans="2:23">
      <c r="B10" s="1061" t="s">
        <v>366</v>
      </c>
      <c r="C10" s="1062">
        <v>52210.796000000002</v>
      </c>
      <c r="D10" s="1063">
        <v>217799.53899999999</v>
      </c>
      <c r="E10" s="1064">
        <v>19784.098000000002</v>
      </c>
      <c r="F10" s="1061" t="s">
        <v>366</v>
      </c>
      <c r="G10" s="1065">
        <v>43429.248</v>
      </c>
      <c r="H10" s="1066">
        <v>186709.995</v>
      </c>
      <c r="I10" s="1067">
        <v>19236.467000000001</v>
      </c>
      <c r="K10" s="577"/>
      <c r="M10" s="226" t="s">
        <v>108</v>
      </c>
      <c r="N10" s="574">
        <v>111296.228</v>
      </c>
      <c r="O10" s="575">
        <v>464425.527</v>
      </c>
      <c r="P10" s="576">
        <v>50830.239999999998</v>
      </c>
      <c r="Q10" s="897" t="s">
        <v>108</v>
      </c>
      <c r="R10" s="898">
        <v>94069.98</v>
      </c>
      <c r="S10" s="899">
        <v>404910.90399999998</v>
      </c>
      <c r="T10" s="900">
        <v>43223.277000000002</v>
      </c>
      <c r="W10" s="577"/>
    </row>
    <row r="11" spans="2:23">
      <c r="B11" s="1068" t="s">
        <v>108</v>
      </c>
      <c r="C11" s="1069">
        <v>22822.129000000001</v>
      </c>
      <c r="D11" s="1070">
        <v>95191.683000000005</v>
      </c>
      <c r="E11" s="1071">
        <v>19182.442999999999</v>
      </c>
      <c r="F11" s="1068" t="s">
        <v>113</v>
      </c>
      <c r="G11" s="1069">
        <v>28351.758000000002</v>
      </c>
      <c r="H11" s="1070">
        <v>121955.76</v>
      </c>
      <c r="I11" s="1072">
        <v>19824.062999999998</v>
      </c>
      <c r="K11" s="577"/>
      <c r="L11" s="577"/>
      <c r="M11" s="227" t="s">
        <v>104</v>
      </c>
      <c r="N11" s="578">
        <v>86641.573999999993</v>
      </c>
      <c r="O11" s="579">
        <v>361389.02600000001</v>
      </c>
      <c r="P11" s="580">
        <v>53417.614000000001</v>
      </c>
      <c r="Q11" s="227" t="s">
        <v>104</v>
      </c>
      <c r="R11" s="578">
        <v>81198.701000000001</v>
      </c>
      <c r="S11" s="579">
        <v>349319.61700000003</v>
      </c>
      <c r="T11" s="580">
        <v>53675.898000000001</v>
      </c>
      <c r="W11" s="577"/>
    </row>
    <row r="12" spans="2:23">
      <c r="B12" s="1068" t="s">
        <v>113</v>
      </c>
      <c r="C12" s="1069">
        <v>22664.466</v>
      </c>
      <c r="D12" s="1070">
        <v>94558.745999999999</v>
      </c>
      <c r="E12" s="1071">
        <v>15788.236000000001</v>
      </c>
      <c r="F12" s="1068" t="s">
        <v>108</v>
      </c>
      <c r="G12" s="1069">
        <v>21166.633000000002</v>
      </c>
      <c r="H12" s="1070">
        <v>91107.47</v>
      </c>
      <c r="I12" s="1072">
        <v>19467.41</v>
      </c>
      <c r="K12" s="577"/>
      <c r="L12" s="577"/>
      <c r="M12" s="227" t="s">
        <v>106</v>
      </c>
      <c r="N12" s="578">
        <v>51189.983</v>
      </c>
      <c r="O12" s="579">
        <v>213526.492</v>
      </c>
      <c r="P12" s="580">
        <v>33410.387000000002</v>
      </c>
      <c r="Q12" s="227" t="s">
        <v>106</v>
      </c>
      <c r="R12" s="578">
        <v>44228.534</v>
      </c>
      <c r="S12" s="579">
        <v>190321.46400000001</v>
      </c>
      <c r="T12" s="580">
        <v>28636.668000000001</v>
      </c>
      <c r="W12" s="577"/>
    </row>
    <row r="13" spans="2:23">
      <c r="B13" s="1068" t="s">
        <v>134</v>
      </c>
      <c r="C13" s="1069">
        <v>18154.484</v>
      </c>
      <c r="D13" s="1070">
        <v>75742.055999999997</v>
      </c>
      <c r="E13" s="1071">
        <v>8983.4429999999993</v>
      </c>
      <c r="F13" s="1068" t="s">
        <v>168</v>
      </c>
      <c r="G13" s="1069">
        <v>17623.157999999999</v>
      </c>
      <c r="H13" s="1070">
        <v>75789.948999999993</v>
      </c>
      <c r="I13" s="1072">
        <v>7429.375</v>
      </c>
      <c r="K13" s="577"/>
      <c r="L13" s="577"/>
      <c r="M13" s="227" t="s">
        <v>110</v>
      </c>
      <c r="N13" s="578">
        <v>39561.858999999997</v>
      </c>
      <c r="O13" s="579">
        <v>164951.06099999999</v>
      </c>
      <c r="P13" s="580">
        <v>16445.830000000002</v>
      </c>
      <c r="Q13" s="227" t="s">
        <v>110</v>
      </c>
      <c r="R13" s="578">
        <v>39820.474999999999</v>
      </c>
      <c r="S13" s="579">
        <v>171411.416</v>
      </c>
      <c r="T13" s="580">
        <v>17952.77</v>
      </c>
    </row>
    <row r="14" spans="2:23">
      <c r="B14" s="1068" t="s">
        <v>168</v>
      </c>
      <c r="C14" s="1069">
        <v>17435.433000000001</v>
      </c>
      <c r="D14" s="1070">
        <v>72712.130999999994</v>
      </c>
      <c r="E14" s="1071">
        <v>6878.9160000000002</v>
      </c>
      <c r="F14" s="1068" t="s">
        <v>134</v>
      </c>
      <c r="G14" s="1069">
        <v>15258.906000000001</v>
      </c>
      <c r="H14" s="1070">
        <v>65668.156000000003</v>
      </c>
      <c r="I14" s="1072">
        <v>8290.9750000000004</v>
      </c>
      <c r="M14" s="227" t="s">
        <v>115</v>
      </c>
      <c r="N14" s="578">
        <v>35750.506999999998</v>
      </c>
      <c r="O14" s="579">
        <v>149102.269</v>
      </c>
      <c r="P14" s="580">
        <v>22421.735000000001</v>
      </c>
      <c r="Q14" s="227" t="s">
        <v>115</v>
      </c>
      <c r="R14" s="578">
        <v>28806.11</v>
      </c>
      <c r="S14" s="579">
        <v>123926.3</v>
      </c>
      <c r="T14" s="580">
        <v>20042.061000000002</v>
      </c>
    </row>
    <row r="15" spans="2:23">
      <c r="B15" s="1068" t="s">
        <v>131</v>
      </c>
      <c r="C15" s="1069">
        <v>10975.341</v>
      </c>
      <c r="D15" s="1070">
        <v>45795.737999999998</v>
      </c>
      <c r="E15" s="1071">
        <v>5781.915</v>
      </c>
      <c r="F15" s="1068" t="s">
        <v>131</v>
      </c>
      <c r="G15" s="1069">
        <v>10952.04</v>
      </c>
      <c r="H15" s="1070">
        <v>47087.29</v>
      </c>
      <c r="I15" s="1072">
        <v>6536.5839999999998</v>
      </c>
      <c r="M15" s="227" t="s">
        <v>167</v>
      </c>
      <c r="N15" s="578">
        <v>17896.116999999998</v>
      </c>
      <c r="O15" s="579">
        <v>74651.585000000006</v>
      </c>
      <c r="P15" s="580">
        <v>7406.8540000000003</v>
      </c>
      <c r="Q15" s="227" t="s">
        <v>167</v>
      </c>
      <c r="R15" s="578">
        <v>16560.976999999999</v>
      </c>
      <c r="S15" s="579">
        <v>71242.05</v>
      </c>
      <c r="T15" s="580">
        <v>6779.6809999999996</v>
      </c>
    </row>
    <row r="16" spans="2:23">
      <c r="B16" s="1068" t="s">
        <v>129</v>
      </c>
      <c r="C16" s="1069">
        <v>10670.036</v>
      </c>
      <c r="D16" s="1070">
        <v>44516.972999999998</v>
      </c>
      <c r="E16" s="1071">
        <v>5790.2060000000001</v>
      </c>
      <c r="F16" s="1068" t="s">
        <v>152</v>
      </c>
      <c r="G16" s="1069">
        <v>9981.1779999999999</v>
      </c>
      <c r="H16" s="1070">
        <v>42995.125999999997</v>
      </c>
      <c r="I16" s="1072">
        <v>5887.982</v>
      </c>
      <c r="M16" s="227" t="s">
        <v>111</v>
      </c>
      <c r="N16" s="578">
        <v>8355.3880000000008</v>
      </c>
      <c r="O16" s="579">
        <v>34833.267</v>
      </c>
      <c r="P16" s="580">
        <v>5216.21</v>
      </c>
      <c r="Q16" s="227" t="s">
        <v>111</v>
      </c>
      <c r="R16" s="578">
        <v>10267.39</v>
      </c>
      <c r="S16" s="579">
        <v>44213.116000000002</v>
      </c>
      <c r="T16" s="580">
        <v>6594.6360000000004</v>
      </c>
    </row>
    <row r="17" spans="2:29">
      <c r="B17" s="1068" t="s">
        <v>167</v>
      </c>
      <c r="C17" s="1069">
        <v>10490.789000000001</v>
      </c>
      <c r="D17" s="1070">
        <v>43761.881999999998</v>
      </c>
      <c r="E17" s="1071">
        <v>4502.7359999999999</v>
      </c>
      <c r="F17" s="1068" t="s">
        <v>115</v>
      </c>
      <c r="G17" s="1069">
        <v>9894.9310000000005</v>
      </c>
      <c r="H17" s="1070">
        <v>42550.125</v>
      </c>
      <c r="I17" s="1072">
        <v>6238.1109999999999</v>
      </c>
      <c r="M17" s="227" t="s">
        <v>119</v>
      </c>
      <c r="N17" s="578">
        <v>5874.2610000000004</v>
      </c>
      <c r="O17" s="579">
        <v>24507.452000000001</v>
      </c>
      <c r="P17" s="580">
        <v>1669.8630000000001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9">
      <c r="B18" s="1068" t="s">
        <v>152</v>
      </c>
      <c r="C18" s="1069">
        <v>10339.753000000001</v>
      </c>
      <c r="D18" s="1070">
        <v>43154.527999999998</v>
      </c>
      <c r="E18" s="1071">
        <v>5518.7969999999996</v>
      </c>
      <c r="F18" s="1068" t="s">
        <v>167</v>
      </c>
      <c r="G18" s="1069">
        <v>9689.1540000000005</v>
      </c>
      <c r="H18" s="1070">
        <v>41695.733999999997</v>
      </c>
      <c r="I18" s="1072">
        <v>4441.9409999999998</v>
      </c>
      <c r="M18" s="227" t="s">
        <v>113</v>
      </c>
      <c r="N18" s="578">
        <v>5344.5590000000002</v>
      </c>
      <c r="O18" s="579">
        <v>22328.447</v>
      </c>
      <c r="P18" s="580">
        <v>1899.941</v>
      </c>
      <c r="Q18" s="227" t="s">
        <v>131</v>
      </c>
      <c r="R18" s="578">
        <v>1437.9059999999999</v>
      </c>
      <c r="S18" s="579">
        <v>6198.1279999999997</v>
      </c>
      <c r="T18" s="580">
        <v>857.03499999999997</v>
      </c>
    </row>
    <row r="19" spans="2:29">
      <c r="B19" s="1068" t="s">
        <v>276</v>
      </c>
      <c r="C19" s="1069">
        <v>7422.4780000000001</v>
      </c>
      <c r="D19" s="1070">
        <v>31007.81</v>
      </c>
      <c r="E19" s="1071">
        <v>2724.2359999999999</v>
      </c>
      <c r="F19" s="1068" t="s">
        <v>129</v>
      </c>
      <c r="G19" s="1069">
        <v>8755.3819999999996</v>
      </c>
      <c r="H19" s="1070">
        <v>37689.01</v>
      </c>
      <c r="I19" s="1072">
        <v>4768.8559999999998</v>
      </c>
      <c r="M19" s="227" t="s">
        <v>131</v>
      </c>
      <c r="N19" s="578">
        <v>2809.8939999999998</v>
      </c>
      <c r="O19" s="579">
        <v>11703.772000000001</v>
      </c>
      <c r="P19" s="580">
        <v>1744.69</v>
      </c>
      <c r="Q19" s="227" t="s">
        <v>113</v>
      </c>
      <c r="R19" s="578">
        <v>1433.6179999999999</v>
      </c>
      <c r="S19" s="579">
        <v>6164.1229999999996</v>
      </c>
      <c r="T19" s="580">
        <v>545.67399999999998</v>
      </c>
      <c r="U19" s="910"/>
      <c r="V19" s="910"/>
      <c r="W19" s="910"/>
      <c r="X19" s="1375"/>
      <c r="Y19" s="1375"/>
      <c r="Z19" s="1375"/>
      <c r="AA19" s="1375"/>
      <c r="AB19" s="1375"/>
      <c r="AC19" s="1375"/>
    </row>
    <row r="20" spans="2:29">
      <c r="B20" s="1068" t="s">
        <v>186</v>
      </c>
      <c r="C20" s="1069">
        <v>6729.1980000000003</v>
      </c>
      <c r="D20" s="1070">
        <v>28121.807000000001</v>
      </c>
      <c r="E20" s="1071">
        <v>5634.3590000000004</v>
      </c>
      <c r="F20" s="1068" t="s">
        <v>433</v>
      </c>
      <c r="G20" s="1069">
        <v>7874.3909999999996</v>
      </c>
      <c r="H20" s="1070">
        <v>33908.582999999999</v>
      </c>
      <c r="I20" s="1072">
        <v>5079.348</v>
      </c>
      <c r="M20" s="227" t="s">
        <v>118</v>
      </c>
      <c r="N20" s="574">
        <v>1859.633</v>
      </c>
      <c r="O20" s="575">
        <v>7758.5889999999999</v>
      </c>
      <c r="P20" s="576">
        <v>1184.4639999999999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9">
      <c r="B21" s="1068" t="s">
        <v>110</v>
      </c>
      <c r="C21" s="1069">
        <v>6531.6289999999999</v>
      </c>
      <c r="D21" s="1070">
        <v>27263.181</v>
      </c>
      <c r="E21" s="1071">
        <v>3271.569</v>
      </c>
      <c r="F21" s="1068" t="s">
        <v>110</v>
      </c>
      <c r="G21" s="1069">
        <v>5373.232</v>
      </c>
      <c r="H21" s="1070">
        <v>23123.974999999999</v>
      </c>
      <c r="I21" s="1072">
        <v>2961.1669999999999</v>
      </c>
      <c r="M21" s="227" t="s">
        <v>112</v>
      </c>
      <c r="N21" s="578">
        <v>1079.373</v>
      </c>
      <c r="O21" s="579">
        <v>4494.8069999999998</v>
      </c>
      <c r="P21" s="580">
        <v>480.06200000000001</v>
      </c>
      <c r="Q21" s="227" t="s">
        <v>129</v>
      </c>
      <c r="R21" s="574">
        <v>868.79</v>
      </c>
      <c r="S21" s="575">
        <v>3725.2310000000002</v>
      </c>
      <c r="T21" s="576">
        <v>572.23599999999999</v>
      </c>
    </row>
    <row r="22" spans="2:29" ht="13.5" thickBot="1">
      <c r="B22" s="1068" t="s">
        <v>115</v>
      </c>
      <c r="C22" s="1069">
        <v>6474.2070000000003</v>
      </c>
      <c r="D22" s="1070">
        <v>27010.966</v>
      </c>
      <c r="E22" s="1071">
        <v>3794.306</v>
      </c>
      <c r="F22" s="1068" t="s">
        <v>186</v>
      </c>
      <c r="G22" s="1069">
        <v>4761.2160000000003</v>
      </c>
      <c r="H22" s="1070">
        <v>20523.923999999999</v>
      </c>
      <c r="I22" s="1072">
        <v>5584.9110000000001</v>
      </c>
      <c r="M22" s="1223" t="s">
        <v>168</v>
      </c>
      <c r="N22" s="1123">
        <v>536.32600000000002</v>
      </c>
      <c r="O22" s="1124">
        <v>2244.759</v>
      </c>
      <c r="P22" s="1125">
        <v>385.161</v>
      </c>
      <c r="Q22" s="1223" t="s">
        <v>117</v>
      </c>
      <c r="R22" s="1123">
        <v>402.90199999999999</v>
      </c>
      <c r="S22" s="1124">
        <v>1734.9259999999999</v>
      </c>
      <c r="T22" s="1125">
        <v>155.21899999999999</v>
      </c>
    </row>
    <row r="23" spans="2:29">
      <c r="B23" s="1068" t="s">
        <v>126</v>
      </c>
      <c r="C23" s="1069">
        <v>4419.8220000000001</v>
      </c>
      <c r="D23" s="1070">
        <v>18451.406999999999</v>
      </c>
      <c r="E23" s="1071">
        <v>2123.9940000000001</v>
      </c>
      <c r="F23" s="1068" t="s">
        <v>292</v>
      </c>
      <c r="G23" s="1069">
        <v>4459.0590000000002</v>
      </c>
      <c r="H23" s="1070">
        <v>19219.984</v>
      </c>
      <c r="I23" s="1072">
        <v>4654.7650000000003</v>
      </c>
      <c r="M23" s="581" t="s">
        <v>208</v>
      </c>
      <c r="N23" s="909"/>
      <c r="O23" s="909"/>
      <c r="P23" s="909"/>
      <c r="Q23" s="1159"/>
      <c r="R23" s="909"/>
      <c r="S23" s="909"/>
      <c r="T23" s="909"/>
    </row>
    <row r="24" spans="2:29">
      <c r="B24" s="1068" t="s">
        <v>130</v>
      </c>
      <c r="C24" s="1069">
        <v>4028.6689999999999</v>
      </c>
      <c r="D24" s="1070">
        <v>16807.832999999999</v>
      </c>
      <c r="E24" s="1071">
        <v>1945.259</v>
      </c>
      <c r="F24" s="1068" t="s">
        <v>126</v>
      </c>
      <c r="G24" s="1069">
        <v>4040.212</v>
      </c>
      <c r="H24" s="1070">
        <v>17374.727999999999</v>
      </c>
      <c r="I24" s="1072">
        <v>1925.058</v>
      </c>
      <c r="M24" s="1159"/>
      <c r="N24" s="909"/>
      <c r="O24" s="909"/>
      <c r="P24" s="909"/>
      <c r="Q24" s="1159"/>
      <c r="R24" s="909"/>
      <c r="S24" s="909"/>
      <c r="T24" s="909"/>
    </row>
    <row r="25" spans="2:29">
      <c r="B25" s="1061" t="s">
        <v>252</v>
      </c>
      <c r="C25" s="1069">
        <v>3070.07</v>
      </c>
      <c r="D25" s="1070">
        <v>12834.311</v>
      </c>
      <c r="E25" s="1071">
        <v>1565.954</v>
      </c>
      <c r="F25" s="1061" t="s">
        <v>252</v>
      </c>
      <c r="G25" s="1069">
        <v>3371.04</v>
      </c>
      <c r="H25" s="1070">
        <v>14487.448</v>
      </c>
      <c r="I25" s="1072">
        <v>1937.88</v>
      </c>
      <c r="M25" s="1159"/>
      <c r="N25" s="909"/>
      <c r="O25" s="909"/>
      <c r="P25" s="909"/>
      <c r="Q25" s="1159"/>
      <c r="R25" s="909"/>
      <c r="S25" s="909"/>
      <c r="T25" s="909"/>
    </row>
    <row r="26" spans="2:29">
      <c r="B26" s="1061" t="s">
        <v>119</v>
      </c>
      <c r="C26" s="1069">
        <v>2823.241</v>
      </c>
      <c r="D26" s="1070">
        <v>11780.074000000001</v>
      </c>
      <c r="E26" s="1071">
        <v>2740.88</v>
      </c>
      <c r="F26" s="1061" t="s">
        <v>130</v>
      </c>
      <c r="G26" s="1069">
        <v>3164.875</v>
      </c>
      <c r="H26" s="1070">
        <v>13620.259</v>
      </c>
      <c r="I26" s="1072">
        <v>1590.09</v>
      </c>
      <c r="N26" s="919"/>
      <c r="O26" s="909"/>
      <c r="P26" s="909"/>
    </row>
    <row r="27" spans="2:29">
      <c r="B27" s="1061" t="s">
        <v>106</v>
      </c>
      <c r="C27" s="1069">
        <v>2585.6439999999998</v>
      </c>
      <c r="D27" s="1070">
        <v>10787.48</v>
      </c>
      <c r="E27" s="1071">
        <v>1549.874</v>
      </c>
      <c r="F27" s="1061" t="s">
        <v>112</v>
      </c>
      <c r="G27" s="1069">
        <v>3142.375</v>
      </c>
      <c r="H27" s="1070">
        <v>13489.164000000001</v>
      </c>
      <c r="I27" s="1072">
        <v>1206.52</v>
      </c>
      <c r="L27" s="909"/>
      <c r="M27" s="909"/>
      <c r="N27" s="909"/>
      <c r="O27" s="1159"/>
      <c r="P27" s="909"/>
      <c r="Q27" s="909"/>
      <c r="R27" s="909"/>
    </row>
    <row r="28" spans="2:29">
      <c r="B28" s="1061" t="s">
        <v>291</v>
      </c>
      <c r="C28" s="1069">
        <v>2555.212</v>
      </c>
      <c r="D28" s="1070">
        <v>10681.950999999999</v>
      </c>
      <c r="E28" s="1071">
        <v>1353.92</v>
      </c>
      <c r="F28" s="1061" t="s">
        <v>153</v>
      </c>
      <c r="G28" s="1069">
        <v>2409.3679999999999</v>
      </c>
      <c r="H28" s="1070">
        <v>10372.235000000001</v>
      </c>
      <c r="I28" s="1072">
        <v>1359.0550000000001</v>
      </c>
      <c r="K28" s="1159"/>
      <c r="L28" s="909"/>
      <c r="M28" s="909"/>
      <c r="N28" s="909"/>
      <c r="O28" s="1159"/>
    </row>
    <row r="29" spans="2:29">
      <c r="B29" s="1061" t="s">
        <v>112</v>
      </c>
      <c r="C29" s="1069">
        <v>2105.4290000000001</v>
      </c>
      <c r="D29" s="1070">
        <v>8785.9650000000001</v>
      </c>
      <c r="E29" s="1071">
        <v>769.40499999999997</v>
      </c>
      <c r="F29" s="1068" t="s">
        <v>106</v>
      </c>
      <c r="G29" s="1069">
        <v>2291.9290000000001</v>
      </c>
      <c r="H29" s="1070">
        <v>9867.7759999999998</v>
      </c>
      <c r="I29" s="1072">
        <v>1187.347</v>
      </c>
      <c r="K29" s="1226"/>
      <c r="L29" s="1227"/>
      <c r="N29" s="1228"/>
      <c r="O29" s="1160"/>
    </row>
    <row r="30" spans="2:29">
      <c r="B30" s="1061" t="s">
        <v>153</v>
      </c>
      <c r="C30" s="1069">
        <v>1676.2929999999999</v>
      </c>
      <c r="D30" s="1070">
        <v>6993.4660000000003</v>
      </c>
      <c r="E30" s="1071">
        <v>973.65599999999995</v>
      </c>
      <c r="F30" s="1061" t="s">
        <v>119</v>
      </c>
      <c r="G30" s="1069">
        <v>1865.309</v>
      </c>
      <c r="H30" s="1070">
        <v>8025.5820000000003</v>
      </c>
      <c r="I30" s="1072">
        <v>1324.2370000000001</v>
      </c>
      <c r="L30" s="577"/>
      <c r="O30" s="577"/>
    </row>
    <row r="31" spans="2:29">
      <c r="B31" s="1061" t="s">
        <v>104</v>
      </c>
      <c r="C31" s="1069">
        <v>1460.269</v>
      </c>
      <c r="D31" s="1070">
        <v>6099.9260000000004</v>
      </c>
      <c r="E31" s="1071">
        <v>1104.8219999999999</v>
      </c>
      <c r="F31" s="1061" t="s">
        <v>104</v>
      </c>
      <c r="G31" s="1069">
        <v>1831.384</v>
      </c>
      <c r="H31" s="1070">
        <v>7881.1940000000004</v>
      </c>
      <c r="I31" s="1072">
        <v>1677.104</v>
      </c>
      <c r="L31" s="577"/>
      <c r="O31" s="577"/>
    </row>
    <row r="32" spans="2:29">
      <c r="B32" s="1061" t="s">
        <v>292</v>
      </c>
      <c r="C32" s="1069">
        <v>1361.489</v>
      </c>
      <c r="D32" s="1070">
        <v>5671.2139999999999</v>
      </c>
      <c r="E32" s="1071">
        <v>1913.479</v>
      </c>
      <c r="F32" s="1061" t="s">
        <v>276</v>
      </c>
      <c r="G32" s="1069">
        <v>1815.7280000000001</v>
      </c>
      <c r="H32" s="1070">
        <v>7814.0039999999999</v>
      </c>
      <c r="I32" s="1071">
        <v>776.101</v>
      </c>
      <c r="K32" s="577"/>
      <c r="L32" s="577"/>
      <c r="N32" s="577"/>
    </row>
    <row r="33" spans="2:26" ht="13.5" customHeight="1" thickBot="1">
      <c r="B33" s="1073" t="s">
        <v>433</v>
      </c>
      <c r="C33" s="1074">
        <v>960.423</v>
      </c>
      <c r="D33" s="1075">
        <v>3998.8139999999999</v>
      </c>
      <c r="E33" s="1076">
        <v>777.48500000000001</v>
      </c>
      <c r="F33" s="1073" t="s">
        <v>450</v>
      </c>
      <c r="G33" s="1074">
        <v>1453.425</v>
      </c>
      <c r="H33" s="1075">
        <v>6237.7349999999997</v>
      </c>
      <c r="I33" s="1076">
        <v>595.11199999999997</v>
      </c>
      <c r="L33" s="582"/>
      <c r="M33" s="582"/>
      <c r="N33" s="582"/>
    </row>
    <row r="34" spans="2:26" ht="14.25" customHeight="1">
      <c r="B34" s="581" t="s">
        <v>208</v>
      </c>
      <c r="C34" s="1245"/>
      <c r="D34" s="1245"/>
      <c r="E34" s="1245"/>
      <c r="F34" s="1246"/>
      <c r="G34" s="1245"/>
      <c r="H34" s="1245"/>
      <c r="I34" s="1245"/>
      <c r="L34" s="582"/>
      <c r="M34" s="582"/>
      <c r="N34" s="582"/>
      <c r="O34" s="910"/>
    </row>
    <row r="36" spans="2:26" ht="25.5">
      <c r="B36" s="1428" t="s">
        <v>509</v>
      </c>
      <c r="C36"/>
      <c r="H36" s="577"/>
      <c r="I36" s="577"/>
      <c r="J36" s="577"/>
      <c r="M36" s="1428" t="s">
        <v>526</v>
      </c>
    </row>
    <row r="37" spans="2:26" ht="15.75">
      <c r="B37" s="557" t="s">
        <v>589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590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587</v>
      </c>
      <c r="C40" s="565"/>
      <c r="D40" s="566"/>
      <c r="E40" s="567"/>
      <c r="F40" s="567"/>
      <c r="G40" s="564" t="s">
        <v>591</v>
      </c>
      <c r="H40" s="565"/>
      <c r="I40" s="566"/>
      <c r="J40" s="567"/>
      <c r="K40" s="567"/>
      <c r="M40" s="564" t="s">
        <v>587</v>
      </c>
      <c r="N40" s="565"/>
      <c r="O40" s="566"/>
      <c r="P40" s="567"/>
      <c r="Q40" s="567"/>
      <c r="R40" s="564" t="s">
        <v>591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5" t="s">
        <v>169</v>
      </c>
      <c r="F41" s="1429" t="s">
        <v>512</v>
      </c>
      <c r="G41" s="572" t="s">
        <v>206</v>
      </c>
      <c r="H41" s="569" t="s">
        <v>203</v>
      </c>
      <c r="I41" s="570" t="s">
        <v>207</v>
      </c>
      <c r="J41" s="1345" t="s">
        <v>169</v>
      </c>
      <c r="K41" s="1429" t="s">
        <v>512</v>
      </c>
      <c r="M41" s="568" t="s">
        <v>206</v>
      </c>
      <c r="N41" s="569" t="s">
        <v>203</v>
      </c>
      <c r="O41" s="570" t="s">
        <v>207</v>
      </c>
      <c r="P41" s="1345" t="s">
        <v>169</v>
      </c>
      <c r="Q41" s="1430" t="s">
        <v>512</v>
      </c>
      <c r="R41" s="568" t="s">
        <v>206</v>
      </c>
      <c r="S41" s="569" t="s">
        <v>203</v>
      </c>
      <c r="T41" s="570" t="s">
        <v>207</v>
      </c>
      <c r="U41" s="1345" t="s">
        <v>169</v>
      </c>
      <c r="V41" s="1429" t="s">
        <v>512</v>
      </c>
    </row>
    <row r="42" spans="2:26" ht="15" thickBot="1">
      <c r="B42" s="573" t="s">
        <v>166</v>
      </c>
      <c r="C42" s="175">
        <v>3583.886</v>
      </c>
      <c r="D42" s="1255">
        <v>14953.142</v>
      </c>
      <c r="E42" s="1255">
        <v>2880.6669999999999</v>
      </c>
      <c r="F42" s="1330">
        <v>29.701000000000001</v>
      </c>
      <c r="G42" s="1431" t="s">
        <v>166</v>
      </c>
      <c r="H42" s="175">
        <v>2758.31</v>
      </c>
      <c r="I42" s="1255">
        <v>11848.281999999999</v>
      </c>
      <c r="J42" s="1255">
        <v>2507.6419999999998</v>
      </c>
      <c r="K42" s="1330">
        <v>24.785</v>
      </c>
      <c r="M42" s="573" t="s">
        <v>166</v>
      </c>
      <c r="N42" s="175">
        <v>104497.57799999999</v>
      </c>
      <c r="O42" s="1255">
        <v>435811.01899999997</v>
      </c>
      <c r="P42" s="1255">
        <v>54752.578999999998</v>
      </c>
      <c r="Q42" s="1330">
        <v>1710.557</v>
      </c>
      <c r="R42" s="573" t="s">
        <v>166</v>
      </c>
      <c r="S42" s="175">
        <v>94647.686000000002</v>
      </c>
      <c r="T42" s="1255">
        <v>407351.88699999999</v>
      </c>
      <c r="U42" s="1255">
        <v>52966.483</v>
      </c>
      <c r="V42" s="1330">
        <v>1697.3779999999999</v>
      </c>
      <c r="Z42" s="577"/>
    </row>
    <row r="43" spans="2:26">
      <c r="B43" s="1267" t="s">
        <v>115</v>
      </c>
      <c r="C43" s="1268">
        <v>1639.9659999999999</v>
      </c>
      <c r="D43" s="1265">
        <v>6843.5010000000002</v>
      </c>
      <c r="E43" s="1265">
        <v>1386.623</v>
      </c>
      <c r="F43" s="1333">
        <v>13.239000000000001</v>
      </c>
      <c r="G43" s="1334" t="s">
        <v>134</v>
      </c>
      <c r="H43" s="1268">
        <v>1371.5840000000001</v>
      </c>
      <c r="I43" s="1265">
        <v>5887.7879999999996</v>
      </c>
      <c r="J43" s="1265">
        <v>1266.876</v>
      </c>
      <c r="K43" s="1333">
        <v>10.436</v>
      </c>
      <c r="M43" s="1288" t="s">
        <v>106</v>
      </c>
      <c r="N43" s="1289">
        <v>82487.769</v>
      </c>
      <c r="O43" s="1286">
        <v>344053.29300000001</v>
      </c>
      <c r="P43" s="1286">
        <v>41790.843999999997</v>
      </c>
      <c r="Q43" s="1362">
        <v>1384.694</v>
      </c>
      <c r="R43" s="1288" t="s">
        <v>106</v>
      </c>
      <c r="S43" s="1289">
        <v>83357.88</v>
      </c>
      <c r="T43" s="1286">
        <v>358732.46500000003</v>
      </c>
      <c r="U43" s="1286">
        <v>45750.440999999999</v>
      </c>
      <c r="V43" s="1362">
        <v>1535.739</v>
      </c>
      <c r="Z43" s="577"/>
    </row>
    <row r="44" spans="2:26">
      <c r="B44" s="177" t="s">
        <v>134</v>
      </c>
      <c r="C44" s="178">
        <v>839.98800000000006</v>
      </c>
      <c r="D44" s="1274">
        <v>3513.3820000000001</v>
      </c>
      <c r="E44" s="1274">
        <v>737.89800000000002</v>
      </c>
      <c r="F44" s="1337">
        <v>5.7880000000000003</v>
      </c>
      <c r="G44" s="228" t="s">
        <v>115</v>
      </c>
      <c r="H44" s="178">
        <v>930.10299999999995</v>
      </c>
      <c r="I44" s="1274">
        <v>4000.4270000000001</v>
      </c>
      <c r="J44" s="1274">
        <v>990.25599999999997</v>
      </c>
      <c r="K44" s="1337">
        <v>6.2119999999999997</v>
      </c>
      <c r="M44" s="177" t="s">
        <v>108</v>
      </c>
      <c r="N44" s="178">
        <v>13861.428</v>
      </c>
      <c r="O44" s="1274">
        <v>57777.546999999999</v>
      </c>
      <c r="P44" s="1274">
        <v>7769.7839999999997</v>
      </c>
      <c r="Q44" s="1337">
        <v>216.791</v>
      </c>
      <c r="R44" s="177" t="s">
        <v>108</v>
      </c>
      <c r="S44" s="178">
        <v>7103.4250000000002</v>
      </c>
      <c r="T44" s="1274">
        <v>30595.61</v>
      </c>
      <c r="U44" s="1274">
        <v>4041.6489999999999</v>
      </c>
      <c r="V44" s="1337">
        <v>111.15</v>
      </c>
      <c r="Z44" s="577"/>
    </row>
    <row r="45" spans="2:26">
      <c r="B45" s="177" t="s">
        <v>113</v>
      </c>
      <c r="C45" s="178">
        <v>699.05600000000004</v>
      </c>
      <c r="D45" s="1274">
        <v>2911.4609999999998</v>
      </c>
      <c r="E45" s="1274">
        <v>511.56900000000002</v>
      </c>
      <c r="F45" s="1337">
        <v>4.306</v>
      </c>
      <c r="G45" s="228" t="s">
        <v>108</v>
      </c>
      <c r="H45" s="178">
        <v>339.82400000000001</v>
      </c>
      <c r="I45" s="1274">
        <v>1459.6279999999999</v>
      </c>
      <c r="J45" s="1274">
        <v>182.11799999999999</v>
      </c>
      <c r="K45" s="1337">
        <v>7.5540000000000003</v>
      </c>
      <c r="M45" s="177" t="s">
        <v>129</v>
      </c>
      <c r="N45" s="178">
        <v>3287.6370000000002</v>
      </c>
      <c r="O45" s="1274">
        <v>13702.65</v>
      </c>
      <c r="P45" s="1274">
        <v>2944.9479999999999</v>
      </c>
      <c r="Q45" s="1337">
        <v>30.263000000000002</v>
      </c>
      <c r="R45" s="177" t="s">
        <v>129</v>
      </c>
      <c r="S45" s="178">
        <v>1616.9690000000001</v>
      </c>
      <c r="T45" s="1274">
        <v>6956.7640000000001</v>
      </c>
      <c r="U45" s="1274">
        <v>1589.91</v>
      </c>
      <c r="V45" s="1337">
        <v>14.242000000000001</v>
      </c>
      <c r="Z45" s="577"/>
    </row>
    <row r="46" spans="2:26" ht="13.5" thickBot="1">
      <c r="B46" s="177" t="s">
        <v>108</v>
      </c>
      <c r="C46" s="178">
        <v>362.88200000000001</v>
      </c>
      <c r="D46" s="1274">
        <v>1510.2639999999999</v>
      </c>
      <c r="E46" s="1274">
        <v>226.43700000000001</v>
      </c>
      <c r="F46" s="1337">
        <v>5.5679999999999996</v>
      </c>
      <c r="G46" s="1371" t="s">
        <v>113</v>
      </c>
      <c r="H46" s="1299">
        <v>116.79900000000001</v>
      </c>
      <c r="I46" s="1296">
        <v>500.43900000000002</v>
      </c>
      <c r="J46" s="1296">
        <v>68.391999999999996</v>
      </c>
      <c r="K46" s="1370">
        <v>0.58299999999999996</v>
      </c>
      <c r="M46" s="177" t="s">
        <v>115</v>
      </c>
      <c r="N46" s="178">
        <v>2778.8389999999999</v>
      </c>
      <c r="O46" s="1274">
        <v>11603.798000000001</v>
      </c>
      <c r="P46" s="1274">
        <v>1254.173</v>
      </c>
      <c r="Q46" s="1337">
        <v>50.225000000000001</v>
      </c>
      <c r="R46" s="177" t="s">
        <v>115</v>
      </c>
      <c r="S46" s="178">
        <v>1341.5820000000001</v>
      </c>
      <c r="T46" s="1274">
        <v>5777.7150000000001</v>
      </c>
      <c r="U46" s="1274">
        <v>656.05700000000002</v>
      </c>
      <c r="V46" s="1337">
        <v>24.834</v>
      </c>
    </row>
    <row r="47" spans="2:26" ht="13.5" thickBot="1">
      <c r="B47" s="1298" t="s">
        <v>168</v>
      </c>
      <c r="C47" s="1299">
        <v>41.994</v>
      </c>
      <c r="D47" s="1296">
        <v>174.53399999999999</v>
      </c>
      <c r="E47" s="1296">
        <v>18.14</v>
      </c>
      <c r="F47" s="1370">
        <v>0.8</v>
      </c>
      <c r="G47" s="1300"/>
      <c r="H47" s="910"/>
      <c r="I47" s="910"/>
      <c r="J47" s="910"/>
      <c r="K47" s="1375"/>
      <c r="M47" s="226" t="s">
        <v>131</v>
      </c>
      <c r="N47" s="229">
        <v>784.64</v>
      </c>
      <c r="O47" s="1280">
        <v>3273.125</v>
      </c>
      <c r="P47" s="1280">
        <v>343.05500000000001</v>
      </c>
      <c r="Q47" s="1348">
        <v>13.513999999999999</v>
      </c>
      <c r="R47" s="226" t="s">
        <v>168</v>
      </c>
      <c r="S47" s="229">
        <v>864.82799999999997</v>
      </c>
      <c r="T47" s="1280">
        <v>3719.442</v>
      </c>
      <c r="U47" s="1280">
        <v>692.71400000000006</v>
      </c>
      <c r="V47" s="1348">
        <v>5.9779999999999998</v>
      </c>
    </row>
    <row r="48" spans="2:26">
      <c r="B48" s="581" t="s">
        <v>208</v>
      </c>
      <c r="C48" s="910"/>
      <c r="D48" s="910"/>
      <c r="E48" s="910"/>
      <c r="F48" s="1375"/>
      <c r="G48" s="1300"/>
      <c r="H48" s="910"/>
      <c r="I48" s="910"/>
      <c r="J48" s="910"/>
      <c r="K48" s="1375"/>
      <c r="M48" s="177" t="s">
        <v>111</v>
      </c>
      <c r="N48" s="178">
        <v>614.14700000000005</v>
      </c>
      <c r="O48" s="1274">
        <v>2558.1860000000001</v>
      </c>
      <c r="P48" s="1274">
        <v>232.78100000000001</v>
      </c>
      <c r="Q48" s="1337">
        <v>2.7370000000000001</v>
      </c>
      <c r="R48" s="177" t="s">
        <v>131</v>
      </c>
      <c r="S48" s="178">
        <v>277.173</v>
      </c>
      <c r="T48" s="1274">
        <v>1200.684</v>
      </c>
      <c r="U48" s="1274">
        <v>129.56800000000001</v>
      </c>
      <c r="V48" s="1337">
        <v>4.7889999999999997</v>
      </c>
    </row>
    <row r="49" spans="2:22">
      <c r="C49" s="910"/>
      <c r="D49" s="910"/>
      <c r="E49" s="910"/>
      <c r="F49" s="1375"/>
      <c r="G49" s="1300"/>
      <c r="H49" s="910"/>
      <c r="I49" s="910"/>
      <c r="J49" s="910"/>
      <c r="K49" s="1375"/>
      <c r="M49" s="177" t="s">
        <v>134</v>
      </c>
      <c r="N49" s="178">
        <v>575.16800000000001</v>
      </c>
      <c r="O49" s="1274">
        <v>2392.9009999999998</v>
      </c>
      <c r="P49" s="1274">
        <v>328.80700000000002</v>
      </c>
      <c r="Q49" s="1337">
        <v>11.631</v>
      </c>
      <c r="R49" s="1288" t="s">
        <v>134</v>
      </c>
      <c r="S49" s="1289">
        <v>67.277000000000001</v>
      </c>
      <c r="T49" s="1286">
        <v>289.678</v>
      </c>
      <c r="U49" s="1286">
        <v>86.733999999999995</v>
      </c>
      <c r="V49" s="1362">
        <v>0.42799999999999999</v>
      </c>
    </row>
    <row r="50" spans="2:22" ht="13.5" thickBot="1">
      <c r="B50" s="1300"/>
      <c r="C50" s="910"/>
      <c r="D50" s="910"/>
      <c r="E50" s="910"/>
      <c r="F50" s="1375"/>
      <c r="G50" s="1300"/>
      <c r="H50" s="910"/>
      <c r="I50" s="910"/>
      <c r="J50" s="910"/>
      <c r="K50" s="1375"/>
      <c r="M50" s="1288" t="s">
        <v>168</v>
      </c>
      <c r="N50" s="1289">
        <v>90.186000000000007</v>
      </c>
      <c r="O50" s="1286">
        <v>375.55500000000001</v>
      </c>
      <c r="P50" s="1286">
        <v>66.966999999999999</v>
      </c>
      <c r="Q50" s="1362">
        <v>0.50900000000000001</v>
      </c>
      <c r="R50" s="1298" t="s">
        <v>130</v>
      </c>
      <c r="S50" s="1299">
        <v>18.552</v>
      </c>
      <c r="T50" s="1296">
        <v>79.528999999999996</v>
      </c>
      <c r="U50" s="1296">
        <v>19.41</v>
      </c>
      <c r="V50" s="1370">
        <v>0.218</v>
      </c>
    </row>
    <row r="51" spans="2:22" ht="15" thickBot="1">
      <c r="B51" s="1657"/>
      <c r="C51" s="1658"/>
      <c r="D51" s="1658"/>
      <c r="E51" s="1658"/>
      <c r="F51" s="1659"/>
      <c r="M51" s="1298" t="s">
        <v>130</v>
      </c>
      <c r="N51" s="1299">
        <v>17.763999999999999</v>
      </c>
      <c r="O51" s="1296">
        <v>73.963999999999999</v>
      </c>
      <c r="P51" s="1296">
        <v>21.22</v>
      </c>
      <c r="Q51" s="1370">
        <v>0.193</v>
      </c>
    </row>
    <row r="52" spans="2:22">
      <c r="B52" s="1300"/>
      <c r="C52" s="910"/>
      <c r="D52" s="910"/>
      <c r="E52" s="910"/>
      <c r="F52" s="1375"/>
      <c r="M52" s="581" t="s">
        <v>208</v>
      </c>
    </row>
    <row r="53" spans="2:22">
      <c r="B53" s="1300"/>
      <c r="C53" s="910"/>
      <c r="D53" s="910"/>
      <c r="E53" s="910"/>
      <c r="F53" s="1375"/>
    </row>
    <row r="54" spans="2:22">
      <c r="B54" s="1300"/>
      <c r="C54" s="910"/>
      <c r="D54" s="910"/>
      <c r="E54" s="910"/>
      <c r="F54" s="1375"/>
      <c r="R54" s="1300"/>
      <c r="S54" s="910"/>
      <c r="T54" s="910"/>
      <c r="U54" s="910"/>
      <c r="V54" s="1375"/>
    </row>
    <row r="55" spans="2:22">
      <c r="B55" s="1300"/>
      <c r="C55" s="910"/>
      <c r="D55" s="910"/>
      <c r="E55" s="910"/>
      <c r="F55" s="1375"/>
    </row>
    <row r="56" spans="2:22">
      <c r="B56" s="1300"/>
      <c r="C56" s="910"/>
      <c r="D56" s="910"/>
      <c r="E56" s="910"/>
      <c r="F56" s="1375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1686"/>
      <c r="R1" s="1686"/>
      <c r="S1" s="1686"/>
      <c r="T1" s="1686"/>
      <c r="U1" s="1686"/>
      <c r="V1" s="1686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87" t="s">
        <v>543</v>
      </c>
      <c r="B3" s="1688"/>
      <c r="C3" s="1688"/>
      <c r="D3" s="1688"/>
      <c r="E3" s="1688"/>
      <c r="F3" s="1688"/>
      <c r="G3" s="1688"/>
      <c r="H3" s="1688"/>
      <c r="I3" s="1688"/>
      <c r="J3" s="1689"/>
      <c r="K3" s="1687">
        <v>2017</v>
      </c>
      <c r="L3" s="1688"/>
      <c r="M3" s="1689"/>
      <c r="N3" s="1687">
        <v>2016</v>
      </c>
      <c r="O3" s="1688"/>
      <c r="P3" s="1689"/>
      <c r="Q3" s="1687">
        <v>2015</v>
      </c>
      <c r="R3" s="1688"/>
      <c r="S3" s="1689"/>
      <c r="T3" s="1687">
        <v>2014</v>
      </c>
      <c r="U3" s="1688"/>
      <c r="V3" s="1689"/>
    </row>
    <row r="4" spans="1:22" ht="24.75" customHeight="1">
      <c r="A4" s="81" t="s">
        <v>2</v>
      </c>
      <c r="B4" s="1703" t="s">
        <v>159</v>
      </c>
      <c r="C4" s="1704"/>
      <c r="D4" s="1704"/>
      <c r="E4" s="1704"/>
      <c r="F4" s="1705"/>
      <c r="G4" s="1143" t="s">
        <v>209</v>
      </c>
      <c r="H4" s="1144" t="s">
        <v>4</v>
      </c>
      <c r="I4" s="1145" t="s">
        <v>5</v>
      </c>
      <c r="J4" s="1146" t="s">
        <v>210</v>
      </c>
      <c r="K4" s="1445" t="s">
        <v>4</v>
      </c>
      <c r="L4" s="1446" t="s">
        <v>5</v>
      </c>
      <c r="M4" s="1447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706"/>
      <c r="C5" s="1707"/>
      <c r="D5" s="1707"/>
      <c r="E5" s="1707"/>
      <c r="F5" s="1708"/>
      <c r="G5" s="1147" t="s">
        <v>542</v>
      </c>
      <c r="H5" s="1148" t="s">
        <v>8</v>
      </c>
      <c r="I5" s="1149" t="s">
        <v>9</v>
      </c>
      <c r="J5" s="1150" t="s">
        <v>212</v>
      </c>
      <c r="K5" s="1448" t="s">
        <v>8</v>
      </c>
      <c r="L5" s="1449" t="s">
        <v>9</v>
      </c>
      <c r="M5" s="1450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51" t="s">
        <v>18</v>
      </c>
      <c r="H6" s="1152" t="s">
        <v>10</v>
      </c>
      <c r="I6" s="1153" t="s">
        <v>214</v>
      </c>
      <c r="J6" s="1154" t="s">
        <v>18</v>
      </c>
      <c r="K6" s="1451" t="s">
        <v>10</v>
      </c>
      <c r="L6" s="1452" t="s">
        <v>214</v>
      </c>
      <c r="M6" s="1453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709" t="s">
        <v>11</v>
      </c>
      <c r="B7" s="1698"/>
      <c r="C7" s="1698"/>
      <c r="D7" s="1698"/>
      <c r="E7" s="1698"/>
      <c r="F7" s="1698"/>
      <c r="G7" s="1698"/>
      <c r="H7" s="1698"/>
      <c r="I7" s="1698"/>
      <c r="J7" s="1698"/>
      <c r="K7" s="1698"/>
      <c r="L7" s="1698"/>
      <c r="M7" s="1698"/>
      <c r="N7" s="1698"/>
      <c r="O7" s="1698"/>
      <c r="P7" s="1698"/>
      <c r="Q7" s="1698"/>
      <c r="R7" s="1698"/>
      <c r="S7" s="1698"/>
      <c r="T7" s="1698"/>
      <c r="U7" s="1698"/>
      <c r="V7" s="1699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55">
        <v>-12.159956312697725</v>
      </c>
      <c r="H8" s="1155">
        <v>61.43</v>
      </c>
      <c r="I8" s="1155">
        <v>92.8</v>
      </c>
      <c r="J8" s="1155">
        <v>27.907274336214442</v>
      </c>
      <c r="K8" s="1454">
        <v>61.28</v>
      </c>
      <c r="L8" s="1454">
        <v>92.1</v>
      </c>
      <c r="M8" s="1454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42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56">
        <v>-12.709565089356373</v>
      </c>
      <c r="H9" s="1156">
        <v>57.58</v>
      </c>
      <c r="I9" s="1156">
        <v>94.7</v>
      </c>
      <c r="J9" s="1156">
        <v>56.13318590833417</v>
      </c>
      <c r="K9" s="1455">
        <v>57.54</v>
      </c>
      <c r="L9" s="1455">
        <v>93.5</v>
      </c>
      <c r="M9" s="1455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43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56">
        <v>-12.428809800674532</v>
      </c>
      <c r="H10" s="1156">
        <v>53.25</v>
      </c>
      <c r="I10" s="1156">
        <v>96.4</v>
      </c>
      <c r="J10" s="1156">
        <v>13.819110834286082</v>
      </c>
      <c r="K10" s="1455">
        <v>53.29</v>
      </c>
      <c r="L10" s="1455">
        <v>95.3</v>
      </c>
      <c r="M10" s="1455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43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56">
        <v>-12.486469695400825</v>
      </c>
      <c r="H11" s="1156">
        <v>48.34</v>
      </c>
      <c r="I11" s="1156">
        <v>97.2</v>
      </c>
      <c r="J11" s="1156">
        <v>1.9354811893782318</v>
      </c>
      <c r="K11" s="1455">
        <v>48.35</v>
      </c>
      <c r="L11" s="1455">
        <v>97</v>
      </c>
      <c r="M11" s="1455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43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56">
        <v>-13.411064447593372</v>
      </c>
      <c r="H12" s="1156">
        <v>43.49</v>
      </c>
      <c r="I12" s="1156">
        <v>100.5</v>
      </c>
      <c r="J12" s="1156">
        <v>0.18928944707244247</v>
      </c>
      <c r="K12" s="1455">
        <v>43.52</v>
      </c>
      <c r="L12" s="1455">
        <v>100</v>
      </c>
      <c r="M12" s="1455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43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56">
        <v>-5.1558591392506532</v>
      </c>
      <c r="H13" s="1156">
        <v>37.9</v>
      </c>
      <c r="I13" s="1156">
        <v>94.7</v>
      </c>
      <c r="J13" s="1156">
        <v>1.5658284714631852E-2</v>
      </c>
      <c r="K13" s="1455">
        <v>38.409999999999997</v>
      </c>
      <c r="L13" s="1455">
        <v>101.9</v>
      </c>
      <c r="M13" s="1455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43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57">
        <v>-12.410011130314746</v>
      </c>
      <c r="H14" s="1157">
        <v>57.85</v>
      </c>
      <c r="I14" s="1157">
        <v>94.5</v>
      </c>
      <c r="J14" s="1157">
        <v>100</v>
      </c>
      <c r="K14" s="1456">
        <v>57.58</v>
      </c>
      <c r="L14" s="1456">
        <v>93.5</v>
      </c>
      <c r="M14" s="1456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44">
        <v>100</v>
      </c>
    </row>
    <row r="15" spans="1:22" ht="15" thickBot="1">
      <c r="A15" s="1702" t="s">
        <v>46</v>
      </c>
      <c r="B15" s="1696"/>
      <c r="C15" s="1696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7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55">
        <v>-12.483381782910902</v>
      </c>
      <c r="H16" s="1155">
        <v>61.37</v>
      </c>
      <c r="I16" s="1155">
        <v>91.3</v>
      </c>
      <c r="J16" s="1155">
        <v>26.752288825942884</v>
      </c>
      <c r="K16" s="1454">
        <v>61.12</v>
      </c>
      <c r="L16" s="1454">
        <v>91.8</v>
      </c>
      <c r="M16" s="1454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42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56">
        <v>-13.092769365489282</v>
      </c>
      <c r="H17" s="1156">
        <v>57.79</v>
      </c>
      <c r="I17" s="1156">
        <v>93.3</v>
      </c>
      <c r="J17" s="1156">
        <v>58.766661831776943</v>
      </c>
      <c r="K17" s="1455">
        <v>57.82</v>
      </c>
      <c r="L17" s="1455">
        <v>92.2</v>
      </c>
      <c r="M17" s="1455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43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56">
        <v>-12.841803217881051</v>
      </c>
      <c r="H18" s="1156">
        <v>53.23</v>
      </c>
      <c r="I18" s="1156">
        <v>95.1</v>
      </c>
      <c r="J18" s="1156">
        <v>13.002983765983622</v>
      </c>
      <c r="K18" s="1455">
        <v>53.26</v>
      </c>
      <c r="L18" s="1455">
        <v>94.6</v>
      </c>
      <c r="M18" s="1455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43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56">
        <v>-13.313214880880039</v>
      </c>
      <c r="H19" s="1156">
        <v>48.33</v>
      </c>
      <c r="I19" s="1156">
        <v>96.6</v>
      </c>
      <c r="J19" s="1156">
        <v>1.3648857513147343</v>
      </c>
      <c r="K19" s="1455">
        <v>48.25</v>
      </c>
      <c r="L19" s="1455">
        <v>96</v>
      </c>
      <c r="M19" s="1455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43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56">
        <v>-15.261965872045577</v>
      </c>
      <c r="H20" s="1156">
        <v>43.38</v>
      </c>
      <c r="I20" s="1156">
        <v>98.1</v>
      </c>
      <c r="J20" s="1156">
        <v>0.10540300734963523</v>
      </c>
      <c r="K20" s="1455">
        <v>43.35</v>
      </c>
      <c r="L20" s="1455">
        <v>96.5</v>
      </c>
      <c r="M20" s="1455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43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56">
        <v>-16.224474720232209</v>
      </c>
      <c r="H21" s="1156">
        <v>37.39</v>
      </c>
      <c r="I21" s="1156">
        <v>98.1</v>
      </c>
      <c r="J21" s="1156">
        <v>7.776817632179675E-3</v>
      </c>
      <c r="K21" s="1455">
        <v>38.39</v>
      </c>
      <c r="L21" s="1455">
        <v>93.4</v>
      </c>
      <c r="M21" s="1455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43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57">
        <v>-12.863028094798018</v>
      </c>
      <c r="H22" s="1157">
        <v>58.01</v>
      </c>
      <c r="I22" s="1157">
        <v>93.1</v>
      </c>
      <c r="J22" s="1157">
        <v>100</v>
      </c>
      <c r="K22" s="1456">
        <v>57.84</v>
      </c>
      <c r="L22" s="1456">
        <v>92.5</v>
      </c>
      <c r="M22" s="1456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44">
        <v>100</v>
      </c>
    </row>
    <row r="23" spans="1:22" ht="15" thickBot="1">
      <c r="A23" s="1702" t="s">
        <v>47</v>
      </c>
      <c r="B23" s="1696"/>
      <c r="C23" s="1696"/>
      <c r="D23" s="1696"/>
      <c r="E23" s="1696"/>
      <c r="F23" s="1696"/>
      <c r="G23" s="1696"/>
      <c r="H23" s="1696"/>
      <c r="I23" s="1696"/>
      <c r="J23" s="1696"/>
      <c r="K23" s="1696"/>
      <c r="L23" s="1696"/>
      <c r="M23" s="1696"/>
      <c r="N23" s="1696"/>
      <c r="O23" s="1696"/>
      <c r="P23" s="1696"/>
      <c r="Q23" s="1696"/>
      <c r="R23" s="1696"/>
      <c r="S23" s="1696"/>
      <c r="T23" s="1696"/>
      <c r="U23" s="1696"/>
      <c r="V23" s="1697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55">
        <v>-11.4011374957292</v>
      </c>
      <c r="H24" s="1155">
        <v>61.49</v>
      </c>
      <c r="I24" s="1155">
        <v>93.2</v>
      </c>
      <c r="J24" s="1155">
        <v>31.483889726549226</v>
      </c>
      <c r="K24" s="1454">
        <v>61.2</v>
      </c>
      <c r="L24" s="1454">
        <v>92.2</v>
      </c>
      <c r="M24" s="1454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42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56">
        <v>-12.456403560046279</v>
      </c>
      <c r="H25" s="1156">
        <v>57.05</v>
      </c>
      <c r="I25" s="1156">
        <v>95.6</v>
      </c>
      <c r="J25" s="1156">
        <v>52.829976489621124</v>
      </c>
      <c r="K25" s="1455">
        <v>57.03</v>
      </c>
      <c r="L25" s="1455">
        <v>94.1</v>
      </c>
      <c r="M25" s="1455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43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56">
        <v>-11.726320131790146</v>
      </c>
      <c r="H26" s="1156">
        <v>53.17</v>
      </c>
      <c r="I26" s="1156">
        <v>97.2</v>
      </c>
      <c r="J26" s="1156">
        <v>13.744186303292475</v>
      </c>
      <c r="K26" s="1455">
        <v>53.27</v>
      </c>
      <c r="L26" s="1455">
        <v>95.4</v>
      </c>
      <c r="M26" s="1455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43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56">
        <v>-11.169786192285823</v>
      </c>
      <c r="H27" s="1156">
        <v>48.33</v>
      </c>
      <c r="I27" s="1156">
        <v>96.9</v>
      </c>
      <c r="J27" s="1156">
        <v>1.7641372050825603</v>
      </c>
      <c r="K27" s="1455">
        <v>48.3</v>
      </c>
      <c r="L27" s="1455">
        <v>96.1</v>
      </c>
      <c r="M27" s="1455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43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56">
        <v>-10.570393783678721</v>
      </c>
      <c r="H28" s="1156">
        <v>43.53</v>
      </c>
      <c r="I28" s="1156">
        <v>98.3</v>
      </c>
      <c r="J28" s="1156">
        <v>0.15666770130327407</v>
      </c>
      <c r="K28" s="1455">
        <v>43.45</v>
      </c>
      <c r="L28" s="1455">
        <v>97.6</v>
      </c>
      <c r="M28" s="1455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43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56">
        <v>-2.793003669067339</v>
      </c>
      <c r="H29" s="1156">
        <v>37.549999999999997</v>
      </c>
      <c r="I29" s="1156">
        <v>97.6</v>
      </c>
      <c r="J29" s="1156">
        <v>2.1142574151342391E-2</v>
      </c>
      <c r="K29" s="1455">
        <v>37.58</v>
      </c>
      <c r="L29" s="1455">
        <v>95.2</v>
      </c>
      <c r="M29" s="1455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43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57">
        <v>-11.929087544328807</v>
      </c>
      <c r="H30" s="1157">
        <v>57.74</v>
      </c>
      <c r="I30" s="1157">
        <v>95.1</v>
      </c>
      <c r="J30" s="1157">
        <v>100</v>
      </c>
      <c r="K30" s="1456">
        <v>57.28</v>
      </c>
      <c r="L30" s="1456">
        <v>93.9</v>
      </c>
      <c r="M30" s="1456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44">
        <v>100</v>
      </c>
    </row>
    <row r="31" spans="1:22" ht="15" thickBot="1">
      <c r="A31" s="1702" t="s">
        <v>188</v>
      </c>
      <c r="B31" s="1696"/>
      <c r="C31" s="1696"/>
      <c r="D31" s="1696"/>
      <c r="E31" s="1696"/>
      <c r="F31" s="1696"/>
      <c r="G31" s="1700"/>
      <c r="H31" s="1700"/>
      <c r="I31" s="1700"/>
      <c r="J31" s="1700"/>
      <c r="K31" s="1700"/>
      <c r="L31" s="1700"/>
      <c r="M31" s="1700"/>
      <c r="N31" s="1700"/>
      <c r="O31" s="1700"/>
      <c r="P31" s="1700"/>
      <c r="Q31" s="1700"/>
      <c r="R31" s="1700"/>
      <c r="S31" s="1700"/>
      <c r="T31" s="1700"/>
      <c r="U31" s="1700"/>
      <c r="V31" s="1701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55">
        <v>-12.655577029165791</v>
      </c>
      <c r="H32" s="1155">
        <v>61.3</v>
      </c>
      <c r="I32" s="1155">
        <v>93.6</v>
      </c>
      <c r="J32" s="1155">
        <v>28.780334124930107</v>
      </c>
      <c r="K32" s="1454">
        <v>61.27</v>
      </c>
      <c r="L32" s="1454">
        <v>92.6</v>
      </c>
      <c r="M32" s="1454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42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56">
        <v>-12.425222665041213</v>
      </c>
      <c r="H33" s="1156">
        <v>57.85</v>
      </c>
      <c r="I33" s="1156">
        <v>94.9</v>
      </c>
      <c r="J33" s="1156">
        <v>56.187774269631355</v>
      </c>
      <c r="K33" s="1455">
        <v>57.79</v>
      </c>
      <c r="L33" s="1455">
        <v>93.8</v>
      </c>
      <c r="M33" s="1455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43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56">
        <v>-12.109270130404147</v>
      </c>
      <c r="H34" s="1156">
        <v>53.14</v>
      </c>
      <c r="I34" s="1156">
        <v>95.9</v>
      </c>
      <c r="J34" s="1156">
        <v>12.740748069089086</v>
      </c>
      <c r="K34" s="1455">
        <v>53.14</v>
      </c>
      <c r="L34" s="1455">
        <v>95.5</v>
      </c>
      <c r="M34" s="1455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43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56">
        <v>-11.852589366778647</v>
      </c>
      <c r="H35" s="1156">
        <v>48.11</v>
      </c>
      <c r="I35" s="1156">
        <v>97.5</v>
      </c>
      <c r="J35" s="1156">
        <v>2.0843985155229063</v>
      </c>
      <c r="K35" s="1455">
        <v>48.09</v>
      </c>
      <c r="L35" s="1455">
        <v>97.2</v>
      </c>
      <c r="M35" s="1455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43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56">
        <v>-11.823556143921282</v>
      </c>
      <c r="H36" s="1156">
        <v>43.34</v>
      </c>
      <c r="I36" s="1156">
        <v>100</v>
      </c>
      <c r="J36" s="1156">
        <v>0.20062254619528747</v>
      </c>
      <c r="K36" s="1455">
        <v>43.26</v>
      </c>
      <c r="L36" s="1455">
        <v>99.6</v>
      </c>
      <c r="M36" s="1455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43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56">
        <v>-12.853534148049153</v>
      </c>
      <c r="H37" s="1156">
        <v>37.79</v>
      </c>
      <c r="I37" s="1156">
        <v>99.8</v>
      </c>
      <c r="J37" s="1156">
        <v>6.1224746312628147E-3</v>
      </c>
      <c r="K37" s="1455">
        <v>37.25</v>
      </c>
      <c r="L37" s="1455">
        <v>97.3</v>
      </c>
      <c r="M37" s="1455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43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57">
        <v>-12.294392511556888</v>
      </c>
      <c r="H38" s="1157">
        <v>58.01</v>
      </c>
      <c r="I38" s="1157">
        <v>94.7</v>
      </c>
      <c r="J38" s="1157">
        <v>100</v>
      </c>
      <c r="K38" s="1456">
        <v>57.78</v>
      </c>
      <c r="L38" s="1456">
        <v>93.8</v>
      </c>
      <c r="M38" s="1456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44">
        <v>100</v>
      </c>
    </row>
    <row r="39" spans="1:22" ht="15" thickBot="1">
      <c r="A39" s="1702" t="s">
        <v>48</v>
      </c>
      <c r="B39" s="1696"/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7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55">
        <v>-12.735111704834171</v>
      </c>
      <c r="H40" s="1155">
        <v>61.47</v>
      </c>
      <c r="I40" s="1155">
        <v>92.8</v>
      </c>
      <c r="J40" s="1155">
        <v>24.294937116591694</v>
      </c>
      <c r="K40" s="1454">
        <v>61.45</v>
      </c>
      <c r="L40" s="1454">
        <v>91.9</v>
      </c>
      <c r="M40" s="1454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42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56">
        <v>-12.755064097339192</v>
      </c>
      <c r="H41" s="1156">
        <v>57.83</v>
      </c>
      <c r="I41" s="1156">
        <v>94.7</v>
      </c>
      <c r="J41" s="1156">
        <v>58.052104116893169</v>
      </c>
      <c r="K41" s="1455">
        <v>57.83</v>
      </c>
      <c r="L41" s="1455">
        <v>93.7</v>
      </c>
      <c r="M41" s="1455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43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56">
        <v>-13.088385777922973</v>
      </c>
      <c r="H42" s="1156">
        <v>53.4</v>
      </c>
      <c r="I42" s="1156">
        <v>96.5</v>
      </c>
      <c r="J42" s="1156">
        <v>14.978940057935425</v>
      </c>
      <c r="K42" s="1455">
        <v>53.4</v>
      </c>
      <c r="L42" s="1455">
        <v>95.4</v>
      </c>
      <c r="M42" s="1455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43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56">
        <v>-13.537370145250494</v>
      </c>
      <c r="H43" s="1156">
        <v>48.48</v>
      </c>
      <c r="I43" s="1156">
        <v>97.6</v>
      </c>
      <c r="J43" s="1156">
        <v>2.3851979006587287</v>
      </c>
      <c r="K43" s="1455">
        <v>48.53</v>
      </c>
      <c r="L43" s="1455">
        <v>98</v>
      </c>
      <c r="M43" s="1455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43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56">
        <v>-14.918904295836894</v>
      </c>
      <c r="H44" s="1156">
        <v>43.55</v>
      </c>
      <c r="I44" s="1156">
        <v>102.7</v>
      </c>
      <c r="J44" s="1156">
        <v>0.26910352910746815</v>
      </c>
      <c r="K44" s="1455">
        <v>43.69</v>
      </c>
      <c r="L44" s="1455">
        <v>102.6</v>
      </c>
      <c r="M44" s="1455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43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56">
        <v>-11.823776113965963</v>
      </c>
      <c r="H45" s="1156">
        <v>38.44</v>
      </c>
      <c r="I45" s="1156">
        <v>89.8</v>
      </c>
      <c r="J45" s="1156">
        <v>1.9717278813520433E-2</v>
      </c>
      <c r="K45" s="1455">
        <v>38.75</v>
      </c>
      <c r="L45" s="1455">
        <v>104.7</v>
      </c>
      <c r="M45" s="1455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43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57">
        <v>-12.722893184566988</v>
      </c>
      <c r="H46" s="1157">
        <v>57.79</v>
      </c>
      <c r="I46" s="1157">
        <v>94.6</v>
      </c>
      <c r="J46" s="1157">
        <v>100</v>
      </c>
      <c r="K46" s="1456">
        <v>57.67</v>
      </c>
      <c r="L46" s="1456">
        <v>93.7</v>
      </c>
      <c r="M46" s="1456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44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8" t="s">
        <v>533</v>
      </c>
      <c r="C3"/>
      <c r="F3" s="551"/>
      <c r="G3" s="551"/>
      <c r="H3" s="552"/>
      <c r="I3" s="553"/>
      <c r="M3" s="1428" t="s">
        <v>534</v>
      </c>
      <c r="N3"/>
      <c r="Q3" s="551"/>
      <c r="R3" s="551"/>
      <c r="S3" s="552"/>
    </row>
    <row r="4" spans="2:23" ht="21" customHeight="1">
      <c r="B4" s="557" t="s">
        <v>554</v>
      </c>
      <c r="C4" s="557"/>
      <c r="D4" s="557"/>
      <c r="E4" s="557"/>
      <c r="F4" s="557"/>
      <c r="G4" s="557"/>
      <c r="H4" s="557"/>
      <c r="I4" s="558"/>
      <c r="J4" s="558"/>
      <c r="M4" s="557" t="s">
        <v>555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556</v>
      </c>
      <c r="C7" s="565"/>
      <c r="D7" s="566"/>
      <c r="E7" s="567"/>
      <c r="F7" s="564" t="s">
        <v>557</v>
      </c>
      <c r="G7" s="565"/>
      <c r="H7" s="566"/>
      <c r="I7" s="567"/>
      <c r="M7" s="564" t="s">
        <v>556</v>
      </c>
      <c r="N7" s="565"/>
      <c r="O7" s="566"/>
      <c r="P7" s="567"/>
      <c r="Q7" s="564" t="s">
        <v>557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974825.59600000002</v>
      </c>
      <c r="D9" s="1058">
        <v>4162520.4670000002</v>
      </c>
      <c r="E9" s="1059">
        <v>484480.65500000003</v>
      </c>
      <c r="F9" s="1056" t="s">
        <v>166</v>
      </c>
      <c r="G9" s="1057">
        <v>868933.02300000004</v>
      </c>
      <c r="H9" s="1060">
        <v>3695090.32</v>
      </c>
      <c r="I9" s="1059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61" t="s">
        <v>366</v>
      </c>
      <c r="C10" s="1062">
        <v>176821.84700000001</v>
      </c>
      <c r="D10" s="1063">
        <v>754395.91</v>
      </c>
      <c r="E10" s="1064">
        <v>58529.315000000002</v>
      </c>
      <c r="F10" s="1061" t="s">
        <v>366</v>
      </c>
      <c r="G10" s="1065">
        <v>148775.16</v>
      </c>
      <c r="H10" s="1066">
        <v>631038.13300000003</v>
      </c>
      <c r="I10" s="1067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97" t="s">
        <v>108</v>
      </c>
      <c r="R10" s="898">
        <v>399478.6</v>
      </c>
      <c r="S10" s="899">
        <v>1698554.183</v>
      </c>
      <c r="T10" s="900">
        <v>179572.85399999999</v>
      </c>
      <c r="W10" s="577"/>
    </row>
    <row r="11" spans="2:23">
      <c r="B11" s="1068" t="s">
        <v>113</v>
      </c>
      <c r="C11" s="1069">
        <v>101504.694</v>
      </c>
      <c r="D11" s="1070">
        <v>433113.89600000001</v>
      </c>
      <c r="E11" s="1071">
        <v>61375.086000000003</v>
      </c>
      <c r="F11" s="1068" t="s">
        <v>113</v>
      </c>
      <c r="G11" s="1069">
        <v>90862.240999999995</v>
      </c>
      <c r="H11" s="1070">
        <v>386545.929</v>
      </c>
      <c r="I11" s="1072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68" t="s">
        <v>108</v>
      </c>
      <c r="C12" s="1069">
        <v>96313.601999999999</v>
      </c>
      <c r="D12" s="1070">
        <v>411542.72600000002</v>
      </c>
      <c r="E12" s="1071">
        <v>70582.646999999997</v>
      </c>
      <c r="F12" s="1068" t="s">
        <v>108</v>
      </c>
      <c r="G12" s="1069">
        <v>81621.145999999993</v>
      </c>
      <c r="H12" s="1070">
        <v>347019.42</v>
      </c>
      <c r="I12" s="1072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68" t="s">
        <v>168</v>
      </c>
      <c r="C13" s="1069">
        <v>76715.539999999994</v>
      </c>
      <c r="D13" s="1070">
        <v>327420.75699999998</v>
      </c>
      <c r="E13" s="1071">
        <v>28554.544000000002</v>
      </c>
      <c r="F13" s="1068" t="s">
        <v>168</v>
      </c>
      <c r="G13" s="1069">
        <v>77769.198999999993</v>
      </c>
      <c r="H13" s="1070">
        <v>331023.89399999997</v>
      </c>
      <c r="I13" s="1072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68" t="s">
        <v>134</v>
      </c>
      <c r="C14" s="1069">
        <v>74975.794999999998</v>
      </c>
      <c r="D14" s="1070">
        <v>320066.64299999998</v>
      </c>
      <c r="E14" s="1071">
        <v>32990.338000000003</v>
      </c>
      <c r="F14" s="1068" t="s">
        <v>134</v>
      </c>
      <c r="G14" s="1069">
        <v>72170.574999999997</v>
      </c>
      <c r="H14" s="1070">
        <v>307026.46000000002</v>
      </c>
      <c r="I14" s="1072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68" t="s">
        <v>186</v>
      </c>
      <c r="C15" s="1069">
        <v>47785.457000000002</v>
      </c>
      <c r="D15" s="1070">
        <v>204411.008</v>
      </c>
      <c r="E15" s="1071">
        <v>34618.81</v>
      </c>
      <c r="F15" s="1068" t="s">
        <v>129</v>
      </c>
      <c r="G15" s="1069">
        <v>44514.027999999998</v>
      </c>
      <c r="H15" s="1070">
        <v>189465.85800000001</v>
      </c>
      <c r="I15" s="1072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68" t="s">
        <v>167</v>
      </c>
      <c r="C16" s="1069">
        <v>46433.809000000001</v>
      </c>
      <c r="D16" s="1070">
        <v>198193.492</v>
      </c>
      <c r="E16" s="1071">
        <v>17640.675999999999</v>
      </c>
      <c r="F16" s="1068" t="s">
        <v>131</v>
      </c>
      <c r="G16" s="1069">
        <v>38761.072</v>
      </c>
      <c r="H16" s="1070">
        <v>164890.84899999999</v>
      </c>
      <c r="I16" s="1072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68" t="s">
        <v>152</v>
      </c>
      <c r="C17" s="1069">
        <v>38461.451000000001</v>
      </c>
      <c r="D17" s="1070">
        <v>163724.652</v>
      </c>
      <c r="E17" s="1071">
        <v>19026.938999999998</v>
      </c>
      <c r="F17" s="1068" t="s">
        <v>167</v>
      </c>
      <c r="G17" s="1069">
        <v>37761.775000000001</v>
      </c>
      <c r="H17" s="1070">
        <v>160502.81099999999</v>
      </c>
      <c r="I17" s="1072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68" t="s">
        <v>129</v>
      </c>
      <c r="C18" s="1069">
        <v>36256.828000000001</v>
      </c>
      <c r="D18" s="1070">
        <v>154846.57800000001</v>
      </c>
      <c r="E18" s="1071">
        <v>19188.571</v>
      </c>
      <c r="F18" s="1068" t="s">
        <v>152</v>
      </c>
      <c r="G18" s="1069">
        <v>36110.076000000001</v>
      </c>
      <c r="H18" s="1070">
        <v>153563.935</v>
      </c>
      <c r="I18" s="1072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68" t="s">
        <v>131</v>
      </c>
      <c r="C19" s="1069">
        <v>34749.777999999998</v>
      </c>
      <c r="D19" s="1070">
        <v>148671.886</v>
      </c>
      <c r="E19" s="1071">
        <v>15062.355</v>
      </c>
      <c r="F19" s="1068" t="s">
        <v>115</v>
      </c>
      <c r="G19" s="1069">
        <v>30904.799999999999</v>
      </c>
      <c r="H19" s="1070">
        <v>131733.45000000001</v>
      </c>
      <c r="I19" s="1072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910"/>
      <c r="V19" s="910"/>
      <c r="W19" s="910"/>
      <c r="X19" s="1375"/>
      <c r="Y19" s="1375"/>
      <c r="Z19" s="1375"/>
      <c r="AA19" s="1375"/>
      <c r="AB19" s="1375"/>
      <c r="AC19" s="1375"/>
    </row>
    <row r="20" spans="2:29">
      <c r="B20" s="1068" t="s">
        <v>276</v>
      </c>
      <c r="C20" s="1069">
        <v>32183.124</v>
      </c>
      <c r="D20" s="1070">
        <v>137680.44200000001</v>
      </c>
      <c r="E20" s="1071">
        <v>10770.831</v>
      </c>
      <c r="F20" s="1068" t="s">
        <v>110</v>
      </c>
      <c r="G20" s="1069">
        <v>22835.378000000001</v>
      </c>
      <c r="H20" s="1070">
        <v>97007.873999999996</v>
      </c>
      <c r="I20" s="1072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68" t="s">
        <v>130</v>
      </c>
      <c r="C21" s="1069">
        <v>26778.661</v>
      </c>
      <c r="D21" s="1070">
        <v>114499.72100000001</v>
      </c>
      <c r="E21" s="1071">
        <v>12082.661</v>
      </c>
      <c r="F21" s="1068" t="s">
        <v>186</v>
      </c>
      <c r="G21" s="1069">
        <v>18727.315999999999</v>
      </c>
      <c r="H21" s="1070">
        <v>79436.885999999999</v>
      </c>
      <c r="I21" s="1072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68" t="s">
        <v>110</v>
      </c>
      <c r="C22" s="1069">
        <v>25678.913</v>
      </c>
      <c r="D22" s="1070">
        <v>109445.368</v>
      </c>
      <c r="E22" s="1071">
        <v>12692.145</v>
      </c>
      <c r="F22" s="1068" t="s">
        <v>130</v>
      </c>
      <c r="G22" s="1069">
        <v>15983.704</v>
      </c>
      <c r="H22" s="1070">
        <v>67974.104999999996</v>
      </c>
      <c r="I22" s="1072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68" t="s">
        <v>115</v>
      </c>
      <c r="C23" s="1069">
        <v>22399.932000000001</v>
      </c>
      <c r="D23" s="1070">
        <v>95715.631999999998</v>
      </c>
      <c r="E23" s="1071">
        <v>11102.143</v>
      </c>
      <c r="F23" s="1068" t="s">
        <v>433</v>
      </c>
      <c r="G23" s="1069">
        <v>14761.888000000001</v>
      </c>
      <c r="H23" s="1070">
        <v>63224.57</v>
      </c>
      <c r="I23" s="1072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68" t="s">
        <v>126</v>
      </c>
      <c r="C24" s="1069">
        <v>15248.41</v>
      </c>
      <c r="D24" s="1070">
        <v>65131.114000000001</v>
      </c>
      <c r="E24" s="1071">
        <v>7008.6769999999997</v>
      </c>
      <c r="F24" s="1068" t="s">
        <v>276</v>
      </c>
      <c r="G24" s="1069">
        <v>14579.201999999999</v>
      </c>
      <c r="H24" s="1070">
        <v>61676.508000000002</v>
      </c>
      <c r="I24" s="1072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61" t="s">
        <v>252</v>
      </c>
      <c r="C25" s="1069">
        <v>12201.641</v>
      </c>
      <c r="D25" s="1070">
        <v>52178.862999999998</v>
      </c>
      <c r="E25" s="1071">
        <v>5641.741</v>
      </c>
      <c r="F25" s="1061" t="s">
        <v>126</v>
      </c>
      <c r="G25" s="1069">
        <v>14542.657999999999</v>
      </c>
      <c r="H25" s="1070">
        <v>61751.45</v>
      </c>
      <c r="I25" s="1072">
        <v>6927.4679999999998</v>
      </c>
      <c r="M25" s="1223" t="s">
        <v>126</v>
      </c>
      <c r="N25" s="1123">
        <v>1061.2750000000001</v>
      </c>
      <c r="O25" s="1124">
        <v>4492.5439999999999</v>
      </c>
      <c r="P25" s="1125">
        <v>460.755</v>
      </c>
      <c r="Q25" s="1122" t="s">
        <v>116</v>
      </c>
      <c r="R25" s="1123">
        <v>999.75699999999995</v>
      </c>
      <c r="S25" s="1124">
        <v>4248.6149999999998</v>
      </c>
      <c r="T25" s="1125">
        <v>573.23299999999995</v>
      </c>
    </row>
    <row r="26" spans="2:29">
      <c r="B26" s="1061" t="s">
        <v>116</v>
      </c>
      <c r="C26" s="1069">
        <v>11030.501</v>
      </c>
      <c r="D26" s="1070">
        <v>47065.838000000003</v>
      </c>
      <c r="E26" s="1071">
        <v>5387.8050000000003</v>
      </c>
      <c r="F26" s="1061" t="s">
        <v>252</v>
      </c>
      <c r="G26" s="1069">
        <v>14185.525</v>
      </c>
      <c r="H26" s="1070">
        <v>60548.633000000002</v>
      </c>
      <c r="I26" s="1072">
        <v>7736.8909999999996</v>
      </c>
      <c r="M26" s="581" t="s">
        <v>208</v>
      </c>
      <c r="N26" s="919"/>
      <c r="O26" s="909"/>
      <c r="P26" s="909"/>
    </row>
    <row r="27" spans="2:29">
      <c r="B27" s="1061" t="s">
        <v>106</v>
      </c>
      <c r="C27" s="1069">
        <v>10808.098</v>
      </c>
      <c r="D27" s="1070">
        <v>46144.214999999997</v>
      </c>
      <c r="E27" s="1071">
        <v>5291.6840000000002</v>
      </c>
      <c r="F27" s="1061" t="s">
        <v>292</v>
      </c>
      <c r="G27" s="1069">
        <v>12485.079</v>
      </c>
      <c r="H27" s="1070">
        <v>53406.925999999999</v>
      </c>
      <c r="I27" s="1072">
        <v>13584.303</v>
      </c>
      <c r="L27" s="909"/>
      <c r="M27" s="909"/>
      <c r="N27" s="909"/>
      <c r="O27" s="1159"/>
      <c r="P27" s="909"/>
      <c r="Q27" s="909"/>
      <c r="R27" s="909"/>
    </row>
    <row r="28" spans="2:29">
      <c r="B28" s="1061" t="s">
        <v>291</v>
      </c>
      <c r="C28" s="1069">
        <v>10377.119000000001</v>
      </c>
      <c r="D28" s="1070">
        <v>44766.427000000003</v>
      </c>
      <c r="E28" s="1071">
        <v>4983.9709999999995</v>
      </c>
      <c r="F28" s="1061" t="s">
        <v>112</v>
      </c>
      <c r="G28" s="1069">
        <v>11308.698</v>
      </c>
      <c r="H28" s="1070">
        <v>48252.981</v>
      </c>
      <c r="I28" s="1072">
        <v>4173.3320000000003</v>
      </c>
      <c r="K28" s="1159"/>
      <c r="L28" s="909"/>
      <c r="M28" s="909"/>
      <c r="N28" s="909"/>
      <c r="O28" s="1159"/>
    </row>
    <row r="29" spans="2:29">
      <c r="B29" s="1061" t="s">
        <v>112</v>
      </c>
      <c r="C29" s="1069">
        <v>8317.3119999999999</v>
      </c>
      <c r="D29" s="1070">
        <v>35514.991000000002</v>
      </c>
      <c r="E29" s="1071">
        <v>2871.3049999999998</v>
      </c>
      <c r="F29" s="1068" t="s">
        <v>106</v>
      </c>
      <c r="G29" s="1069">
        <v>8778.9779999999992</v>
      </c>
      <c r="H29" s="1070">
        <v>37276.103999999999</v>
      </c>
      <c r="I29" s="1072">
        <v>5109.3519999999999</v>
      </c>
      <c r="K29" s="1226"/>
      <c r="L29" s="1227"/>
      <c r="M29" s="1228"/>
      <c r="N29" s="1228"/>
      <c r="O29" s="1160"/>
    </row>
    <row r="30" spans="2:29">
      <c r="B30" s="1061" t="s">
        <v>119</v>
      </c>
      <c r="C30" s="1069">
        <v>6654.8149999999996</v>
      </c>
      <c r="D30" s="1070">
        <v>28428.791000000001</v>
      </c>
      <c r="E30" s="1071">
        <v>1994.277</v>
      </c>
      <c r="F30" s="1061" t="s">
        <v>119</v>
      </c>
      <c r="G30" s="1069">
        <v>8088.634</v>
      </c>
      <c r="H30" s="1070">
        <v>34343.786999999997</v>
      </c>
      <c r="I30" s="1072">
        <v>7076.3720000000003</v>
      </c>
      <c r="L30" s="577"/>
      <c r="O30" s="577"/>
    </row>
    <row r="31" spans="2:29">
      <c r="B31" s="1061" t="s">
        <v>104</v>
      </c>
      <c r="C31" s="1069">
        <v>6552.5060000000003</v>
      </c>
      <c r="D31" s="1070">
        <v>27945.942999999999</v>
      </c>
      <c r="E31" s="1071">
        <v>6320.59</v>
      </c>
      <c r="F31" s="1061" t="s">
        <v>153</v>
      </c>
      <c r="G31" s="1069">
        <v>7383.9489999999996</v>
      </c>
      <c r="H31" s="1070">
        <v>31453.739000000001</v>
      </c>
      <c r="I31" s="1072">
        <v>4414.5230000000001</v>
      </c>
      <c r="L31" s="577"/>
      <c r="O31" s="577"/>
    </row>
    <row r="32" spans="2:29">
      <c r="B32" s="1061" t="s">
        <v>292</v>
      </c>
      <c r="C32" s="1069">
        <v>5940.1180000000004</v>
      </c>
      <c r="D32" s="1070">
        <v>25539.717000000001</v>
      </c>
      <c r="E32" s="1071">
        <v>5378.5280000000002</v>
      </c>
      <c r="F32" s="1061" t="s">
        <v>104</v>
      </c>
      <c r="G32" s="1069">
        <v>5466.4279999999999</v>
      </c>
      <c r="H32" s="1070">
        <v>23247.47</v>
      </c>
      <c r="I32" s="1071">
        <v>4436.0200000000004</v>
      </c>
      <c r="K32" s="577"/>
      <c r="L32" s="577"/>
      <c r="N32" s="577"/>
    </row>
    <row r="33" spans="2:26" ht="13.5" customHeight="1" thickBot="1">
      <c r="B33" s="1073" t="s">
        <v>111</v>
      </c>
      <c r="C33" s="1074">
        <v>5855.9780000000001</v>
      </c>
      <c r="D33" s="1075">
        <v>24922.58</v>
      </c>
      <c r="E33" s="1076">
        <v>2584.2930000000001</v>
      </c>
      <c r="F33" s="1073" t="s">
        <v>291</v>
      </c>
      <c r="G33" s="1074">
        <v>5353.9620000000004</v>
      </c>
      <c r="H33" s="1075">
        <v>22687.887999999999</v>
      </c>
      <c r="I33" s="1076">
        <v>2810.355</v>
      </c>
      <c r="L33" s="582"/>
      <c r="M33" s="582"/>
      <c r="N33" s="582"/>
    </row>
    <row r="34" spans="2:26" ht="14.25" customHeight="1">
      <c r="B34" s="581" t="s">
        <v>208</v>
      </c>
      <c r="C34" s="1245"/>
      <c r="D34" s="1245"/>
      <c r="E34" s="1245"/>
      <c r="F34" s="1246"/>
      <c r="G34" s="1245"/>
      <c r="H34" s="1245"/>
      <c r="I34" s="1245"/>
      <c r="L34" s="582"/>
      <c r="M34" s="582"/>
      <c r="N34" s="582"/>
      <c r="O34" s="910"/>
    </row>
    <row r="36" spans="2:26" ht="25.5">
      <c r="B36" s="1428" t="s">
        <v>509</v>
      </c>
      <c r="C36"/>
      <c r="H36" s="577"/>
      <c r="I36" s="577"/>
      <c r="J36" s="577"/>
      <c r="M36" s="1428" t="s">
        <v>526</v>
      </c>
    </row>
    <row r="37" spans="2:26" ht="15.75">
      <c r="B37" s="557" t="s">
        <v>560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558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556</v>
      </c>
      <c r="C40" s="565"/>
      <c r="D40" s="566"/>
      <c r="E40" s="567"/>
      <c r="F40" s="567"/>
      <c r="G40" s="564" t="s">
        <v>559</v>
      </c>
      <c r="H40" s="565"/>
      <c r="I40" s="566"/>
      <c r="J40" s="567"/>
      <c r="K40" s="567"/>
      <c r="M40" s="564" t="s">
        <v>556</v>
      </c>
      <c r="N40" s="565"/>
      <c r="O40" s="566"/>
      <c r="P40" s="567"/>
      <c r="Q40" s="567"/>
      <c r="R40" s="564" t="s">
        <v>559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5" t="s">
        <v>169</v>
      </c>
      <c r="F41" s="1429" t="s">
        <v>512</v>
      </c>
      <c r="G41" s="572" t="s">
        <v>206</v>
      </c>
      <c r="H41" s="569" t="s">
        <v>203</v>
      </c>
      <c r="I41" s="570" t="s">
        <v>207</v>
      </c>
      <c r="J41" s="1345" t="s">
        <v>169</v>
      </c>
      <c r="K41" s="1429" t="s">
        <v>512</v>
      </c>
      <c r="M41" s="568" t="s">
        <v>206</v>
      </c>
      <c r="N41" s="569" t="s">
        <v>203</v>
      </c>
      <c r="O41" s="570" t="s">
        <v>207</v>
      </c>
      <c r="P41" s="1345" t="s">
        <v>169</v>
      </c>
      <c r="Q41" s="1430" t="s">
        <v>512</v>
      </c>
      <c r="R41" s="568" t="s">
        <v>206</v>
      </c>
      <c r="S41" s="569" t="s">
        <v>203</v>
      </c>
      <c r="T41" s="570" t="s">
        <v>207</v>
      </c>
      <c r="U41" s="1345" t="s">
        <v>169</v>
      </c>
      <c r="V41" s="1429" t="s">
        <v>512</v>
      </c>
    </row>
    <row r="42" spans="2:26" ht="15" thickBot="1">
      <c r="B42" s="573" t="s">
        <v>166</v>
      </c>
      <c r="C42" s="175">
        <v>14993.558999999999</v>
      </c>
      <c r="D42" s="1255">
        <v>63837.267999999996</v>
      </c>
      <c r="E42" s="1255">
        <v>10024.598</v>
      </c>
      <c r="F42" s="1330">
        <v>111.795</v>
      </c>
      <c r="G42" s="1431" t="s">
        <v>166</v>
      </c>
      <c r="H42" s="175">
        <v>13289.868</v>
      </c>
      <c r="I42" s="1255">
        <v>56554.45</v>
      </c>
      <c r="J42" s="1255">
        <v>9888.4709999999995</v>
      </c>
      <c r="K42" s="1330">
        <v>126.578</v>
      </c>
      <c r="M42" s="573" t="s">
        <v>166</v>
      </c>
      <c r="N42" s="175">
        <v>510626.23599999998</v>
      </c>
      <c r="O42" s="1255">
        <v>2179408.2740000002</v>
      </c>
      <c r="P42" s="1255">
        <v>225925.68900000001</v>
      </c>
      <c r="Q42" s="1330">
        <v>6974.0389999999998</v>
      </c>
      <c r="R42" s="573" t="s">
        <v>166</v>
      </c>
      <c r="S42" s="175">
        <v>415322.50900000002</v>
      </c>
      <c r="T42" s="1255">
        <v>1763685.8230000001</v>
      </c>
      <c r="U42" s="1255">
        <v>234888.16099999999</v>
      </c>
      <c r="V42" s="1330">
        <v>8207.9650000000001</v>
      </c>
      <c r="Z42" s="577"/>
    </row>
    <row r="43" spans="2:26">
      <c r="B43" s="1267" t="s">
        <v>134</v>
      </c>
      <c r="C43" s="1268">
        <v>4915.7359999999999</v>
      </c>
      <c r="D43" s="1265">
        <v>20898.137999999999</v>
      </c>
      <c r="E43" s="1265">
        <v>3329.9540000000002</v>
      </c>
      <c r="F43" s="1333">
        <v>37.606000000000002</v>
      </c>
      <c r="G43" s="1334" t="s">
        <v>134</v>
      </c>
      <c r="H43" s="1268">
        <v>5298.0150000000003</v>
      </c>
      <c r="I43" s="1265">
        <v>22665.214</v>
      </c>
      <c r="J43" s="1265">
        <v>4431.2669999999998</v>
      </c>
      <c r="K43" s="1333">
        <v>37.561</v>
      </c>
      <c r="M43" s="1288" t="s">
        <v>106</v>
      </c>
      <c r="N43" s="1289">
        <v>407998.73700000002</v>
      </c>
      <c r="O43" s="1286">
        <v>1741680.4569999999</v>
      </c>
      <c r="P43" s="1286">
        <v>170345.04</v>
      </c>
      <c r="Q43" s="1362">
        <v>5727.51</v>
      </c>
      <c r="R43" s="1288" t="s">
        <v>106</v>
      </c>
      <c r="S43" s="1289">
        <v>334789.04499999998</v>
      </c>
      <c r="T43" s="1286">
        <v>1421654.2420000001</v>
      </c>
      <c r="U43" s="1286">
        <v>184252.96400000001</v>
      </c>
      <c r="V43" s="1362">
        <v>7057.21</v>
      </c>
      <c r="Z43" s="577"/>
    </row>
    <row r="44" spans="2:26">
      <c r="B44" s="177" t="s">
        <v>113</v>
      </c>
      <c r="C44" s="178">
        <v>3954.174</v>
      </c>
      <c r="D44" s="1274">
        <v>16846.137999999999</v>
      </c>
      <c r="E44" s="1274">
        <v>2734.6660000000002</v>
      </c>
      <c r="F44" s="1337">
        <v>23.190999999999999</v>
      </c>
      <c r="G44" s="228" t="s">
        <v>115</v>
      </c>
      <c r="H44" s="178">
        <v>3783.7730000000001</v>
      </c>
      <c r="I44" s="1274">
        <v>16026.200999999999</v>
      </c>
      <c r="J44" s="1274">
        <v>3149.0250000000001</v>
      </c>
      <c r="K44" s="1337">
        <v>32.204000000000001</v>
      </c>
      <c r="M44" s="177" t="s">
        <v>108</v>
      </c>
      <c r="N44" s="178">
        <v>51240.137999999999</v>
      </c>
      <c r="O44" s="1274">
        <v>218463.19</v>
      </c>
      <c r="P44" s="1274">
        <v>23815.822</v>
      </c>
      <c r="Q44" s="1337">
        <v>638.79399999999998</v>
      </c>
      <c r="R44" s="177" t="s">
        <v>108</v>
      </c>
      <c r="S44" s="178">
        <v>41992.423999999999</v>
      </c>
      <c r="T44" s="1274">
        <v>177910.239</v>
      </c>
      <c r="U44" s="1274">
        <v>25394.585999999999</v>
      </c>
      <c r="V44" s="1337">
        <v>666.93100000000004</v>
      </c>
      <c r="Z44" s="577"/>
    </row>
    <row r="45" spans="2:26">
      <c r="B45" s="177" t="s">
        <v>108</v>
      </c>
      <c r="C45" s="178">
        <v>3613.5189999999998</v>
      </c>
      <c r="D45" s="1274">
        <v>15396.4</v>
      </c>
      <c r="E45" s="1274">
        <v>1988.125</v>
      </c>
      <c r="F45" s="1337">
        <v>36.709000000000003</v>
      </c>
      <c r="G45" s="228" t="s">
        <v>108</v>
      </c>
      <c r="H45" s="178">
        <v>1816.5129999999999</v>
      </c>
      <c r="I45" s="1274">
        <v>7725.5680000000002</v>
      </c>
      <c r="J45" s="1274">
        <v>1013.883</v>
      </c>
      <c r="K45" s="1337">
        <v>32.927999999999997</v>
      </c>
      <c r="M45" s="177" t="s">
        <v>129</v>
      </c>
      <c r="N45" s="178">
        <v>24762.204000000002</v>
      </c>
      <c r="O45" s="1274">
        <v>105657.167</v>
      </c>
      <c r="P45" s="1274">
        <v>20312.241000000002</v>
      </c>
      <c r="Q45" s="1337">
        <v>197.26900000000001</v>
      </c>
      <c r="R45" s="177" t="s">
        <v>129</v>
      </c>
      <c r="S45" s="178">
        <v>14238.475</v>
      </c>
      <c r="T45" s="1274">
        <v>60590.752999999997</v>
      </c>
      <c r="U45" s="1274">
        <v>13327.187</v>
      </c>
      <c r="V45" s="1337">
        <v>126.768</v>
      </c>
      <c r="Z45" s="577"/>
    </row>
    <row r="46" spans="2:26">
      <c r="B46" s="177" t="s">
        <v>115</v>
      </c>
      <c r="C46" s="178">
        <v>2065.3539999999998</v>
      </c>
      <c r="D46" s="1274">
        <v>8780.1460000000006</v>
      </c>
      <c r="E46" s="1274">
        <v>1748.884</v>
      </c>
      <c r="F46" s="1337">
        <v>12.361000000000001</v>
      </c>
      <c r="G46" s="228" t="s">
        <v>113</v>
      </c>
      <c r="H46" s="178">
        <v>1475.5319999999999</v>
      </c>
      <c r="I46" s="1274">
        <v>6219.2619999999997</v>
      </c>
      <c r="J46" s="1274">
        <v>933.93399999999997</v>
      </c>
      <c r="K46" s="1337">
        <v>14.17</v>
      </c>
      <c r="M46" s="177" t="s">
        <v>115</v>
      </c>
      <c r="N46" s="178">
        <v>17636.246999999999</v>
      </c>
      <c r="O46" s="1274">
        <v>75157.864000000001</v>
      </c>
      <c r="P46" s="1274">
        <v>7602.81</v>
      </c>
      <c r="Q46" s="1337">
        <v>280.47300000000001</v>
      </c>
      <c r="R46" s="177" t="s">
        <v>115</v>
      </c>
      <c r="S46" s="178">
        <v>12894.915999999999</v>
      </c>
      <c r="T46" s="1274">
        <v>54915.709000000003</v>
      </c>
      <c r="U46" s="1274">
        <v>6533.1779999999999</v>
      </c>
      <c r="V46" s="1337">
        <v>248.92</v>
      </c>
    </row>
    <row r="47" spans="2:26">
      <c r="B47" s="226" t="s">
        <v>433</v>
      </c>
      <c r="C47" s="229">
        <v>202.131</v>
      </c>
      <c r="D47" s="1280">
        <v>862.46799999999996</v>
      </c>
      <c r="E47" s="1280">
        <v>19.905000000000001</v>
      </c>
      <c r="F47" s="1348">
        <v>0.25900000000000001</v>
      </c>
      <c r="G47" s="228" t="s">
        <v>168</v>
      </c>
      <c r="H47" s="178">
        <v>512.89499999999998</v>
      </c>
      <c r="I47" s="1274">
        <v>2190.4989999999998</v>
      </c>
      <c r="J47" s="1274">
        <v>262.75200000000001</v>
      </c>
      <c r="K47" s="1337">
        <v>8.7609999999999992</v>
      </c>
      <c r="M47" s="226" t="s">
        <v>134</v>
      </c>
      <c r="N47" s="229">
        <v>2986.5720000000001</v>
      </c>
      <c r="O47" s="1280">
        <v>12782.244000000001</v>
      </c>
      <c r="P47" s="1280">
        <v>1410.433</v>
      </c>
      <c r="Q47" s="1348">
        <v>46.802999999999997</v>
      </c>
      <c r="R47" s="226" t="s">
        <v>168</v>
      </c>
      <c r="S47" s="229">
        <v>5206.076</v>
      </c>
      <c r="T47" s="1280">
        <v>22358.316999999999</v>
      </c>
      <c r="U47" s="1280">
        <v>2353.81</v>
      </c>
      <c r="V47" s="1348">
        <v>16.984999999999999</v>
      </c>
    </row>
    <row r="48" spans="2:26">
      <c r="B48" s="177" t="s">
        <v>129</v>
      </c>
      <c r="C48" s="178">
        <v>178.256</v>
      </c>
      <c r="D48" s="1274">
        <v>779.06899999999996</v>
      </c>
      <c r="E48" s="1274">
        <v>159.63300000000001</v>
      </c>
      <c r="F48" s="1337">
        <v>1.3149999999999999</v>
      </c>
      <c r="G48" s="228" t="s">
        <v>433</v>
      </c>
      <c r="H48" s="178">
        <v>343.45100000000002</v>
      </c>
      <c r="I48" s="1274">
        <v>1473.865</v>
      </c>
      <c r="J48" s="1274">
        <v>46.984000000000002</v>
      </c>
      <c r="K48" s="1337">
        <v>0.52500000000000002</v>
      </c>
      <c r="M48" s="177" t="s">
        <v>131</v>
      </c>
      <c r="N48" s="178">
        <v>2966.404</v>
      </c>
      <c r="O48" s="1274">
        <v>12696.609</v>
      </c>
      <c r="P48" s="1274">
        <v>1137.3599999999999</v>
      </c>
      <c r="Q48" s="1337">
        <v>44.802</v>
      </c>
      <c r="R48" s="177" t="s">
        <v>134</v>
      </c>
      <c r="S48" s="178">
        <v>2199.0439999999999</v>
      </c>
      <c r="T48" s="1274">
        <v>9292.893</v>
      </c>
      <c r="U48" s="1274">
        <v>1353.627</v>
      </c>
      <c r="V48" s="1337">
        <v>46.621000000000002</v>
      </c>
    </row>
    <row r="49" spans="2:22">
      <c r="B49" s="1288" t="s">
        <v>131</v>
      </c>
      <c r="C49" s="1289">
        <v>55.927999999999997</v>
      </c>
      <c r="D49" s="1286">
        <v>239.19200000000001</v>
      </c>
      <c r="E49" s="1286">
        <v>39.798999999999999</v>
      </c>
      <c r="F49" s="1362">
        <v>0.28899999999999998</v>
      </c>
      <c r="G49" s="1363" t="s">
        <v>483</v>
      </c>
      <c r="H49" s="1289">
        <v>59.689</v>
      </c>
      <c r="I49" s="1286">
        <v>253.84100000000001</v>
      </c>
      <c r="J49" s="1286">
        <v>50.625999999999998</v>
      </c>
      <c r="K49" s="1362">
        <v>0.42899999999999999</v>
      </c>
      <c r="M49" s="1288" t="s">
        <v>130</v>
      </c>
      <c r="N49" s="1289">
        <v>2000.067</v>
      </c>
      <c r="O49" s="1286">
        <v>8565.33</v>
      </c>
      <c r="P49" s="1286">
        <v>917.82299999999998</v>
      </c>
      <c r="Q49" s="1362">
        <v>30.445</v>
      </c>
      <c r="R49" s="1288" t="s">
        <v>131</v>
      </c>
      <c r="S49" s="1289">
        <v>2097.9899999999998</v>
      </c>
      <c r="T49" s="1286">
        <v>8857.518</v>
      </c>
      <c r="U49" s="1286">
        <v>932.17100000000005</v>
      </c>
      <c r="V49" s="1362">
        <v>34.917999999999999</v>
      </c>
    </row>
    <row r="50" spans="2:22" ht="13.5" thickBot="1">
      <c r="B50" s="1298" t="s">
        <v>168</v>
      </c>
      <c r="C50" s="1299">
        <v>8.4610000000000003</v>
      </c>
      <c r="D50" s="1296">
        <v>35.716999999999999</v>
      </c>
      <c r="E50" s="1296">
        <v>3.6320000000000001</v>
      </c>
      <c r="F50" s="1370">
        <v>6.5000000000000002E-2</v>
      </c>
      <c r="G50" s="1371"/>
      <c r="H50" s="1299"/>
      <c r="I50" s="1296"/>
      <c r="J50" s="1296"/>
      <c r="K50" s="1370"/>
      <c r="M50" s="177" t="s">
        <v>111</v>
      </c>
      <c r="N50" s="178">
        <v>615.35699999999997</v>
      </c>
      <c r="O50" s="1274">
        <v>2615.6080000000002</v>
      </c>
      <c r="P50" s="1274">
        <v>218.5</v>
      </c>
      <c r="Q50" s="1337">
        <v>2.6469999999999998</v>
      </c>
      <c r="R50" s="177" t="s">
        <v>111</v>
      </c>
      <c r="S50" s="178">
        <v>1790.8140000000001</v>
      </c>
      <c r="T50" s="1274">
        <v>7619.8940000000002</v>
      </c>
      <c r="U50" s="1274">
        <v>626.43600000000004</v>
      </c>
      <c r="V50" s="1337">
        <v>6.984</v>
      </c>
    </row>
    <row r="51" spans="2:22">
      <c r="B51" s="581" t="s">
        <v>208</v>
      </c>
      <c r="M51" s="1288" t="s">
        <v>104</v>
      </c>
      <c r="N51" s="1289">
        <v>305.10199999999998</v>
      </c>
      <c r="O51" s="1286">
        <v>1296.9880000000001</v>
      </c>
      <c r="P51" s="1286">
        <v>134.16</v>
      </c>
      <c r="Q51" s="1362">
        <v>4.5670000000000002</v>
      </c>
      <c r="R51" s="1288" t="s">
        <v>119</v>
      </c>
      <c r="S51" s="1289">
        <v>55.768999999999998</v>
      </c>
      <c r="T51" s="1286">
        <v>239.78700000000001</v>
      </c>
      <c r="U51" s="1286">
        <v>63.941000000000003</v>
      </c>
      <c r="V51" s="1362">
        <v>2.1800000000000002</v>
      </c>
    </row>
    <row r="52" spans="2:22" ht="13.5" thickBot="1">
      <c r="M52" s="232" t="s">
        <v>168</v>
      </c>
      <c r="N52" s="233">
        <v>115.408</v>
      </c>
      <c r="O52" s="1432">
        <v>492.81700000000001</v>
      </c>
      <c r="P52" s="1432">
        <v>31.5</v>
      </c>
      <c r="Q52" s="1433">
        <v>0.72899999999999998</v>
      </c>
      <c r="R52" s="1288" t="s">
        <v>114</v>
      </c>
      <c r="S52" s="1289">
        <v>31.765999999999998</v>
      </c>
      <c r="T52" s="1286">
        <v>136.767</v>
      </c>
      <c r="U52" s="1286">
        <v>15.821</v>
      </c>
      <c r="V52" s="1362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32">
        <v>109.70399999999999</v>
      </c>
      <c r="U53" s="1432">
        <v>34.44</v>
      </c>
      <c r="V53" s="1433">
        <v>0.30299999999999999</v>
      </c>
    </row>
    <row r="57" spans="2:22">
      <c r="R57" s="1300"/>
      <c r="S57" s="910"/>
      <c r="T57" s="910"/>
      <c r="U57" s="910"/>
      <c r="V57" s="1375"/>
    </row>
    <row r="58" spans="2:22">
      <c r="R58" s="1300"/>
      <c r="S58" s="910"/>
      <c r="T58" s="910"/>
      <c r="U58" s="910"/>
      <c r="V58" s="1375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09" customWidth="1"/>
    <col min="2" max="2" width="14.7109375" style="1309" customWidth="1"/>
    <col min="3" max="3" width="10.5703125" style="1309" customWidth="1"/>
    <col min="4" max="4" width="11.42578125" style="1309" customWidth="1"/>
    <col min="5" max="5" width="14.85546875" style="1309" customWidth="1"/>
    <col min="6" max="6" width="10.42578125" style="1309" customWidth="1"/>
    <col min="7" max="7" width="16.85546875" style="1309" customWidth="1"/>
    <col min="8" max="9" width="11.85546875" style="1309" customWidth="1"/>
    <col min="10" max="10" width="10.42578125" style="1309" customWidth="1"/>
    <col min="11" max="11" width="11.140625" style="1309" customWidth="1"/>
    <col min="12" max="12" width="6.42578125" style="1309" customWidth="1"/>
    <col min="13" max="13" width="11" style="1309" customWidth="1"/>
    <col min="14" max="14" width="6.7109375" style="1309" customWidth="1"/>
    <col min="15" max="15" width="14.5703125" style="1309" customWidth="1"/>
    <col min="16" max="16" width="58.140625" style="1309" customWidth="1"/>
    <col min="17" max="17" width="12.5703125" style="1309" customWidth="1"/>
    <col min="18" max="18" width="10.140625" style="1309" customWidth="1"/>
    <col min="19" max="22" width="10" style="1309" customWidth="1"/>
    <col min="23" max="16384" width="9.140625" style="1309"/>
  </cols>
  <sheetData>
    <row r="1" spans="2:24" ht="18.75">
      <c r="B1" s="1306" t="s">
        <v>455</v>
      </c>
      <c r="C1" s="1307"/>
      <c r="D1" s="1307"/>
      <c r="E1" s="1307"/>
      <c r="F1" s="1307"/>
      <c r="G1" s="1307"/>
      <c r="H1" s="1307"/>
      <c r="I1" s="1307"/>
      <c r="J1" s="1307"/>
      <c r="K1" s="1307"/>
      <c r="L1" s="1308"/>
    </row>
    <row r="2" spans="2:24" ht="25.5">
      <c r="B2" s="1310" t="s">
        <v>509</v>
      </c>
      <c r="C2" s="1311"/>
      <c r="H2" s="1312"/>
      <c r="I2" s="1312"/>
      <c r="J2" s="1312"/>
    </row>
    <row r="3" spans="2:24" ht="51.75" customHeight="1">
      <c r="B3" s="1313" t="s">
        <v>510</v>
      </c>
      <c r="C3" s="1313"/>
      <c r="D3" s="1313"/>
      <c r="E3" s="1313"/>
      <c r="F3" s="1313"/>
      <c r="G3" s="1313"/>
      <c r="H3" s="1313"/>
      <c r="I3" s="1313"/>
      <c r="J3" s="1313"/>
      <c r="K3" s="1314"/>
      <c r="L3" s="1313"/>
      <c r="P3" s="1315"/>
    </row>
    <row r="4" spans="2:24" ht="13.5" thickBot="1"/>
    <row r="5" spans="2:24" ht="21" thickBot="1">
      <c r="B5" s="1316" t="s">
        <v>165</v>
      </c>
      <c r="C5" s="1317"/>
      <c r="D5" s="1317"/>
      <c r="E5" s="1317"/>
      <c r="F5" s="1318"/>
      <c r="G5" s="1317"/>
      <c r="H5" s="1317"/>
      <c r="I5" s="1317"/>
      <c r="J5" s="1317"/>
      <c r="K5" s="1318"/>
    </row>
    <row r="6" spans="2:24" ht="16.5" thickBot="1">
      <c r="B6" s="1319" t="s">
        <v>460</v>
      </c>
      <c r="C6" s="1320"/>
      <c r="D6" s="1321"/>
      <c r="E6" s="1321"/>
      <c r="F6" s="1322"/>
      <c r="G6" s="1323" t="s">
        <v>511</v>
      </c>
      <c r="H6" s="1320"/>
      <c r="I6" s="1321"/>
      <c r="J6" s="1321"/>
      <c r="K6" s="1322"/>
    </row>
    <row r="7" spans="2:24" ht="43.5" thickBot="1">
      <c r="B7" s="1324" t="s">
        <v>206</v>
      </c>
      <c r="C7" s="1325" t="s">
        <v>203</v>
      </c>
      <c r="D7" s="570" t="s">
        <v>207</v>
      </c>
      <c r="E7" s="1326" t="s">
        <v>169</v>
      </c>
      <c r="F7" s="1327" t="s">
        <v>512</v>
      </c>
      <c r="G7" s="1328" t="s">
        <v>206</v>
      </c>
      <c r="H7" s="1325" t="s">
        <v>203</v>
      </c>
      <c r="I7" s="570" t="s">
        <v>207</v>
      </c>
      <c r="J7" s="1326" t="s">
        <v>169</v>
      </c>
      <c r="K7" s="1327" t="s">
        <v>512</v>
      </c>
    </row>
    <row r="8" spans="2:24" ht="19.5" thickBot="1">
      <c r="B8" s="1329" t="s">
        <v>166</v>
      </c>
      <c r="C8" s="175">
        <v>10516.995000000001</v>
      </c>
      <c r="D8" s="1255">
        <v>45740.214999999997</v>
      </c>
      <c r="E8" s="1255">
        <v>8932.5910000000003</v>
      </c>
      <c r="F8" s="1330">
        <v>60.143999999999998</v>
      </c>
      <c r="G8" s="1331" t="s">
        <v>166</v>
      </c>
      <c r="H8" s="175">
        <v>14993.558999999999</v>
      </c>
      <c r="I8" s="1255">
        <v>63837.267999999996</v>
      </c>
      <c r="J8" s="1255">
        <v>10024.598</v>
      </c>
      <c r="K8" s="1330">
        <v>111.795</v>
      </c>
      <c r="O8" s="1332" t="s">
        <v>513</v>
      </c>
      <c r="P8" s="1332"/>
      <c r="Q8" s="1332"/>
      <c r="R8" s="1332"/>
      <c r="S8" s="1332"/>
      <c r="T8" s="1332"/>
      <c r="U8" s="1332"/>
      <c r="V8" s="1332"/>
      <c r="W8" s="1332"/>
      <c r="X8" s="554"/>
    </row>
    <row r="9" spans="2:24" ht="19.5" thickBot="1">
      <c r="B9" s="1267" t="s">
        <v>108</v>
      </c>
      <c r="C9" s="1268">
        <v>4872.1540000000005</v>
      </c>
      <c r="D9" s="1265">
        <v>21182.715</v>
      </c>
      <c r="E9" s="1265">
        <v>4327.6059999999998</v>
      </c>
      <c r="F9" s="1333">
        <v>25.68</v>
      </c>
      <c r="G9" s="1334" t="s">
        <v>134</v>
      </c>
      <c r="H9" s="1268">
        <v>4915.7359999999999</v>
      </c>
      <c r="I9" s="1265">
        <v>20898.137999999999</v>
      </c>
      <c r="J9" s="1265">
        <v>3329.9540000000002</v>
      </c>
      <c r="K9" s="1333">
        <v>37.606000000000002</v>
      </c>
      <c r="O9" s="1335"/>
      <c r="P9" s="1335"/>
      <c r="Q9" s="555"/>
      <c r="R9" s="555"/>
      <c r="S9" s="1336"/>
      <c r="T9" s="554"/>
      <c r="U9" s="554"/>
      <c r="V9" s="1335"/>
      <c r="W9" s="556"/>
      <c r="X9" s="554"/>
    </row>
    <row r="10" spans="2:24" ht="21" thickBot="1">
      <c r="B10" s="177" t="s">
        <v>168</v>
      </c>
      <c r="C10" s="178">
        <v>2479.732</v>
      </c>
      <c r="D10" s="1274">
        <v>10815.904</v>
      </c>
      <c r="E10" s="1274">
        <v>2048.123</v>
      </c>
      <c r="F10" s="1337">
        <v>11.872</v>
      </c>
      <c r="G10" s="228" t="s">
        <v>113</v>
      </c>
      <c r="H10" s="178">
        <v>3954.174</v>
      </c>
      <c r="I10" s="1274">
        <v>16846.137999999999</v>
      </c>
      <c r="J10" s="1274">
        <v>2734.6660000000002</v>
      </c>
      <c r="K10" s="1337">
        <v>23.190999999999999</v>
      </c>
      <c r="O10" s="1338"/>
      <c r="P10" s="1338" t="s">
        <v>205</v>
      </c>
      <c r="Q10" s="1339"/>
      <c r="R10" s="1339"/>
      <c r="S10" s="1339"/>
      <c r="T10" s="1339"/>
      <c r="U10" s="1339"/>
      <c r="V10" s="1340"/>
      <c r="W10" s="554"/>
      <c r="X10" s="554"/>
    </row>
    <row r="11" spans="2:24" ht="19.5" thickBot="1">
      <c r="B11" s="177" t="s">
        <v>113</v>
      </c>
      <c r="C11" s="178">
        <v>1354.9749999999999</v>
      </c>
      <c r="D11" s="1274">
        <v>5869.3639999999996</v>
      </c>
      <c r="E11" s="1274">
        <v>1054.355</v>
      </c>
      <c r="F11" s="1337">
        <v>12.113</v>
      </c>
      <c r="G11" s="228" t="s">
        <v>108</v>
      </c>
      <c r="H11" s="178">
        <v>3613.5189999999998</v>
      </c>
      <c r="I11" s="1274">
        <v>15396.4</v>
      </c>
      <c r="J11" s="1274">
        <v>1988.125</v>
      </c>
      <c r="K11" s="1337">
        <v>36.709000000000003</v>
      </c>
      <c r="O11" s="1341"/>
      <c r="P11" s="1778" t="s">
        <v>514</v>
      </c>
      <c r="Q11" s="1779"/>
      <c r="R11" s="1779"/>
      <c r="S11" s="1780"/>
      <c r="T11" s="1778" t="s">
        <v>515</v>
      </c>
      <c r="U11" s="1779"/>
      <c r="V11" s="1780"/>
      <c r="W11" s="1311"/>
      <c r="X11" s="554"/>
    </row>
    <row r="12" spans="2:24" ht="43.5" thickBot="1">
      <c r="B12" s="177" t="s">
        <v>134</v>
      </c>
      <c r="C12" s="178">
        <v>1213.3019999999999</v>
      </c>
      <c r="D12" s="1274">
        <v>5287.4049999999997</v>
      </c>
      <c r="E12" s="1274">
        <v>960.92499999999995</v>
      </c>
      <c r="F12" s="1337">
        <v>7.9219999999999997</v>
      </c>
      <c r="G12" s="228" t="s">
        <v>115</v>
      </c>
      <c r="H12" s="178">
        <v>2065.3539999999998</v>
      </c>
      <c r="I12" s="1274">
        <v>8780.1460000000006</v>
      </c>
      <c r="J12" s="1274">
        <v>1748.884</v>
      </c>
      <c r="K12" s="1337">
        <v>12.361000000000001</v>
      </c>
      <c r="O12" s="1342" t="s">
        <v>516</v>
      </c>
      <c r="P12" s="1343" t="s">
        <v>517</v>
      </c>
      <c r="Q12" s="1344" t="s">
        <v>203</v>
      </c>
      <c r="R12" s="1345" t="s">
        <v>518</v>
      </c>
      <c r="S12" s="1346" t="s">
        <v>512</v>
      </c>
      <c r="T12" s="1347" t="s">
        <v>203</v>
      </c>
      <c r="U12" s="1345" t="s">
        <v>518</v>
      </c>
      <c r="V12" s="1346" t="s">
        <v>512</v>
      </c>
      <c r="W12" s="1311"/>
      <c r="X12" s="554"/>
    </row>
    <row r="13" spans="2:24" ht="16.5" thickBot="1">
      <c r="B13" s="226" t="s">
        <v>131</v>
      </c>
      <c r="C13" s="229">
        <v>391.96699999999998</v>
      </c>
      <c r="D13" s="1280">
        <v>1695.825</v>
      </c>
      <c r="E13" s="1280">
        <v>365.15300000000002</v>
      </c>
      <c r="F13" s="1348">
        <v>1.6950000000000001</v>
      </c>
      <c r="G13" s="1349" t="s">
        <v>433</v>
      </c>
      <c r="H13" s="229">
        <v>202.131</v>
      </c>
      <c r="I13" s="1280">
        <v>862.46799999999996</v>
      </c>
      <c r="J13" s="1280">
        <v>19.905000000000001</v>
      </c>
      <c r="K13" s="1348">
        <v>0.25900000000000001</v>
      </c>
      <c r="O13" s="1350" t="s">
        <v>519</v>
      </c>
      <c r="P13" s="1351" t="s">
        <v>520</v>
      </c>
      <c r="Q13" s="1352">
        <v>394938.69900000002</v>
      </c>
      <c r="R13" s="1353">
        <v>214600.79</v>
      </c>
      <c r="S13" s="1354">
        <v>6370.8990000000003</v>
      </c>
      <c r="T13" s="1355">
        <v>510626.23599999998</v>
      </c>
      <c r="U13" s="1353">
        <v>225925.68900000001</v>
      </c>
      <c r="V13" s="1354">
        <v>6974.0389999999998</v>
      </c>
      <c r="W13" s="1311"/>
      <c r="X13" s="554"/>
    </row>
    <row r="14" spans="2:24" ht="16.5" thickBot="1">
      <c r="B14" s="177" t="s">
        <v>152</v>
      </c>
      <c r="C14" s="178">
        <v>151.12200000000001</v>
      </c>
      <c r="D14" s="1274">
        <v>654.29300000000001</v>
      </c>
      <c r="E14" s="1274">
        <v>146.85</v>
      </c>
      <c r="F14" s="1337">
        <v>0.64900000000000002</v>
      </c>
      <c r="G14" s="228" t="s">
        <v>129</v>
      </c>
      <c r="H14" s="178">
        <v>178.256</v>
      </c>
      <c r="I14" s="1274">
        <v>779.06899999999996</v>
      </c>
      <c r="J14" s="1274">
        <v>159.63300000000001</v>
      </c>
      <c r="K14" s="1337">
        <v>1.3149999999999999</v>
      </c>
      <c r="O14" s="1356" t="s">
        <v>521</v>
      </c>
      <c r="P14" s="1357" t="s">
        <v>522</v>
      </c>
      <c r="Q14" s="1358">
        <v>306621.554</v>
      </c>
      <c r="R14" s="1359">
        <v>158877.67000000001</v>
      </c>
      <c r="S14" s="1360">
        <v>5358.22</v>
      </c>
      <c r="T14" s="1361">
        <v>412176.28899999999</v>
      </c>
      <c r="U14" s="1359">
        <v>171606.008</v>
      </c>
      <c r="V14" s="1360">
        <v>5844.0839999999998</v>
      </c>
      <c r="W14" s="1311"/>
      <c r="X14" s="554"/>
    </row>
    <row r="15" spans="2:24" ht="16.5" thickBot="1">
      <c r="B15" s="1288" t="s">
        <v>433</v>
      </c>
      <c r="C15" s="1289">
        <v>32.628</v>
      </c>
      <c r="D15" s="1286">
        <v>140.41200000000001</v>
      </c>
      <c r="E15" s="1286">
        <v>5.8140000000000001</v>
      </c>
      <c r="F15" s="1362">
        <v>0.06</v>
      </c>
      <c r="G15" s="1363" t="s">
        <v>131</v>
      </c>
      <c r="H15" s="1289">
        <v>55.927999999999997</v>
      </c>
      <c r="I15" s="1286">
        <v>239.19200000000001</v>
      </c>
      <c r="J15" s="1286">
        <v>39.798999999999999</v>
      </c>
      <c r="K15" s="1362">
        <v>0.28899999999999998</v>
      </c>
      <c r="O15" s="1364" t="s">
        <v>523</v>
      </c>
      <c r="P15" s="1365" t="s">
        <v>524</v>
      </c>
      <c r="Q15" s="1366">
        <v>33652.767999999996</v>
      </c>
      <c r="R15" s="1367">
        <v>27518.473999999998</v>
      </c>
      <c r="S15" s="1368">
        <v>266.08999999999997</v>
      </c>
      <c r="T15" s="1369">
        <v>31462.311000000002</v>
      </c>
      <c r="U15" s="1367">
        <v>23990.956999999999</v>
      </c>
      <c r="V15" s="1368">
        <v>227.63900000000001</v>
      </c>
      <c r="W15" s="1311"/>
      <c r="X15" s="554"/>
    </row>
    <row r="16" spans="2:24" ht="13.5" thickBot="1">
      <c r="B16" s="1298" t="s">
        <v>115</v>
      </c>
      <c r="C16" s="1299">
        <v>21.114999999999998</v>
      </c>
      <c r="D16" s="1296">
        <v>94.296999999999997</v>
      </c>
      <c r="E16" s="1296">
        <v>23.765000000000001</v>
      </c>
      <c r="F16" s="1370">
        <v>0.153</v>
      </c>
      <c r="G16" s="1371" t="s">
        <v>168</v>
      </c>
      <c r="H16" s="1299">
        <v>8.4610000000000003</v>
      </c>
      <c r="I16" s="1296">
        <v>35.716999999999999</v>
      </c>
      <c r="J16" s="1296">
        <v>3.6320000000000001</v>
      </c>
      <c r="K16" s="1370">
        <v>6.5000000000000002E-2</v>
      </c>
      <c r="O16" s="581" t="s">
        <v>470</v>
      </c>
      <c r="Q16" s="1372"/>
      <c r="R16" s="1372"/>
      <c r="S16" s="1372"/>
      <c r="V16" s="1372"/>
    </row>
    <row r="17" spans="2:23">
      <c r="B17" s="581" t="s">
        <v>470</v>
      </c>
      <c r="C17" s="1372"/>
      <c r="D17" s="1372"/>
      <c r="E17" s="1372"/>
      <c r="F17" s="1373"/>
      <c r="H17" s="1372"/>
      <c r="I17" s="1372"/>
      <c r="J17" s="1372"/>
      <c r="K17" s="1373"/>
    </row>
    <row r="18" spans="2:23" ht="15.75">
      <c r="B18" s="1374"/>
      <c r="C18" s="910"/>
      <c r="D18" s="910"/>
      <c r="E18" s="910"/>
      <c r="F18" s="1375"/>
      <c r="G18" s="1375"/>
      <c r="H18" s="1375"/>
      <c r="I18" s="1375"/>
      <c r="J18" s="1375"/>
      <c r="K18" s="1375"/>
      <c r="O18" s="1376" t="s">
        <v>525</v>
      </c>
      <c r="P18" s="1376"/>
      <c r="Q18" s="1377"/>
      <c r="R18" s="1377"/>
      <c r="S18" s="1377"/>
      <c r="T18" s="1378"/>
      <c r="U18" s="1378"/>
      <c r="V18" s="1378"/>
      <c r="W18" s="1379"/>
    </row>
    <row r="19" spans="2:23" ht="15.75">
      <c r="B19" s="1380"/>
      <c r="P19" s="1381"/>
      <c r="Q19" s="1377"/>
      <c r="R19" s="1377"/>
      <c r="S19" s="1377"/>
      <c r="T19" s="1381"/>
      <c r="U19" s="1381"/>
    </row>
    <row r="20" spans="2:23" ht="25.5">
      <c r="B20" s="1310" t="s">
        <v>526</v>
      </c>
      <c r="M20" s="1372"/>
      <c r="P20" s="1381"/>
      <c r="Q20" s="1381"/>
      <c r="R20" s="1381"/>
      <c r="S20" s="1381"/>
      <c r="T20" s="1381"/>
      <c r="U20" s="1381"/>
      <c r="V20" s="1381"/>
    </row>
    <row r="21" spans="2:23" ht="15.75">
      <c r="B21" s="1313" t="s">
        <v>527</v>
      </c>
      <c r="C21" s="1315"/>
      <c r="D21" s="1315"/>
      <c r="E21" s="1315"/>
      <c r="F21" s="1315"/>
      <c r="G21" s="1315"/>
      <c r="H21" s="1315"/>
      <c r="I21" s="1315"/>
      <c r="J21" s="1315"/>
      <c r="K21" s="1382"/>
      <c r="P21" s="1381"/>
      <c r="Q21" s="1378"/>
      <c r="R21" s="1378"/>
      <c r="S21" s="1378"/>
      <c r="T21" s="1381"/>
      <c r="U21" s="1381"/>
    </row>
    <row r="22" spans="2:23" ht="16.5" thickBot="1">
      <c r="P22" s="1383"/>
      <c r="Q22" s="1377"/>
      <c r="R22" s="1377"/>
      <c r="S22" s="1377"/>
      <c r="T22" s="1381"/>
      <c r="U22" s="1381"/>
    </row>
    <row r="23" spans="2:23" ht="21" thickBot="1">
      <c r="B23" s="1316" t="s">
        <v>205</v>
      </c>
      <c r="C23" s="1317"/>
      <c r="D23" s="1317"/>
      <c r="E23" s="1317"/>
      <c r="F23" s="1317"/>
      <c r="G23" s="1317"/>
      <c r="H23" s="1317"/>
      <c r="I23" s="1317"/>
      <c r="J23" s="1317"/>
      <c r="K23" s="1318"/>
      <c r="P23" s="1383"/>
      <c r="Q23" s="1383"/>
      <c r="R23" s="1383"/>
      <c r="S23" s="1383"/>
      <c r="T23" s="1381"/>
      <c r="U23" s="1381"/>
    </row>
    <row r="24" spans="2:23" ht="16.5" thickBot="1">
      <c r="B24" s="1319" t="s">
        <v>460</v>
      </c>
      <c r="C24" s="1320"/>
      <c r="D24" s="1321"/>
      <c r="E24" s="1321"/>
      <c r="F24" s="1321"/>
      <c r="G24" s="1319" t="s">
        <v>459</v>
      </c>
      <c r="H24" s="1320"/>
      <c r="I24" s="1321"/>
      <c r="J24" s="1321"/>
      <c r="K24" s="1322"/>
      <c r="P24" s="1383"/>
      <c r="Q24" s="1383"/>
      <c r="R24" s="1383"/>
      <c r="S24" s="1383"/>
      <c r="T24" s="1381"/>
      <c r="U24" s="1381"/>
    </row>
    <row r="25" spans="2:23" ht="43.5" thickBot="1">
      <c r="B25" s="1324" t="s">
        <v>206</v>
      </c>
      <c r="C25" s="1325" t="s">
        <v>203</v>
      </c>
      <c r="D25" s="570" t="s">
        <v>207</v>
      </c>
      <c r="E25" s="1326" t="s">
        <v>169</v>
      </c>
      <c r="F25" s="1384" t="s">
        <v>512</v>
      </c>
      <c r="G25" s="1324" t="s">
        <v>206</v>
      </c>
      <c r="H25" s="1325" t="s">
        <v>203</v>
      </c>
      <c r="I25" s="570" t="s">
        <v>207</v>
      </c>
      <c r="J25" s="1326" t="s">
        <v>169</v>
      </c>
      <c r="K25" s="1327" t="s">
        <v>512</v>
      </c>
      <c r="P25" s="1383"/>
      <c r="Q25" s="1385"/>
      <c r="R25" s="1385"/>
      <c r="S25" s="1385"/>
      <c r="T25" s="1381"/>
      <c r="U25" s="1381"/>
    </row>
    <row r="26" spans="2:23" ht="15.75" thickBot="1">
      <c r="B26" s="1329" t="s">
        <v>166</v>
      </c>
      <c r="C26" s="175">
        <v>394938.69900000002</v>
      </c>
      <c r="D26" s="1255">
        <v>1717296.9839999999</v>
      </c>
      <c r="E26" s="1255">
        <v>214600.79</v>
      </c>
      <c r="F26" s="176">
        <v>6370.8990000000003</v>
      </c>
      <c r="G26" s="1329" t="s">
        <v>166</v>
      </c>
      <c r="H26" s="175">
        <v>510626.23599999998</v>
      </c>
      <c r="I26" s="1255">
        <v>2179408.2740000002</v>
      </c>
      <c r="J26" s="1255">
        <v>225925.68900000001</v>
      </c>
      <c r="K26" s="176">
        <v>6974.0389999999998</v>
      </c>
      <c r="P26" s="1383"/>
      <c r="Q26" s="1385"/>
      <c r="R26" s="1385"/>
      <c r="S26" s="1385"/>
      <c r="T26" s="1381"/>
      <c r="U26" s="1381"/>
    </row>
    <row r="27" spans="2:23">
      <c r="B27" s="1288" t="s">
        <v>106</v>
      </c>
      <c r="C27" s="1289">
        <v>290278.42099999997</v>
      </c>
      <c r="D27" s="1286">
        <v>1262434.977</v>
      </c>
      <c r="E27" s="1286">
        <v>147176.239</v>
      </c>
      <c r="F27" s="1287">
        <v>4888.857</v>
      </c>
      <c r="G27" s="1288" t="s">
        <v>106</v>
      </c>
      <c r="H27" s="1289">
        <v>407998.73700000002</v>
      </c>
      <c r="I27" s="1286">
        <v>1741680.4569999999</v>
      </c>
      <c r="J27" s="1286">
        <v>170345.04</v>
      </c>
      <c r="K27" s="1287">
        <v>5727.51</v>
      </c>
      <c r="P27" s="1381"/>
      <c r="Q27" s="1381"/>
      <c r="R27" s="1381"/>
      <c r="S27" s="1381"/>
      <c r="T27" s="1381"/>
      <c r="U27" s="1381"/>
    </row>
    <row r="28" spans="2:23">
      <c r="B28" s="177" t="s">
        <v>108</v>
      </c>
      <c r="C28" s="178">
        <v>48073.803999999996</v>
      </c>
      <c r="D28" s="1274">
        <v>208974.42199999999</v>
      </c>
      <c r="E28" s="1274">
        <v>28046.829000000002</v>
      </c>
      <c r="F28" s="179">
        <v>675.29499999999996</v>
      </c>
      <c r="G28" s="177" t="s">
        <v>108</v>
      </c>
      <c r="H28" s="178">
        <v>51240.137999999999</v>
      </c>
      <c r="I28" s="1274">
        <v>218463.19</v>
      </c>
      <c r="J28" s="1274">
        <v>23815.822</v>
      </c>
      <c r="K28" s="179">
        <v>638.79399999999998</v>
      </c>
      <c r="P28" s="1381"/>
      <c r="Q28" s="1381"/>
      <c r="R28" s="1381"/>
      <c r="S28" s="1381"/>
      <c r="T28" s="1381"/>
      <c r="U28" s="1381"/>
    </row>
    <row r="29" spans="2:23">
      <c r="B29" s="177" t="s">
        <v>115</v>
      </c>
      <c r="C29" s="178">
        <v>24140.545999999998</v>
      </c>
      <c r="D29" s="1274">
        <v>104823.094</v>
      </c>
      <c r="E29" s="1274">
        <v>12288.465</v>
      </c>
      <c r="F29" s="179">
        <v>462.95499999999998</v>
      </c>
      <c r="G29" s="177" t="s">
        <v>129</v>
      </c>
      <c r="H29" s="178">
        <v>24762.204000000002</v>
      </c>
      <c r="I29" s="1274">
        <v>105657.167</v>
      </c>
      <c r="J29" s="1274">
        <v>20312.241000000002</v>
      </c>
      <c r="K29" s="179">
        <v>197.26900000000001</v>
      </c>
      <c r="P29" s="1381"/>
      <c r="Q29" s="1381"/>
      <c r="R29" s="1381"/>
      <c r="S29" s="1381"/>
      <c r="T29" s="1381"/>
      <c r="U29" s="1381"/>
    </row>
    <row r="30" spans="2:23">
      <c r="B30" s="177" t="s">
        <v>129</v>
      </c>
      <c r="C30" s="178">
        <v>22607.736000000001</v>
      </c>
      <c r="D30" s="1274">
        <v>98376.184999999998</v>
      </c>
      <c r="E30" s="1274">
        <v>20410.044999999998</v>
      </c>
      <c r="F30" s="179">
        <v>191.49299999999999</v>
      </c>
      <c r="G30" s="177" t="s">
        <v>115</v>
      </c>
      <c r="H30" s="178">
        <v>17636.246999999999</v>
      </c>
      <c r="I30" s="1274">
        <v>75157.864000000001</v>
      </c>
      <c r="J30" s="1274">
        <v>7602.81</v>
      </c>
      <c r="K30" s="179">
        <v>280.47300000000001</v>
      </c>
      <c r="P30" s="1381"/>
      <c r="Q30" s="1381"/>
      <c r="R30" s="1381"/>
      <c r="S30" s="1381"/>
      <c r="T30" s="1381"/>
      <c r="U30" s="1381"/>
    </row>
    <row r="31" spans="2:23">
      <c r="B31" s="226" t="s">
        <v>130</v>
      </c>
      <c r="C31" s="229">
        <v>4544.7510000000002</v>
      </c>
      <c r="D31" s="1280">
        <v>19735.851999999999</v>
      </c>
      <c r="E31" s="1280">
        <v>3262.4920000000002</v>
      </c>
      <c r="F31" s="230">
        <v>56.286999999999999</v>
      </c>
      <c r="G31" s="226" t="s">
        <v>134</v>
      </c>
      <c r="H31" s="229">
        <v>2986.5720000000001</v>
      </c>
      <c r="I31" s="1280">
        <v>12782.244000000001</v>
      </c>
      <c r="J31" s="1280">
        <v>1410.433</v>
      </c>
      <c r="K31" s="230">
        <v>46.802999999999997</v>
      </c>
      <c r="P31" s="1381"/>
      <c r="Q31" s="1381"/>
      <c r="R31" s="1381"/>
      <c r="S31" s="1381"/>
      <c r="T31" s="1381"/>
      <c r="U31" s="1381"/>
    </row>
    <row r="32" spans="2:23">
      <c r="B32" s="177" t="s">
        <v>118</v>
      </c>
      <c r="C32" s="178">
        <v>2633.212</v>
      </c>
      <c r="D32" s="1274">
        <v>11422.879000000001</v>
      </c>
      <c r="E32" s="1274">
        <v>1796.9090000000001</v>
      </c>
      <c r="F32" s="179">
        <v>62.365000000000002</v>
      </c>
      <c r="G32" s="177" t="s">
        <v>131</v>
      </c>
      <c r="H32" s="178">
        <v>2966.404</v>
      </c>
      <c r="I32" s="1274">
        <v>12696.609</v>
      </c>
      <c r="J32" s="1274">
        <v>1137.3599999999999</v>
      </c>
      <c r="K32" s="179">
        <v>44.802</v>
      </c>
      <c r="P32" s="1381"/>
      <c r="Q32" s="1381"/>
      <c r="R32" s="1381"/>
      <c r="S32" s="1381"/>
      <c r="T32" s="1381"/>
      <c r="U32" s="1381"/>
    </row>
    <row r="33" spans="2:21">
      <c r="B33" s="1288" t="s">
        <v>168</v>
      </c>
      <c r="C33" s="1289">
        <v>1138.4069999999999</v>
      </c>
      <c r="D33" s="1286">
        <v>4904.5590000000002</v>
      </c>
      <c r="E33" s="1286">
        <v>767.15499999999997</v>
      </c>
      <c r="F33" s="1287">
        <v>11.754</v>
      </c>
      <c r="G33" s="1288" t="s">
        <v>130</v>
      </c>
      <c r="H33" s="1289">
        <v>2000.067</v>
      </c>
      <c r="I33" s="1286">
        <v>8565.33</v>
      </c>
      <c r="J33" s="1286">
        <v>917.82299999999998</v>
      </c>
      <c r="K33" s="1287">
        <v>30.445</v>
      </c>
      <c r="P33" s="1381"/>
      <c r="Q33" s="1381"/>
      <c r="R33" s="1381"/>
      <c r="S33" s="1381"/>
      <c r="T33" s="1381"/>
      <c r="U33" s="1381"/>
    </row>
    <row r="34" spans="2:21">
      <c r="B34" s="177" t="s">
        <v>134</v>
      </c>
      <c r="C34" s="178">
        <v>695.20899999999995</v>
      </c>
      <c r="D34" s="1274">
        <v>3006.5909999999999</v>
      </c>
      <c r="E34" s="1274">
        <v>378.75299999999999</v>
      </c>
      <c r="F34" s="179">
        <v>11.019</v>
      </c>
      <c r="G34" s="177" t="s">
        <v>111</v>
      </c>
      <c r="H34" s="178">
        <v>615.35699999999997</v>
      </c>
      <c r="I34" s="1274">
        <v>2615.6080000000002</v>
      </c>
      <c r="J34" s="1274">
        <v>218.5</v>
      </c>
      <c r="K34" s="179">
        <v>2.6469999999999998</v>
      </c>
      <c r="P34" s="1381"/>
      <c r="Q34" s="1381"/>
      <c r="R34" s="1381"/>
      <c r="S34" s="1381"/>
      <c r="T34" s="1381"/>
      <c r="U34" s="1381"/>
    </row>
    <row r="35" spans="2:21">
      <c r="B35" s="1288" t="s">
        <v>131</v>
      </c>
      <c r="C35" s="1289">
        <v>492.45100000000002</v>
      </c>
      <c r="D35" s="1286">
        <v>2173.2359999999999</v>
      </c>
      <c r="E35" s="1286">
        <v>248.43</v>
      </c>
      <c r="F35" s="1287">
        <v>8.4610000000000003</v>
      </c>
      <c r="G35" s="1288" t="s">
        <v>104</v>
      </c>
      <c r="H35" s="1289">
        <v>305.10199999999998</v>
      </c>
      <c r="I35" s="1286">
        <v>1296.9880000000001</v>
      </c>
      <c r="J35" s="1286">
        <v>134.16</v>
      </c>
      <c r="K35" s="1287">
        <v>4.5670000000000002</v>
      </c>
      <c r="P35" s="1381"/>
      <c r="Q35" s="1381"/>
      <c r="R35" s="1381"/>
      <c r="S35" s="1381"/>
      <c r="T35" s="1381"/>
      <c r="U35" s="1381"/>
    </row>
    <row r="36" spans="2:21">
      <c r="B36" s="1288" t="s">
        <v>126</v>
      </c>
      <c r="C36" s="1289">
        <v>309.036</v>
      </c>
      <c r="D36" s="1286">
        <v>1337.1369999999999</v>
      </c>
      <c r="E36" s="1286">
        <v>222.37299999999999</v>
      </c>
      <c r="F36" s="1287">
        <v>2.3929999999999998</v>
      </c>
      <c r="G36" s="1288" t="s">
        <v>168</v>
      </c>
      <c r="H36" s="1289">
        <v>115.408</v>
      </c>
      <c r="I36" s="1286">
        <v>492.81700000000001</v>
      </c>
      <c r="J36" s="1286">
        <v>31.5</v>
      </c>
      <c r="K36" s="1287">
        <v>0.72899999999999998</v>
      </c>
      <c r="P36" s="1381"/>
      <c r="Q36" s="1381"/>
      <c r="R36" s="1381"/>
      <c r="S36" s="1381"/>
      <c r="T36" s="1381"/>
      <c r="U36" s="1381"/>
    </row>
    <row r="37" spans="2:21" ht="13.5" thickBot="1">
      <c r="B37" s="1298" t="s">
        <v>104</v>
      </c>
      <c r="C37" s="1299">
        <v>25.126000000000001</v>
      </c>
      <c r="D37" s="1296">
        <v>108.05200000000001</v>
      </c>
      <c r="E37" s="1296">
        <v>3.1</v>
      </c>
      <c r="F37" s="1297">
        <v>0.02</v>
      </c>
      <c r="G37" s="1298"/>
      <c r="H37" s="1299"/>
      <c r="I37" s="1296"/>
      <c r="J37" s="1296"/>
      <c r="K37" s="1297"/>
      <c r="P37" s="1381"/>
      <c r="Q37" s="1381"/>
      <c r="R37" s="1381"/>
      <c r="S37" s="1381"/>
      <c r="T37" s="1381"/>
      <c r="U37" s="1381"/>
    </row>
    <row r="38" spans="2:21">
      <c r="B38" s="581" t="s">
        <v>470</v>
      </c>
      <c r="P38" s="1381"/>
      <c r="Q38" s="1381"/>
      <c r="R38" s="1381"/>
      <c r="S38" s="1381"/>
      <c r="T38" s="1381"/>
      <c r="U38" s="1381"/>
    </row>
    <row r="39" spans="2:21">
      <c r="P39" s="1381"/>
      <c r="Q39" s="1381"/>
      <c r="R39" s="1381"/>
      <c r="S39" s="1381"/>
      <c r="T39" s="1381"/>
      <c r="U39" s="1381"/>
    </row>
    <row r="40" spans="2:21">
      <c r="P40" s="1381"/>
      <c r="Q40" s="1381"/>
      <c r="R40" s="1381"/>
      <c r="S40" s="1381"/>
      <c r="T40" s="1381"/>
      <c r="U40" s="1381"/>
    </row>
    <row r="41" spans="2:21">
      <c r="P41" s="1381"/>
      <c r="Q41" s="1381"/>
      <c r="R41" s="1381"/>
      <c r="S41" s="1381"/>
      <c r="T41" s="1381"/>
      <c r="U41" s="1381"/>
    </row>
    <row r="42" spans="2:21">
      <c r="P42" s="1381"/>
      <c r="Q42" s="1381"/>
      <c r="R42" s="1381"/>
      <c r="S42" s="1381"/>
      <c r="T42" s="1381"/>
      <c r="U42" s="1381"/>
    </row>
    <row r="43" spans="2:21">
      <c r="P43" s="1381"/>
      <c r="Q43" s="1381"/>
      <c r="R43" s="1381"/>
      <c r="S43" s="1381"/>
      <c r="T43" s="1381"/>
      <c r="U43" s="1381"/>
    </row>
    <row r="44" spans="2:21">
      <c r="P44" s="1381"/>
      <c r="Q44" s="1381"/>
      <c r="R44" s="1381"/>
      <c r="S44" s="1381"/>
      <c r="T44" s="1381"/>
      <c r="U44" s="1381"/>
    </row>
    <row r="45" spans="2:21">
      <c r="P45" s="1381"/>
      <c r="Q45" s="1381"/>
      <c r="R45" s="1381"/>
      <c r="S45" s="1381"/>
      <c r="T45" s="1381"/>
      <c r="U45" s="1381"/>
    </row>
    <row r="46" spans="2:21">
      <c r="P46" s="1381"/>
      <c r="Q46" s="1381"/>
      <c r="R46" s="1381"/>
      <c r="S46" s="1381"/>
      <c r="T46" s="1381"/>
      <c r="U46" s="1381"/>
    </row>
    <row r="47" spans="2:21">
      <c r="P47" s="1381"/>
      <c r="Q47" s="1381"/>
      <c r="R47" s="1381"/>
      <c r="S47" s="1381"/>
      <c r="T47" s="1381"/>
      <c r="U47" s="1381"/>
    </row>
    <row r="48" spans="2:21">
      <c r="P48" s="1381"/>
      <c r="Q48" s="1381"/>
      <c r="R48" s="1381"/>
      <c r="S48" s="1381"/>
      <c r="T48" s="1381"/>
      <c r="U48" s="1381"/>
    </row>
    <row r="49" spans="16:21">
      <c r="P49" s="1381"/>
      <c r="Q49" s="1381"/>
      <c r="R49" s="1381"/>
      <c r="S49" s="1381"/>
      <c r="T49" s="1381"/>
      <c r="U49" s="1381"/>
    </row>
    <row r="50" spans="16:21">
      <c r="P50" s="1381"/>
      <c r="Q50" s="1381"/>
      <c r="R50" s="1381"/>
      <c r="S50" s="1381"/>
      <c r="T50" s="1381"/>
      <c r="U50" s="1381"/>
    </row>
    <row r="51" spans="16:21">
      <c r="P51" s="1381"/>
      <c r="Q51" s="1381"/>
      <c r="R51" s="1381"/>
      <c r="S51" s="1381"/>
      <c r="T51" s="1381"/>
      <c r="U51" s="1381"/>
    </row>
    <row r="52" spans="16:21">
      <c r="P52" s="1381"/>
      <c r="Q52" s="1381"/>
      <c r="R52" s="1381"/>
      <c r="S52" s="1381"/>
      <c r="T52" s="1381"/>
      <c r="U52" s="1381"/>
    </row>
    <row r="53" spans="16:21">
      <c r="P53" s="1381"/>
      <c r="Q53" s="1381"/>
      <c r="R53" s="1381"/>
      <c r="S53" s="1381"/>
      <c r="T53" s="1381"/>
      <c r="U53" s="1381"/>
    </row>
    <row r="54" spans="16:21">
      <c r="P54" s="1381"/>
      <c r="Q54" s="1381"/>
      <c r="R54" s="1381"/>
      <c r="S54" s="1381"/>
      <c r="T54" s="1381"/>
      <c r="U54" s="1381"/>
    </row>
    <row r="55" spans="16:21">
      <c r="P55" s="1381"/>
      <c r="Q55" s="1381"/>
      <c r="R55" s="1381"/>
      <c r="S55" s="1381"/>
      <c r="T55" s="1381"/>
      <c r="U55" s="1381"/>
    </row>
    <row r="56" spans="16:21">
      <c r="P56" s="1381"/>
      <c r="Q56" s="1381"/>
      <c r="R56" s="1381"/>
      <c r="S56" s="1381"/>
      <c r="T56" s="1381"/>
      <c r="U56" s="1381"/>
    </row>
    <row r="57" spans="16:21">
      <c r="P57" s="1381"/>
      <c r="Q57" s="1381"/>
      <c r="R57" s="1381"/>
      <c r="S57" s="1381"/>
      <c r="T57" s="1381"/>
      <c r="U57" s="1381"/>
    </row>
    <row r="58" spans="16:21">
      <c r="P58" s="1381"/>
      <c r="Q58" s="1381"/>
      <c r="R58" s="1381"/>
      <c r="S58" s="1381"/>
      <c r="T58" s="1381"/>
      <c r="U58" s="1381"/>
    </row>
    <row r="59" spans="16:21">
      <c r="P59" s="1381"/>
      <c r="Q59" s="1381"/>
      <c r="R59" s="1381"/>
      <c r="S59" s="1381"/>
      <c r="T59" s="1381"/>
      <c r="U59" s="1381"/>
    </row>
    <row r="60" spans="16:21">
      <c r="P60" s="1381"/>
      <c r="Q60" s="1381"/>
      <c r="R60" s="1381"/>
      <c r="S60" s="1381"/>
      <c r="T60" s="1381"/>
      <c r="U60" s="1381"/>
    </row>
    <row r="61" spans="16:21">
      <c r="P61" s="1381"/>
      <c r="Q61" s="1381"/>
      <c r="R61" s="1381"/>
      <c r="S61" s="1381"/>
      <c r="T61" s="1381"/>
      <c r="U61" s="1381"/>
    </row>
    <row r="62" spans="16:21">
      <c r="P62" s="1381"/>
      <c r="Q62" s="1381"/>
      <c r="R62" s="1381"/>
      <c r="S62" s="1381"/>
      <c r="T62" s="1381"/>
      <c r="U62" s="1381"/>
    </row>
    <row r="63" spans="16:21">
      <c r="P63" s="1381"/>
      <c r="Q63" s="1381"/>
      <c r="R63" s="1381"/>
      <c r="S63" s="1381"/>
      <c r="T63" s="1381"/>
      <c r="U63" s="1381"/>
    </row>
    <row r="64" spans="16:21">
      <c r="P64" s="1381"/>
      <c r="Q64" s="1381"/>
      <c r="R64" s="1381"/>
      <c r="S64" s="1381"/>
      <c r="T64" s="1381"/>
      <c r="U64" s="1381"/>
    </row>
    <row r="65" spans="16:21">
      <c r="P65" s="1381"/>
      <c r="Q65" s="1381"/>
      <c r="R65" s="1381"/>
      <c r="S65" s="1381"/>
      <c r="T65" s="1381"/>
      <c r="U65" s="1381"/>
    </row>
    <row r="66" spans="16:21">
      <c r="P66" s="1381"/>
      <c r="Q66" s="1381"/>
      <c r="R66" s="1381"/>
      <c r="S66" s="1381"/>
      <c r="T66" s="1381"/>
      <c r="U66" s="1381"/>
    </row>
    <row r="67" spans="16:21">
      <c r="P67" s="1381"/>
      <c r="Q67" s="1381"/>
      <c r="R67" s="1381"/>
      <c r="S67" s="1381"/>
      <c r="T67" s="1381"/>
      <c r="U67" s="1381"/>
    </row>
    <row r="68" spans="16:21">
      <c r="P68" s="1381"/>
      <c r="Q68" s="1381"/>
      <c r="R68" s="1381"/>
      <c r="S68" s="1381"/>
      <c r="T68" s="1381"/>
      <c r="U68" s="1381"/>
    </row>
    <row r="69" spans="16:21">
      <c r="P69" s="1381"/>
      <c r="Q69" s="1381"/>
      <c r="R69" s="1381"/>
      <c r="S69" s="1381"/>
      <c r="T69" s="1381"/>
      <c r="U69" s="1381"/>
    </row>
    <row r="70" spans="16:21">
      <c r="P70" s="1381"/>
      <c r="Q70" s="1381"/>
      <c r="R70" s="1381"/>
      <c r="S70" s="1381"/>
      <c r="T70" s="1381"/>
      <c r="U70" s="1381"/>
    </row>
    <row r="71" spans="16:21">
      <c r="P71" s="1381"/>
      <c r="Q71" s="1381"/>
      <c r="R71" s="1381"/>
      <c r="S71" s="1381"/>
      <c r="T71" s="1381"/>
      <c r="U71" s="1381"/>
    </row>
    <row r="72" spans="16:21">
      <c r="P72" s="1381"/>
      <c r="Q72" s="1381"/>
      <c r="R72" s="1381"/>
      <c r="S72" s="1381"/>
      <c r="T72" s="1381"/>
      <c r="U72" s="1381"/>
    </row>
    <row r="73" spans="16:21">
      <c r="P73" s="1381"/>
      <c r="Q73" s="1381"/>
      <c r="R73" s="1381"/>
      <c r="S73" s="1381"/>
      <c r="T73" s="1381"/>
      <c r="U73" s="1381"/>
    </row>
    <row r="74" spans="16:21">
      <c r="P74" s="1381"/>
      <c r="Q74" s="1381"/>
      <c r="R74" s="1381"/>
      <c r="S74" s="1381"/>
      <c r="T74" s="1381"/>
      <c r="U74" s="1381"/>
    </row>
    <row r="75" spans="16:21">
      <c r="P75" s="1381"/>
      <c r="Q75" s="1381"/>
      <c r="R75" s="1381"/>
      <c r="S75" s="1381"/>
      <c r="T75" s="1381"/>
      <c r="U75" s="1381"/>
    </row>
    <row r="76" spans="16:21">
      <c r="P76" s="1381"/>
      <c r="Q76" s="1381"/>
      <c r="R76" s="1381"/>
      <c r="S76" s="1381"/>
      <c r="T76" s="1381"/>
      <c r="U76" s="1381"/>
    </row>
    <row r="77" spans="16:21">
      <c r="P77" s="1381"/>
      <c r="Q77" s="1381"/>
      <c r="R77" s="1381"/>
      <c r="S77" s="1381"/>
      <c r="T77" s="1381"/>
      <c r="U77" s="1381"/>
    </row>
    <row r="78" spans="16:21">
      <c r="P78" s="1381"/>
      <c r="Q78" s="1381"/>
      <c r="R78" s="1381"/>
      <c r="S78" s="1381"/>
      <c r="T78" s="1381"/>
      <c r="U78" s="1381"/>
    </row>
    <row r="79" spans="16:21">
      <c r="P79" s="1381"/>
      <c r="Q79" s="1381"/>
      <c r="R79" s="1381"/>
      <c r="S79" s="1381"/>
      <c r="T79" s="1381"/>
      <c r="U79" s="1381"/>
    </row>
    <row r="80" spans="16:21">
      <c r="P80" s="1381"/>
      <c r="Q80" s="1381"/>
      <c r="R80" s="1381"/>
      <c r="S80" s="1381"/>
      <c r="T80" s="1381"/>
      <c r="U80" s="1381"/>
    </row>
    <row r="81" spans="16:21">
      <c r="P81" s="1381"/>
      <c r="Q81" s="1381"/>
      <c r="R81" s="1381"/>
      <c r="S81" s="1381"/>
      <c r="T81" s="1381"/>
      <c r="U81" s="1381"/>
    </row>
    <row r="82" spans="16:21">
      <c r="P82" s="1381"/>
      <c r="Q82" s="1381"/>
      <c r="R82" s="1381"/>
      <c r="S82" s="1381"/>
      <c r="T82" s="1381"/>
      <c r="U82" s="1381"/>
    </row>
    <row r="83" spans="16:21">
      <c r="P83" s="1381"/>
      <c r="Q83" s="1381"/>
      <c r="R83" s="1381"/>
      <c r="S83" s="1381"/>
      <c r="T83" s="1381"/>
      <c r="U83" s="1381"/>
    </row>
    <row r="84" spans="16:21">
      <c r="P84" s="1381"/>
      <c r="Q84" s="1381"/>
      <c r="R84" s="1381"/>
      <c r="S84" s="1381"/>
      <c r="T84" s="1381"/>
      <c r="U84" s="1381"/>
    </row>
    <row r="85" spans="16:21">
      <c r="P85" s="1381"/>
      <c r="Q85" s="1381"/>
      <c r="R85" s="1381"/>
      <c r="S85" s="1381"/>
      <c r="T85" s="1381"/>
      <c r="U85" s="1381"/>
    </row>
    <row r="86" spans="16:21">
      <c r="P86" s="1381"/>
      <c r="Q86" s="1381"/>
      <c r="R86" s="1381"/>
      <c r="S86" s="1381"/>
      <c r="T86" s="1381"/>
      <c r="U86" s="1381"/>
    </row>
    <row r="87" spans="16:21">
      <c r="P87" s="1381"/>
      <c r="Q87" s="1381"/>
      <c r="R87" s="1381"/>
      <c r="S87" s="1381"/>
      <c r="T87" s="1381"/>
      <c r="U87" s="1381"/>
    </row>
    <row r="88" spans="16:21">
      <c r="P88" s="1381"/>
      <c r="Q88" s="1381"/>
      <c r="R88" s="1381"/>
      <c r="S88" s="1381"/>
      <c r="T88" s="1381"/>
      <c r="U88" s="1381"/>
    </row>
    <row r="89" spans="16:21">
      <c r="P89" s="1381"/>
      <c r="Q89" s="1381"/>
      <c r="R89" s="1381"/>
      <c r="S89" s="1381"/>
      <c r="T89" s="1381"/>
      <c r="U89" s="1381"/>
    </row>
    <row r="90" spans="16:21">
      <c r="P90" s="1381"/>
      <c r="Q90" s="1381"/>
      <c r="R90" s="1381"/>
      <c r="S90" s="1381"/>
      <c r="T90" s="1381"/>
      <c r="U90" s="1381"/>
    </row>
    <row r="91" spans="16:21">
      <c r="P91" s="1381"/>
      <c r="Q91" s="1381"/>
      <c r="R91" s="1381"/>
      <c r="S91" s="1381"/>
      <c r="T91" s="1381"/>
      <c r="U91" s="1381"/>
    </row>
    <row r="92" spans="16:21">
      <c r="P92" s="1381"/>
      <c r="Q92" s="1381"/>
      <c r="R92" s="1381"/>
      <c r="S92" s="1381"/>
      <c r="T92" s="1381"/>
      <c r="U92" s="1381"/>
    </row>
    <row r="93" spans="16:21">
      <c r="P93" s="1381"/>
      <c r="Q93" s="1381"/>
      <c r="R93" s="1381"/>
      <c r="S93" s="1381"/>
      <c r="T93" s="1381"/>
      <c r="U93" s="1381"/>
    </row>
    <row r="94" spans="16:21">
      <c r="P94" s="1381"/>
      <c r="Q94" s="1381"/>
      <c r="R94" s="1381"/>
      <c r="S94" s="1381"/>
      <c r="T94" s="1381"/>
      <c r="U94" s="1381"/>
    </row>
    <row r="95" spans="16:21">
      <c r="P95" s="1381"/>
      <c r="Q95" s="1381"/>
      <c r="R95" s="1381"/>
      <c r="S95" s="1381"/>
      <c r="T95" s="1381"/>
      <c r="U95" s="1381"/>
    </row>
    <row r="96" spans="16:21">
      <c r="P96" s="1381"/>
      <c r="Q96" s="1381"/>
      <c r="R96" s="1381"/>
      <c r="S96" s="1381"/>
      <c r="T96" s="1381"/>
      <c r="U96" s="1381"/>
    </row>
    <row r="97" spans="16:21">
      <c r="P97" s="1381"/>
      <c r="Q97" s="1381"/>
      <c r="R97" s="1381"/>
      <c r="S97" s="1381"/>
      <c r="T97" s="1381"/>
      <c r="U97" s="1381"/>
    </row>
    <row r="98" spans="16:21">
      <c r="P98" s="1381"/>
      <c r="Q98" s="1381"/>
      <c r="R98" s="1381"/>
      <c r="S98" s="1381"/>
      <c r="T98" s="1381"/>
      <c r="U98" s="1381"/>
    </row>
    <row r="99" spans="16:21">
      <c r="P99" s="1381"/>
      <c r="Q99" s="1381"/>
      <c r="R99" s="1381"/>
      <c r="S99" s="1381"/>
      <c r="T99" s="1381"/>
      <c r="U99" s="1381"/>
    </row>
    <row r="100" spans="16:21">
      <c r="P100" s="1381"/>
      <c r="Q100" s="1381"/>
      <c r="R100" s="1381"/>
      <c r="S100" s="1381"/>
      <c r="T100" s="1381"/>
      <c r="U100" s="1381"/>
    </row>
    <row r="101" spans="16:21">
      <c r="P101" s="1381"/>
      <c r="Q101" s="1381"/>
      <c r="R101" s="1381"/>
      <c r="S101" s="1381"/>
      <c r="T101" s="1381"/>
      <c r="U101" s="1381"/>
    </row>
    <row r="102" spans="16:21">
      <c r="P102" s="1381"/>
      <c r="Q102" s="1381"/>
      <c r="R102" s="1381"/>
      <c r="S102" s="1381"/>
      <c r="T102" s="1381"/>
      <c r="U102" s="1381"/>
    </row>
    <row r="103" spans="16:21">
      <c r="P103" s="1381"/>
      <c r="Q103" s="1381"/>
      <c r="R103" s="1381"/>
      <c r="S103" s="1381"/>
      <c r="T103" s="1381"/>
      <c r="U103" s="1381"/>
    </row>
    <row r="104" spans="16:21">
      <c r="P104" s="1381"/>
      <c r="Q104" s="1381"/>
      <c r="R104" s="1381"/>
      <c r="S104" s="1381"/>
      <c r="T104" s="1381"/>
      <c r="U104" s="1381"/>
    </row>
    <row r="105" spans="16:21">
      <c r="P105" s="1381"/>
      <c r="Q105" s="1381"/>
      <c r="R105" s="1381"/>
      <c r="S105" s="1381"/>
      <c r="T105" s="1381"/>
      <c r="U105" s="1381"/>
    </row>
    <row r="106" spans="16:21">
      <c r="P106" s="1381"/>
      <c r="Q106" s="1381"/>
      <c r="R106" s="1381"/>
      <c r="S106" s="1381"/>
      <c r="T106" s="1381"/>
      <c r="U106" s="1381"/>
    </row>
    <row r="107" spans="16:21">
      <c r="P107" s="1381"/>
      <c r="Q107" s="1381"/>
      <c r="R107" s="1381"/>
      <c r="S107" s="1381"/>
      <c r="T107" s="1381"/>
      <c r="U107" s="1381"/>
    </row>
    <row r="108" spans="16:21">
      <c r="P108" s="1381"/>
      <c r="Q108" s="1381"/>
      <c r="R108" s="1381"/>
      <c r="S108" s="1381"/>
      <c r="T108" s="1381"/>
      <c r="U108" s="1381"/>
    </row>
    <row r="109" spans="16:21">
      <c r="P109" s="1381"/>
      <c r="Q109" s="1381"/>
      <c r="R109" s="1381"/>
      <c r="S109" s="1381"/>
      <c r="T109" s="1381"/>
      <c r="U109" s="1381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26" customWidth="1"/>
    <col min="12" max="12" width="10.7109375" style="1226" customWidth="1"/>
    <col min="13" max="13" width="10.140625" style="1226" customWidth="1"/>
    <col min="14" max="14" width="13.140625" style="1226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455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456</v>
      </c>
      <c r="C3" s="557"/>
      <c r="D3" s="557"/>
      <c r="E3" s="557"/>
      <c r="F3" s="557"/>
      <c r="G3" s="557"/>
      <c r="H3" s="557"/>
      <c r="I3" s="557"/>
      <c r="J3" s="557"/>
      <c r="K3" s="557" t="s">
        <v>457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458</v>
      </c>
      <c r="C6" s="565"/>
      <c r="D6" s="566"/>
      <c r="E6" s="567"/>
      <c r="F6" s="564" t="s">
        <v>459</v>
      </c>
      <c r="G6" s="565"/>
      <c r="H6" s="566"/>
      <c r="I6" s="567"/>
      <c r="K6" s="1248" t="s">
        <v>460</v>
      </c>
      <c r="L6" s="1248"/>
      <c r="M6" s="567"/>
      <c r="N6" s="564"/>
      <c r="O6" s="565" t="s">
        <v>459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49" t="s">
        <v>206</v>
      </c>
      <c r="L7" s="1250" t="s">
        <v>203</v>
      </c>
      <c r="M7" s="1251" t="s">
        <v>207</v>
      </c>
      <c r="N7" s="1252" t="s">
        <v>169</v>
      </c>
      <c r="O7" s="1253" t="s">
        <v>206</v>
      </c>
      <c r="P7" s="1254" t="s">
        <v>203</v>
      </c>
      <c r="Q7" s="1251" t="s">
        <v>207</v>
      </c>
      <c r="R7" s="1252" t="s">
        <v>169</v>
      </c>
    </row>
    <row r="8" spans="2:18" ht="15" thickBot="1">
      <c r="B8" s="573" t="s">
        <v>166</v>
      </c>
      <c r="C8" s="175">
        <v>796322.95299999998</v>
      </c>
      <c r="D8" s="1255">
        <v>3462471.577</v>
      </c>
      <c r="E8" s="176">
        <v>437016.13500000001</v>
      </c>
      <c r="F8" s="1256" t="s">
        <v>166</v>
      </c>
      <c r="G8" s="175">
        <v>974825.59600000002</v>
      </c>
      <c r="H8" s="1255">
        <v>4162520.4670000002</v>
      </c>
      <c r="I8" s="176">
        <v>484480.65500000003</v>
      </c>
      <c r="K8" s="1257" t="s">
        <v>166</v>
      </c>
      <c r="L8" s="1258">
        <v>1315110.882</v>
      </c>
      <c r="M8" s="1255">
        <v>5717202.9579999996</v>
      </c>
      <c r="N8" s="176">
        <v>689326.52899999998</v>
      </c>
      <c r="O8" s="1259" t="s">
        <v>166</v>
      </c>
      <c r="P8" s="175">
        <v>1482617.8219999999</v>
      </c>
      <c r="Q8" s="1255">
        <v>6325180.0279999999</v>
      </c>
      <c r="R8" s="176">
        <v>717122.66599999997</v>
      </c>
    </row>
    <row r="9" spans="2:18">
      <c r="B9" s="1260" t="s">
        <v>113</v>
      </c>
      <c r="C9" s="1261">
        <v>86089.241999999998</v>
      </c>
      <c r="D9" s="1262">
        <v>374342.09299999999</v>
      </c>
      <c r="E9" s="1263">
        <v>55246.857000000004</v>
      </c>
      <c r="F9" s="1260" t="s">
        <v>366</v>
      </c>
      <c r="G9" s="1261">
        <v>176821.84700000001</v>
      </c>
      <c r="H9" s="1262">
        <v>754395.91</v>
      </c>
      <c r="I9" s="1263">
        <v>58529.315000000002</v>
      </c>
      <c r="K9" s="1264" t="s">
        <v>108</v>
      </c>
      <c r="L9" s="897">
        <v>379376.80800000002</v>
      </c>
      <c r="M9" s="1265">
        <v>1649360.747</v>
      </c>
      <c r="N9" s="1266">
        <v>174220.019</v>
      </c>
      <c r="O9" s="1267" t="s">
        <v>108</v>
      </c>
      <c r="P9" s="1268">
        <v>435817.73800000001</v>
      </c>
      <c r="Q9" s="1265">
        <v>1859881.67</v>
      </c>
      <c r="R9" s="1266">
        <v>184803.913</v>
      </c>
    </row>
    <row r="10" spans="2:18">
      <c r="B10" s="1269" t="s">
        <v>366</v>
      </c>
      <c r="C10" s="1270">
        <v>82337.907000000007</v>
      </c>
      <c r="D10" s="1271">
        <v>358574.08399999997</v>
      </c>
      <c r="E10" s="1272">
        <v>30007.784</v>
      </c>
      <c r="F10" s="1269" t="s">
        <v>113</v>
      </c>
      <c r="G10" s="1270">
        <v>101504.694</v>
      </c>
      <c r="H10" s="1271">
        <v>433113.89600000001</v>
      </c>
      <c r="I10" s="1272">
        <v>61375.086000000003</v>
      </c>
      <c r="K10" s="1273" t="s">
        <v>104</v>
      </c>
      <c r="L10" s="226">
        <v>301976.60200000001</v>
      </c>
      <c r="M10" s="1274">
        <v>1312595.9210000001</v>
      </c>
      <c r="N10" s="179">
        <v>182254.82</v>
      </c>
      <c r="O10" s="177" t="s">
        <v>104</v>
      </c>
      <c r="P10" s="178">
        <v>332656.72499999998</v>
      </c>
      <c r="Q10" s="1274">
        <v>1419638.2830000001</v>
      </c>
      <c r="R10" s="179">
        <v>182343.693</v>
      </c>
    </row>
    <row r="11" spans="2:18">
      <c r="B11" s="1269" t="s">
        <v>168</v>
      </c>
      <c r="C11" s="1270">
        <v>79639.217000000004</v>
      </c>
      <c r="D11" s="1271">
        <v>346413.62800000003</v>
      </c>
      <c r="E11" s="1272">
        <v>31227.940999999999</v>
      </c>
      <c r="F11" s="1269" t="s">
        <v>108</v>
      </c>
      <c r="G11" s="1270">
        <v>96313.601999999999</v>
      </c>
      <c r="H11" s="1271">
        <v>411542.72600000002</v>
      </c>
      <c r="I11" s="1272">
        <v>70582.646999999997</v>
      </c>
      <c r="K11" s="1273" t="s">
        <v>106</v>
      </c>
      <c r="L11" s="226">
        <v>201304.60500000001</v>
      </c>
      <c r="M11" s="1274">
        <v>874796.85499999998</v>
      </c>
      <c r="N11" s="179">
        <v>127687.061</v>
      </c>
      <c r="O11" s="177" t="s">
        <v>106</v>
      </c>
      <c r="P11" s="178">
        <v>229460.91500000001</v>
      </c>
      <c r="Q11" s="1274">
        <v>977816.85199999996</v>
      </c>
      <c r="R11" s="179">
        <v>132195.02299999999</v>
      </c>
    </row>
    <row r="12" spans="2:18">
      <c r="B12" s="1269" t="s">
        <v>108</v>
      </c>
      <c r="C12" s="1270">
        <v>66536.085999999996</v>
      </c>
      <c r="D12" s="1271">
        <v>289464.57699999999</v>
      </c>
      <c r="E12" s="1272">
        <v>54381.296999999999</v>
      </c>
      <c r="F12" s="1269" t="s">
        <v>168</v>
      </c>
      <c r="G12" s="1270">
        <v>76715.539999999994</v>
      </c>
      <c r="H12" s="1271">
        <v>327420.75699999998</v>
      </c>
      <c r="I12" s="1272">
        <v>28554.544000000002</v>
      </c>
      <c r="K12" s="1273" t="s">
        <v>110</v>
      </c>
      <c r="L12" s="226">
        <v>153370.231</v>
      </c>
      <c r="M12" s="1274">
        <v>667004.66500000004</v>
      </c>
      <c r="N12" s="179">
        <v>62836.624000000003</v>
      </c>
      <c r="O12" s="177" t="s">
        <v>110</v>
      </c>
      <c r="P12" s="178">
        <v>165292</v>
      </c>
      <c r="Q12" s="1274">
        <v>705060.93099999998</v>
      </c>
      <c r="R12" s="179">
        <v>62186.703999999998</v>
      </c>
    </row>
    <row r="13" spans="2:18">
      <c r="B13" s="1275" t="s">
        <v>134</v>
      </c>
      <c r="C13" s="1276">
        <v>64140.92</v>
      </c>
      <c r="D13" s="1277">
        <v>278747.766</v>
      </c>
      <c r="E13" s="1278">
        <v>31419.945</v>
      </c>
      <c r="F13" s="1275" t="s">
        <v>134</v>
      </c>
      <c r="G13" s="1276">
        <v>74975.794999999998</v>
      </c>
      <c r="H13" s="1277">
        <v>320066.64299999998</v>
      </c>
      <c r="I13" s="1278">
        <v>32990.338000000003</v>
      </c>
      <c r="K13" s="1279" t="s">
        <v>115</v>
      </c>
      <c r="L13" s="231">
        <v>116145.783</v>
      </c>
      <c r="M13" s="1280">
        <v>505129.12800000003</v>
      </c>
      <c r="N13" s="230">
        <v>72912.005999999994</v>
      </c>
      <c r="O13" s="226" t="s">
        <v>115</v>
      </c>
      <c r="P13" s="229">
        <v>142088.516</v>
      </c>
      <c r="Q13" s="1280">
        <v>606252.27599999995</v>
      </c>
      <c r="R13" s="230">
        <v>81658.2</v>
      </c>
    </row>
    <row r="14" spans="2:18">
      <c r="B14" s="1269" t="s">
        <v>186</v>
      </c>
      <c r="C14" s="1270">
        <v>48620.211000000003</v>
      </c>
      <c r="D14" s="1271">
        <v>211307.57800000001</v>
      </c>
      <c r="E14" s="1272">
        <v>38874.432000000001</v>
      </c>
      <c r="F14" s="1269" t="s">
        <v>186</v>
      </c>
      <c r="G14" s="1270">
        <v>47785.457000000002</v>
      </c>
      <c r="H14" s="1271">
        <v>204411.008</v>
      </c>
      <c r="I14" s="1272">
        <v>34618.81</v>
      </c>
      <c r="K14" s="1273" t="s">
        <v>167</v>
      </c>
      <c r="L14" s="226">
        <v>75195.032000000007</v>
      </c>
      <c r="M14" s="1274">
        <v>326753.00400000002</v>
      </c>
      <c r="N14" s="179">
        <v>27822.257000000001</v>
      </c>
      <c r="O14" s="177" t="s">
        <v>167</v>
      </c>
      <c r="P14" s="178">
        <v>73033.317999999999</v>
      </c>
      <c r="Q14" s="1274">
        <v>311946.32299999997</v>
      </c>
      <c r="R14" s="179">
        <v>28663.128000000001</v>
      </c>
    </row>
    <row r="15" spans="2:18">
      <c r="B15" s="1281" t="s">
        <v>167</v>
      </c>
      <c r="C15" s="1282">
        <v>44162.082999999999</v>
      </c>
      <c r="D15" s="1283">
        <v>192069.33900000001</v>
      </c>
      <c r="E15" s="1284">
        <v>17244.046999999999</v>
      </c>
      <c r="F15" s="1281" t="s">
        <v>167</v>
      </c>
      <c r="G15" s="1282">
        <v>46433.809000000001</v>
      </c>
      <c r="H15" s="1283">
        <v>198193.492</v>
      </c>
      <c r="I15" s="1284">
        <v>17640.675999999999</v>
      </c>
      <c r="K15" s="1285" t="s">
        <v>111</v>
      </c>
      <c r="L15" s="227">
        <v>27034.852999999999</v>
      </c>
      <c r="M15" s="1286">
        <v>117489.48299999999</v>
      </c>
      <c r="N15" s="1287">
        <v>16891.835999999999</v>
      </c>
      <c r="O15" s="1288" t="s">
        <v>111</v>
      </c>
      <c r="P15" s="1289">
        <v>31502.45</v>
      </c>
      <c r="Q15" s="1286">
        <v>134434.299</v>
      </c>
      <c r="R15" s="1287">
        <v>18347.786</v>
      </c>
    </row>
    <row r="16" spans="2:18">
      <c r="B16" s="1269" t="s">
        <v>129</v>
      </c>
      <c r="C16" s="1270">
        <v>39991.508000000002</v>
      </c>
      <c r="D16" s="1271">
        <v>173798.02100000001</v>
      </c>
      <c r="E16" s="1272">
        <v>21139.893</v>
      </c>
      <c r="F16" s="1269" t="s">
        <v>152</v>
      </c>
      <c r="G16" s="1270">
        <v>38461.451000000001</v>
      </c>
      <c r="H16" s="1271">
        <v>163724.652</v>
      </c>
      <c r="I16" s="1272">
        <v>19026.938999999998</v>
      </c>
      <c r="K16" s="1273" t="s">
        <v>119</v>
      </c>
      <c r="L16" s="226">
        <v>19193.973000000002</v>
      </c>
      <c r="M16" s="1274">
        <v>83445.379000000001</v>
      </c>
      <c r="N16" s="179">
        <v>5711.2669999999998</v>
      </c>
      <c r="O16" s="177" t="s">
        <v>113</v>
      </c>
      <c r="P16" s="178">
        <v>21224.988000000001</v>
      </c>
      <c r="Q16" s="1274">
        <v>90534.198999999993</v>
      </c>
      <c r="R16" s="179">
        <v>7139.03</v>
      </c>
    </row>
    <row r="17" spans="2:18">
      <c r="B17" s="1269" t="s">
        <v>130</v>
      </c>
      <c r="C17" s="1270">
        <v>34500.991999999998</v>
      </c>
      <c r="D17" s="1271">
        <v>150054.18799999999</v>
      </c>
      <c r="E17" s="1272">
        <v>16369.422</v>
      </c>
      <c r="F17" s="1269" t="s">
        <v>129</v>
      </c>
      <c r="G17" s="1270">
        <v>36256.828000000001</v>
      </c>
      <c r="H17" s="1271">
        <v>154846.57800000001</v>
      </c>
      <c r="I17" s="1272">
        <v>19188.571</v>
      </c>
      <c r="K17" s="1273" t="s">
        <v>113</v>
      </c>
      <c r="L17" s="226">
        <v>15043.888000000001</v>
      </c>
      <c r="M17" s="1274">
        <v>65397.834000000003</v>
      </c>
      <c r="N17" s="179">
        <v>5733.0910000000003</v>
      </c>
      <c r="O17" s="177" t="s">
        <v>131</v>
      </c>
      <c r="P17" s="178">
        <v>20166.089</v>
      </c>
      <c r="Q17" s="1274">
        <v>85700.25</v>
      </c>
      <c r="R17" s="179">
        <v>8498.8700000000008</v>
      </c>
    </row>
    <row r="18" spans="2:18">
      <c r="B18" s="1269" t="s">
        <v>110</v>
      </c>
      <c r="C18" s="1270">
        <v>31482.149000000001</v>
      </c>
      <c r="D18" s="1271">
        <v>136960.19</v>
      </c>
      <c r="E18" s="1272">
        <v>16996.63</v>
      </c>
      <c r="F18" s="1269" t="s">
        <v>131</v>
      </c>
      <c r="G18" s="1270">
        <v>34749.777999999998</v>
      </c>
      <c r="H18" s="1271">
        <v>148671.886</v>
      </c>
      <c r="I18" s="1272">
        <v>15062.355</v>
      </c>
      <c r="K18" s="1273" t="s">
        <v>131</v>
      </c>
      <c r="L18" s="226">
        <v>9387.7070000000003</v>
      </c>
      <c r="M18" s="1274">
        <v>40914.972000000002</v>
      </c>
      <c r="N18" s="179">
        <v>4470.9989999999998</v>
      </c>
      <c r="O18" s="177" t="s">
        <v>119</v>
      </c>
      <c r="P18" s="178">
        <v>14242.089</v>
      </c>
      <c r="Q18" s="1274">
        <v>60938.279000000002</v>
      </c>
      <c r="R18" s="179">
        <v>3953.64</v>
      </c>
    </row>
    <row r="19" spans="2:18">
      <c r="B19" s="1275" t="s">
        <v>131</v>
      </c>
      <c r="C19" s="1276">
        <v>31456.86</v>
      </c>
      <c r="D19" s="1277">
        <v>136631.149</v>
      </c>
      <c r="E19" s="1278">
        <v>15570.102999999999</v>
      </c>
      <c r="F19" s="1275" t="s">
        <v>276</v>
      </c>
      <c r="G19" s="1276">
        <v>32183.124</v>
      </c>
      <c r="H19" s="1277">
        <v>137680.44200000001</v>
      </c>
      <c r="I19" s="1278">
        <v>10770.831</v>
      </c>
      <c r="K19" s="1279" t="s">
        <v>118</v>
      </c>
      <c r="L19" s="231">
        <v>5653.2979999999998</v>
      </c>
      <c r="M19" s="1280">
        <v>24579.913</v>
      </c>
      <c r="N19" s="230">
        <v>1869.9849999999999</v>
      </c>
      <c r="O19" s="226" t="s">
        <v>118</v>
      </c>
      <c r="P19" s="229">
        <v>5640.4589999999998</v>
      </c>
      <c r="Q19" s="1280">
        <v>24065.281999999999</v>
      </c>
      <c r="R19" s="230">
        <v>2014.2170000000001</v>
      </c>
    </row>
    <row r="20" spans="2:18">
      <c r="B20" s="1269" t="s">
        <v>115</v>
      </c>
      <c r="C20" s="1270">
        <v>27334.41</v>
      </c>
      <c r="D20" s="1271">
        <v>118558.89</v>
      </c>
      <c r="E20" s="1272">
        <v>13942.63</v>
      </c>
      <c r="F20" s="1269" t="s">
        <v>130</v>
      </c>
      <c r="G20" s="1270">
        <v>26778.661</v>
      </c>
      <c r="H20" s="1271">
        <v>114499.72100000001</v>
      </c>
      <c r="I20" s="1272">
        <v>12082.661</v>
      </c>
      <c r="K20" s="1273" t="s">
        <v>112</v>
      </c>
      <c r="L20" s="226">
        <v>3045.0929999999998</v>
      </c>
      <c r="M20" s="1274">
        <v>13321.508</v>
      </c>
      <c r="N20" s="179">
        <v>1149.617</v>
      </c>
      <c r="O20" s="177" t="s">
        <v>129</v>
      </c>
      <c r="P20" s="178">
        <v>3020.942</v>
      </c>
      <c r="Q20" s="1274">
        <v>12934.638999999999</v>
      </c>
      <c r="R20" s="179">
        <v>1382.4639999999999</v>
      </c>
    </row>
    <row r="21" spans="2:18">
      <c r="B21" s="1281" t="s">
        <v>152</v>
      </c>
      <c r="C21" s="1282">
        <v>24831.505000000001</v>
      </c>
      <c r="D21" s="1283">
        <v>107862.185</v>
      </c>
      <c r="E21" s="1284">
        <v>14162.642</v>
      </c>
      <c r="F21" s="1281" t="s">
        <v>110</v>
      </c>
      <c r="G21" s="1282">
        <v>25678.913</v>
      </c>
      <c r="H21" s="1283">
        <v>109445.368</v>
      </c>
      <c r="I21" s="1284">
        <v>12692.145</v>
      </c>
      <c r="K21" s="1285" t="s">
        <v>129</v>
      </c>
      <c r="L21" s="227">
        <v>2534.3789999999999</v>
      </c>
      <c r="M21" s="1286">
        <v>11043.968999999999</v>
      </c>
      <c r="N21" s="1287">
        <v>1756.1880000000001</v>
      </c>
      <c r="O21" s="1288" t="s">
        <v>112</v>
      </c>
      <c r="P21" s="1289">
        <v>2782.1680000000001</v>
      </c>
      <c r="Q21" s="1286">
        <v>11808.209000000001</v>
      </c>
      <c r="R21" s="1287">
        <v>1127.0150000000001</v>
      </c>
    </row>
    <row r="22" spans="2:18">
      <c r="B22" s="1269" t="s">
        <v>126</v>
      </c>
      <c r="C22" s="1270">
        <v>21134.782999999999</v>
      </c>
      <c r="D22" s="1271">
        <v>91754.005000000005</v>
      </c>
      <c r="E22" s="1272">
        <v>11009.332</v>
      </c>
      <c r="F22" s="1269" t="s">
        <v>115</v>
      </c>
      <c r="G22" s="1270">
        <v>22399.932000000001</v>
      </c>
      <c r="H22" s="1271">
        <v>95715.631999999998</v>
      </c>
      <c r="I22" s="1272">
        <v>11102.143</v>
      </c>
      <c r="K22" s="1273" t="s">
        <v>117</v>
      </c>
      <c r="L22" s="226">
        <v>1617.587</v>
      </c>
      <c r="M22" s="1274">
        <v>7024.6980000000003</v>
      </c>
      <c r="N22" s="179">
        <v>675.83199999999999</v>
      </c>
      <c r="O22" s="177" t="s">
        <v>168</v>
      </c>
      <c r="P22" s="178">
        <v>1846.3889999999999</v>
      </c>
      <c r="Q22" s="1274">
        <v>7841.7460000000001</v>
      </c>
      <c r="R22" s="179">
        <v>1119.452</v>
      </c>
    </row>
    <row r="23" spans="2:18">
      <c r="B23" s="1269" t="s">
        <v>276</v>
      </c>
      <c r="C23" s="1270">
        <v>16234.880999999999</v>
      </c>
      <c r="D23" s="1271">
        <v>70601.841</v>
      </c>
      <c r="E23" s="1272">
        <v>5059.7089999999998</v>
      </c>
      <c r="F23" s="1281" t="s">
        <v>126</v>
      </c>
      <c r="G23" s="1282">
        <v>15248.41</v>
      </c>
      <c r="H23" s="1283">
        <v>65131.114000000001</v>
      </c>
      <c r="I23" s="1284">
        <v>7008.6769999999997</v>
      </c>
      <c r="K23" s="1273" t="s">
        <v>134</v>
      </c>
      <c r="L23" s="226">
        <v>1456.8779999999999</v>
      </c>
      <c r="M23" s="1274">
        <v>6331.5110000000004</v>
      </c>
      <c r="N23" s="179">
        <v>1335.671</v>
      </c>
      <c r="O23" s="177" t="s">
        <v>117</v>
      </c>
      <c r="P23" s="178">
        <v>1532.4449999999999</v>
      </c>
      <c r="Q23" s="1274">
        <v>6517.5950000000003</v>
      </c>
      <c r="R23" s="179">
        <v>618.75400000000002</v>
      </c>
    </row>
    <row r="24" spans="2:18">
      <c r="B24" s="1269" t="s">
        <v>291</v>
      </c>
      <c r="C24" s="1270">
        <v>11708.411</v>
      </c>
      <c r="D24" s="1271">
        <v>50916.241000000002</v>
      </c>
      <c r="E24" s="1272">
        <v>6246.991</v>
      </c>
      <c r="F24" s="1269" t="s">
        <v>252</v>
      </c>
      <c r="G24" s="1270">
        <v>12201.641</v>
      </c>
      <c r="H24" s="1271">
        <v>52178.862999999998</v>
      </c>
      <c r="I24" s="1272">
        <v>5641.741</v>
      </c>
      <c r="K24" s="1279" t="s">
        <v>126</v>
      </c>
      <c r="L24" s="226">
        <v>728.29499999999996</v>
      </c>
      <c r="M24" s="1274">
        <v>3113.114</v>
      </c>
      <c r="N24" s="179">
        <v>331.31900000000002</v>
      </c>
      <c r="O24" s="226" t="s">
        <v>126</v>
      </c>
      <c r="P24" s="178">
        <v>1061.2750000000001</v>
      </c>
      <c r="Q24" s="1274">
        <v>4492.5439999999999</v>
      </c>
      <c r="R24" s="179">
        <v>460.755</v>
      </c>
    </row>
    <row r="25" spans="2:18">
      <c r="B25" s="1275" t="s">
        <v>292</v>
      </c>
      <c r="C25" s="1276">
        <v>8418.7440000000006</v>
      </c>
      <c r="D25" s="1277">
        <v>36628.343000000001</v>
      </c>
      <c r="E25" s="1278">
        <v>7629.93</v>
      </c>
      <c r="F25" s="1269" t="s">
        <v>116</v>
      </c>
      <c r="G25" s="1270">
        <v>11030.501</v>
      </c>
      <c r="H25" s="1271">
        <v>47065.838000000003</v>
      </c>
      <c r="I25" s="1272">
        <v>5387.8050000000003</v>
      </c>
      <c r="K25" s="1285" t="s">
        <v>168</v>
      </c>
      <c r="L25" s="227">
        <v>708.09500000000003</v>
      </c>
      <c r="M25" s="1286">
        <v>3069.598</v>
      </c>
      <c r="N25" s="1287">
        <v>690.428</v>
      </c>
      <c r="O25" s="1288" t="s">
        <v>461</v>
      </c>
      <c r="P25" s="1289">
        <v>627.83500000000004</v>
      </c>
      <c r="Q25" s="1286">
        <v>2673.55</v>
      </c>
      <c r="R25" s="1287">
        <v>212.70099999999999</v>
      </c>
    </row>
    <row r="26" spans="2:18">
      <c r="B26" s="1269" t="s">
        <v>116</v>
      </c>
      <c r="C26" s="1270">
        <v>7994.9740000000002</v>
      </c>
      <c r="D26" s="1271">
        <v>34780.084999999999</v>
      </c>
      <c r="E26" s="1272">
        <v>4485.6360000000004</v>
      </c>
      <c r="F26" s="1269" t="s">
        <v>106</v>
      </c>
      <c r="G26" s="1270">
        <v>10808.098</v>
      </c>
      <c r="H26" s="1271">
        <v>46144.214999999997</v>
      </c>
      <c r="I26" s="1272">
        <v>5291.6840000000002</v>
      </c>
      <c r="K26" s="1273" t="s">
        <v>116</v>
      </c>
      <c r="L26" s="226">
        <v>631.07299999999998</v>
      </c>
      <c r="M26" s="1274">
        <v>2742.183</v>
      </c>
      <c r="N26" s="179">
        <v>671.18700000000001</v>
      </c>
      <c r="O26" s="177" t="s">
        <v>434</v>
      </c>
      <c r="P26" s="178">
        <v>128.36099999999999</v>
      </c>
      <c r="Q26" s="1274">
        <v>542.94399999999996</v>
      </c>
      <c r="R26" s="179">
        <v>62.337000000000003</v>
      </c>
    </row>
    <row r="27" spans="2:18">
      <c r="B27" s="1281" t="s">
        <v>119</v>
      </c>
      <c r="C27" s="1282">
        <v>7619.0150000000003</v>
      </c>
      <c r="D27" s="1283">
        <v>33122.695</v>
      </c>
      <c r="E27" s="1284">
        <v>2810.556</v>
      </c>
      <c r="F27" s="1275" t="s">
        <v>291</v>
      </c>
      <c r="G27" s="1276">
        <v>10377.119000000001</v>
      </c>
      <c r="H27" s="1277">
        <v>44766.427000000003</v>
      </c>
      <c r="I27" s="1278">
        <v>4983.9709999999995</v>
      </c>
      <c r="K27" s="1273" t="s">
        <v>462</v>
      </c>
      <c r="L27" s="226">
        <v>456.37099999999998</v>
      </c>
      <c r="M27" s="1274">
        <v>2001.1320000000001</v>
      </c>
      <c r="N27" s="179">
        <v>158.96600000000001</v>
      </c>
      <c r="O27" s="177" t="s">
        <v>463</v>
      </c>
      <c r="P27" s="178">
        <v>102.816</v>
      </c>
      <c r="Q27" s="1274">
        <v>439.73700000000002</v>
      </c>
      <c r="R27" s="179">
        <v>39.720999999999997</v>
      </c>
    </row>
    <row r="28" spans="2:18">
      <c r="B28" s="1269" t="s">
        <v>153</v>
      </c>
      <c r="C28" s="1270">
        <v>7203.7049999999999</v>
      </c>
      <c r="D28" s="1271">
        <v>31293.326000000001</v>
      </c>
      <c r="E28" s="1272">
        <v>5077.482</v>
      </c>
      <c r="F28" s="1269" t="s">
        <v>112</v>
      </c>
      <c r="G28" s="1270">
        <v>8317.3119999999999</v>
      </c>
      <c r="H28" s="1271">
        <v>35514.991000000002</v>
      </c>
      <c r="I28" s="1272">
        <v>2871.3049999999998</v>
      </c>
      <c r="K28" s="1273" t="s">
        <v>461</v>
      </c>
      <c r="L28" s="226">
        <v>82.552999999999997</v>
      </c>
      <c r="M28" s="1274">
        <v>359.94600000000003</v>
      </c>
      <c r="N28" s="179">
        <v>29.681999999999999</v>
      </c>
      <c r="O28" s="177" t="s">
        <v>116</v>
      </c>
      <c r="P28" s="178">
        <v>96.263999999999996</v>
      </c>
      <c r="Q28" s="1274">
        <v>411.178</v>
      </c>
      <c r="R28" s="179">
        <v>125.874</v>
      </c>
    </row>
    <row r="29" spans="2:18">
      <c r="B29" s="1269" t="s">
        <v>106</v>
      </c>
      <c r="C29" s="1270">
        <v>6952.8860000000004</v>
      </c>
      <c r="D29" s="1271">
        <v>30211.557000000001</v>
      </c>
      <c r="E29" s="1272">
        <v>4021.9189999999999</v>
      </c>
      <c r="F29" s="1281" t="s">
        <v>119</v>
      </c>
      <c r="G29" s="1282">
        <v>6654.8149999999996</v>
      </c>
      <c r="H29" s="1283">
        <v>28428.791000000001</v>
      </c>
      <c r="I29" s="1284">
        <v>1994.277</v>
      </c>
      <c r="K29" s="1279" t="s">
        <v>130</v>
      </c>
      <c r="L29" s="231">
        <v>81.977000000000004</v>
      </c>
      <c r="M29" s="1280">
        <v>354.77800000000002</v>
      </c>
      <c r="N29" s="230">
        <v>47.124000000000002</v>
      </c>
      <c r="O29" s="226" t="s">
        <v>152</v>
      </c>
      <c r="P29" s="229">
        <v>94.725999999999999</v>
      </c>
      <c r="Q29" s="1280">
        <v>405.233</v>
      </c>
      <c r="R29" s="230">
        <v>39.29</v>
      </c>
    </row>
    <row r="30" spans="2:18">
      <c r="B30" s="1269" t="s">
        <v>252</v>
      </c>
      <c r="C30" s="1270">
        <v>6518.223</v>
      </c>
      <c r="D30" s="1271">
        <v>28297.445</v>
      </c>
      <c r="E30" s="1272">
        <v>3009.509</v>
      </c>
      <c r="F30" s="1269" t="s">
        <v>104</v>
      </c>
      <c r="G30" s="1270">
        <v>6552.5060000000003</v>
      </c>
      <c r="H30" s="1271">
        <v>27945.942999999999</v>
      </c>
      <c r="I30" s="1272">
        <v>6320.59</v>
      </c>
      <c r="K30" s="1273" t="s">
        <v>464</v>
      </c>
      <c r="L30" s="226">
        <v>32.743000000000002</v>
      </c>
      <c r="M30" s="1274">
        <v>141.20400000000001</v>
      </c>
      <c r="N30" s="179">
        <v>26.814</v>
      </c>
      <c r="O30" s="177" t="s">
        <v>134</v>
      </c>
      <c r="P30" s="178">
        <v>93.177999999999997</v>
      </c>
      <c r="Q30" s="1274">
        <v>396.96199999999999</v>
      </c>
      <c r="R30" s="179">
        <v>71.317999999999998</v>
      </c>
    </row>
    <row r="31" spans="2:18">
      <c r="B31" s="1275" t="s">
        <v>112</v>
      </c>
      <c r="C31" s="1276">
        <v>6172.7809999999999</v>
      </c>
      <c r="D31" s="1277">
        <v>26756.435000000001</v>
      </c>
      <c r="E31" s="1278">
        <v>2395.9380000000001</v>
      </c>
      <c r="F31" s="1281" t="s">
        <v>292</v>
      </c>
      <c r="G31" s="1282">
        <v>5940.1180000000004</v>
      </c>
      <c r="H31" s="1283">
        <v>25539.717000000001</v>
      </c>
      <c r="I31" s="1284">
        <v>5378.5280000000002</v>
      </c>
      <c r="K31" s="1273" t="s">
        <v>152</v>
      </c>
      <c r="L31" s="226">
        <v>26.324999999999999</v>
      </c>
      <c r="M31" s="1274">
        <v>115.58</v>
      </c>
      <c r="N31" s="179">
        <v>19.753</v>
      </c>
      <c r="O31" s="177" t="s">
        <v>138</v>
      </c>
      <c r="P31" s="178">
        <v>59.244</v>
      </c>
      <c r="Q31" s="1274">
        <v>249.928</v>
      </c>
      <c r="R31" s="179">
        <v>21.518000000000001</v>
      </c>
    </row>
    <row r="32" spans="2:18">
      <c r="B32" s="1269" t="s">
        <v>104</v>
      </c>
      <c r="C32" s="1270">
        <v>4557.2</v>
      </c>
      <c r="D32" s="1271">
        <v>19797.243999999999</v>
      </c>
      <c r="E32" s="1272">
        <v>6894.9279999999999</v>
      </c>
      <c r="F32" s="1269" t="s">
        <v>111</v>
      </c>
      <c r="G32" s="1270">
        <v>5855.9780000000001</v>
      </c>
      <c r="H32" s="1271">
        <v>24922.58</v>
      </c>
      <c r="I32" s="1272">
        <v>2584.2930000000001</v>
      </c>
      <c r="K32" s="1273" t="s">
        <v>153</v>
      </c>
      <c r="L32" s="226">
        <v>17.991</v>
      </c>
      <c r="M32" s="1274">
        <v>77.728999999999999</v>
      </c>
      <c r="N32" s="179">
        <v>9.5250000000000004</v>
      </c>
      <c r="O32" s="177" t="s">
        <v>252</v>
      </c>
      <c r="P32" s="178">
        <v>45.279000000000003</v>
      </c>
      <c r="Q32" s="1274">
        <v>190.10400000000001</v>
      </c>
      <c r="R32" s="179">
        <v>36.792999999999999</v>
      </c>
    </row>
    <row r="33" spans="2:19">
      <c r="B33" s="1269" t="s">
        <v>111</v>
      </c>
      <c r="C33" s="1270">
        <v>4440.2290000000003</v>
      </c>
      <c r="D33" s="1271">
        <v>19313.830000000002</v>
      </c>
      <c r="E33" s="1272">
        <v>1994.8150000000001</v>
      </c>
      <c r="F33" s="1269" t="s">
        <v>153</v>
      </c>
      <c r="G33" s="1270">
        <v>5564.9719999999998</v>
      </c>
      <c r="H33" s="1271">
        <v>23800.600999999999</v>
      </c>
      <c r="I33" s="1272">
        <v>2954.5659999999998</v>
      </c>
      <c r="K33" s="1290" t="s">
        <v>138</v>
      </c>
      <c r="L33" s="1291">
        <v>7.2649999999999997</v>
      </c>
      <c r="M33" s="1292">
        <v>31.606000000000002</v>
      </c>
      <c r="N33" s="1293">
        <v>13.365</v>
      </c>
      <c r="O33" s="227" t="s">
        <v>366</v>
      </c>
      <c r="P33" s="1294">
        <v>0.99</v>
      </c>
      <c r="Q33" s="1292">
        <v>4.375</v>
      </c>
      <c r="R33" s="1293">
        <v>0.44</v>
      </c>
    </row>
    <row r="34" spans="2:19">
      <c r="B34" s="1269" t="s">
        <v>465</v>
      </c>
      <c r="C34" s="1270">
        <v>3576.0639999999999</v>
      </c>
      <c r="D34" s="1271">
        <v>15551.939</v>
      </c>
      <c r="E34" s="1272">
        <v>1709.979</v>
      </c>
      <c r="F34" s="1269" t="s">
        <v>450</v>
      </c>
      <c r="G34" s="1270">
        <v>5537.1719999999996</v>
      </c>
      <c r="H34" s="1271">
        <v>23692.339</v>
      </c>
      <c r="I34" s="1272">
        <v>1894.7460000000001</v>
      </c>
      <c r="K34" s="1273" t="s">
        <v>466</v>
      </c>
      <c r="L34" s="226">
        <v>0.75600000000000001</v>
      </c>
      <c r="M34" s="1274">
        <v>3.335</v>
      </c>
      <c r="N34" s="179">
        <v>1.0529999999999999</v>
      </c>
      <c r="O34" s="177" t="s">
        <v>462</v>
      </c>
      <c r="P34" s="178">
        <v>0.623</v>
      </c>
      <c r="Q34" s="1274">
        <v>2.64</v>
      </c>
      <c r="R34" s="179">
        <v>0.03</v>
      </c>
    </row>
    <row r="35" spans="2:19" ht="13.5" thickBot="1">
      <c r="B35" s="1269" t="s">
        <v>450</v>
      </c>
      <c r="C35" s="1270">
        <v>2952.1149999999998</v>
      </c>
      <c r="D35" s="1271">
        <v>12863.763000000001</v>
      </c>
      <c r="E35" s="1272">
        <v>1105.3040000000001</v>
      </c>
      <c r="F35" s="1275" t="s">
        <v>465</v>
      </c>
      <c r="G35" s="1276">
        <v>5441.4750000000004</v>
      </c>
      <c r="H35" s="1277">
        <v>23210.273000000001</v>
      </c>
      <c r="I35" s="1278">
        <v>2432.502</v>
      </c>
      <c r="K35" s="1295" t="s">
        <v>467</v>
      </c>
      <c r="L35" s="1122">
        <v>0.72099999999999997</v>
      </c>
      <c r="M35" s="1296">
        <v>3.1659999999999999</v>
      </c>
      <c r="N35" s="1297">
        <v>0.04</v>
      </c>
      <c r="O35" s="1298"/>
      <c r="P35" s="1299"/>
      <c r="Q35" s="1296"/>
      <c r="R35" s="1297"/>
    </row>
    <row r="36" spans="2:19">
      <c r="B36" s="1269" t="s">
        <v>468</v>
      </c>
      <c r="C36" s="1270">
        <v>2738.3220000000001</v>
      </c>
      <c r="D36" s="1271">
        <v>11892.766</v>
      </c>
      <c r="E36" s="1272">
        <v>1129.7809999999999</v>
      </c>
      <c r="F36" s="1269" t="s">
        <v>469</v>
      </c>
      <c r="G36" s="1270">
        <v>3344.915</v>
      </c>
      <c r="H36" s="1271">
        <v>14256.851000000001</v>
      </c>
      <c r="I36" s="1272">
        <v>1522.828</v>
      </c>
      <c r="K36" s="581" t="s">
        <v>470</v>
      </c>
      <c r="L36" s="1159"/>
      <c r="M36" s="1159"/>
      <c r="N36" s="582"/>
      <c r="O36" s="1300"/>
      <c r="P36" s="910"/>
      <c r="Q36" s="910"/>
      <c r="R36" s="910"/>
      <c r="S36" s="1226"/>
    </row>
    <row r="37" spans="2:19">
      <c r="B37" s="1275" t="s">
        <v>469</v>
      </c>
      <c r="C37" s="1276">
        <v>2715.0540000000001</v>
      </c>
      <c r="D37" s="1277">
        <v>11801.904</v>
      </c>
      <c r="E37" s="1278">
        <v>1327.0160000000001</v>
      </c>
      <c r="F37" s="1275" t="s">
        <v>471</v>
      </c>
      <c r="G37" s="1276">
        <v>2567.212</v>
      </c>
      <c r="H37" s="1277">
        <v>10936.625</v>
      </c>
      <c r="I37" s="1278">
        <v>2651.84</v>
      </c>
      <c r="L37" s="1159"/>
      <c r="M37" s="1159"/>
      <c r="N37" s="1159"/>
      <c r="O37" s="1300"/>
      <c r="P37" s="910"/>
      <c r="Q37" s="1300"/>
      <c r="R37" s="910"/>
      <c r="S37" s="910"/>
    </row>
    <row r="38" spans="2:19" ht="15">
      <c r="B38" s="1269" t="s">
        <v>138</v>
      </c>
      <c r="C38" s="1270">
        <v>1634.8820000000001</v>
      </c>
      <c r="D38" s="1271">
        <v>7143.549</v>
      </c>
      <c r="E38" s="1272">
        <v>794.66</v>
      </c>
      <c r="F38" s="1269" t="s">
        <v>472</v>
      </c>
      <c r="G38" s="1270">
        <v>2431.384</v>
      </c>
      <c r="H38" s="1271">
        <v>10398.633</v>
      </c>
      <c r="I38" s="1272">
        <v>5468.5889999999999</v>
      </c>
      <c r="K38" s="1301"/>
      <c r="L38" s="1159"/>
      <c r="M38" s="1159"/>
      <c r="N38" s="1159"/>
      <c r="O38" s="1300"/>
      <c r="P38" s="910"/>
      <c r="Q38" s="910"/>
      <c r="R38" s="910"/>
      <c r="S38" s="1226"/>
    </row>
    <row r="39" spans="2:19" ht="15">
      <c r="B39" s="1281" t="s">
        <v>128</v>
      </c>
      <c r="C39" s="1282">
        <v>1448.6880000000001</v>
      </c>
      <c r="D39" s="1283">
        <v>6306.7160000000003</v>
      </c>
      <c r="E39" s="1284">
        <v>849.41700000000003</v>
      </c>
      <c r="F39" s="1281" t="s">
        <v>433</v>
      </c>
      <c r="G39" s="1282">
        <v>2360.663</v>
      </c>
      <c r="H39" s="1283">
        <v>10049.308999999999</v>
      </c>
      <c r="I39" s="1284">
        <v>1902.8969999999999</v>
      </c>
      <c r="K39" s="1301"/>
      <c r="L39" s="1159"/>
      <c r="M39" s="1159"/>
      <c r="N39" s="1159"/>
      <c r="O39" s="1300"/>
      <c r="P39" s="910"/>
      <c r="Q39" s="910"/>
      <c r="R39" s="910"/>
      <c r="S39" s="1226"/>
    </row>
    <row r="40" spans="2:19" ht="15">
      <c r="B40" s="1269" t="s">
        <v>471</v>
      </c>
      <c r="C40" s="1270">
        <v>1331.5239999999999</v>
      </c>
      <c r="D40" s="1271">
        <v>5792.42</v>
      </c>
      <c r="E40" s="1272">
        <v>1710.8150000000001</v>
      </c>
      <c r="F40" s="1275" t="s">
        <v>473</v>
      </c>
      <c r="G40" s="1276">
        <v>1739.08</v>
      </c>
      <c r="H40" s="1277">
        <v>7395.7740000000003</v>
      </c>
      <c r="I40" s="1278">
        <v>2074.73</v>
      </c>
      <c r="K40" s="1301"/>
      <c r="L40" s="1159"/>
      <c r="M40" s="1159"/>
      <c r="N40" s="1159"/>
      <c r="O40" s="1300"/>
      <c r="P40" s="910"/>
      <c r="Q40" s="910"/>
      <c r="R40" s="910"/>
      <c r="S40" s="1226"/>
    </row>
    <row r="41" spans="2:19" ht="15">
      <c r="B41" s="1269" t="s">
        <v>474</v>
      </c>
      <c r="C41" s="1270">
        <v>1102.1320000000001</v>
      </c>
      <c r="D41" s="1271">
        <v>4786.7619999999997</v>
      </c>
      <c r="E41" s="1272">
        <v>2222.2350000000001</v>
      </c>
      <c r="F41" s="1269" t="s">
        <v>475</v>
      </c>
      <c r="G41" s="1270">
        <v>1554.66</v>
      </c>
      <c r="H41" s="1271">
        <v>6589.4579999999996</v>
      </c>
      <c r="I41" s="1272">
        <v>739.43899999999996</v>
      </c>
      <c r="K41" s="1301"/>
      <c r="L41" s="1159"/>
      <c r="M41" s="1159"/>
      <c r="N41" s="1159"/>
      <c r="O41" s="910"/>
      <c r="P41" s="910"/>
      <c r="Q41" s="910"/>
      <c r="R41" s="910"/>
      <c r="S41" s="1226"/>
    </row>
    <row r="42" spans="2:19" ht="15">
      <c r="B42" s="1269" t="s">
        <v>476</v>
      </c>
      <c r="C42" s="1270">
        <v>1031.354</v>
      </c>
      <c r="D42" s="1271">
        <v>4483.299</v>
      </c>
      <c r="E42" s="1272">
        <v>491.16300000000001</v>
      </c>
      <c r="F42" s="1281" t="s">
        <v>476</v>
      </c>
      <c r="G42" s="1282">
        <v>1519.056</v>
      </c>
      <c r="H42" s="1283">
        <v>6453.3230000000003</v>
      </c>
      <c r="I42" s="1284">
        <v>671.50900000000001</v>
      </c>
      <c r="K42" s="1301"/>
      <c r="L42" s="1159"/>
      <c r="M42" s="1159"/>
      <c r="N42" s="1159"/>
      <c r="O42" s="1300"/>
      <c r="P42" s="910"/>
      <c r="Q42" s="910"/>
      <c r="R42" s="910"/>
      <c r="S42" s="1226"/>
    </row>
    <row r="43" spans="2:19" ht="15">
      <c r="B43" s="1275" t="s">
        <v>472</v>
      </c>
      <c r="C43" s="1276">
        <v>920.40099999999995</v>
      </c>
      <c r="D43" s="1277">
        <v>4010.7370000000001</v>
      </c>
      <c r="E43" s="1278">
        <v>2519.489</v>
      </c>
      <c r="F43" s="1269" t="s">
        <v>474</v>
      </c>
      <c r="G43" s="1270">
        <v>1398.4559999999999</v>
      </c>
      <c r="H43" s="1271">
        <v>5961.3689999999997</v>
      </c>
      <c r="I43" s="1272">
        <v>2739.0749999999998</v>
      </c>
      <c r="K43" s="1301"/>
      <c r="L43" s="1159"/>
      <c r="M43" s="1159"/>
      <c r="N43" s="1159"/>
      <c r="O43" s="1300"/>
      <c r="P43" s="910"/>
      <c r="Q43" s="910"/>
      <c r="R43" s="910"/>
      <c r="S43" s="1226"/>
    </row>
    <row r="44" spans="2:19" ht="15">
      <c r="B44" s="1269" t="s">
        <v>433</v>
      </c>
      <c r="C44" s="1270">
        <v>656.72</v>
      </c>
      <c r="D44" s="1271">
        <v>2856.7060000000001</v>
      </c>
      <c r="E44" s="1272">
        <v>662.71500000000003</v>
      </c>
      <c r="F44" s="1269" t="s">
        <v>468</v>
      </c>
      <c r="G44" s="1270">
        <v>1369.0319999999999</v>
      </c>
      <c r="H44" s="1271">
        <v>5918.299</v>
      </c>
      <c r="I44" s="1272">
        <v>577.93200000000002</v>
      </c>
      <c r="K44" s="1301"/>
      <c r="L44" s="1159"/>
      <c r="M44" s="1159"/>
      <c r="N44" s="1159"/>
      <c r="O44" s="1300"/>
      <c r="P44" s="910"/>
      <c r="Q44" s="910"/>
      <c r="R44" s="910"/>
      <c r="S44" s="1226"/>
    </row>
    <row r="45" spans="2:19" ht="15">
      <c r="B45" s="1281" t="s">
        <v>477</v>
      </c>
      <c r="C45" s="1282">
        <v>642.56899999999996</v>
      </c>
      <c r="D45" s="1283">
        <v>2804.194</v>
      </c>
      <c r="E45" s="1284">
        <v>509.51</v>
      </c>
      <c r="F45" s="1269" t="s">
        <v>478</v>
      </c>
      <c r="G45" s="1270">
        <v>1133.6410000000001</v>
      </c>
      <c r="H45" s="1271">
        <v>4836.9629999999997</v>
      </c>
      <c r="I45" s="1272">
        <v>534.79200000000003</v>
      </c>
      <c r="K45" s="1301"/>
      <c r="L45" s="1159"/>
      <c r="M45" s="1159"/>
      <c r="N45" s="1159"/>
      <c r="O45" s="1300"/>
      <c r="P45" s="910"/>
      <c r="Q45" s="910"/>
      <c r="R45" s="910"/>
      <c r="S45" s="1226"/>
    </row>
    <row r="46" spans="2:19" ht="15">
      <c r="B46" s="1269" t="s">
        <v>109</v>
      </c>
      <c r="C46" s="1270">
        <v>636.94000000000005</v>
      </c>
      <c r="D46" s="1271">
        <v>2778.1280000000002</v>
      </c>
      <c r="E46" s="1272">
        <v>294.30799999999999</v>
      </c>
      <c r="F46" s="1275" t="s">
        <v>128</v>
      </c>
      <c r="G46" s="1276">
        <v>1120.846</v>
      </c>
      <c r="H46" s="1277">
        <v>4788.7529999999997</v>
      </c>
      <c r="I46" s="1278">
        <v>707.31700000000001</v>
      </c>
      <c r="K46" s="1301"/>
      <c r="L46" s="1159"/>
      <c r="M46" s="1159"/>
      <c r="N46" s="1159"/>
      <c r="O46" s="1300"/>
      <c r="P46" s="910"/>
      <c r="Q46" s="910"/>
      <c r="R46" s="910"/>
      <c r="S46" s="1226"/>
    </row>
    <row r="47" spans="2:19" ht="15">
      <c r="B47" s="1269" t="s">
        <v>479</v>
      </c>
      <c r="C47" s="1270">
        <v>582.70699999999999</v>
      </c>
      <c r="D47" s="1271">
        <v>2548.8620000000001</v>
      </c>
      <c r="E47" s="1272">
        <v>480.56900000000002</v>
      </c>
      <c r="F47" s="1269" t="s">
        <v>480</v>
      </c>
      <c r="G47" s="1270">
        <v>959.23299999999995</v>
      </c>
      <c r="H47" s="1271">
        <v>4076.6120000000001</v>
      </c>
      <c r="I47" s="1272">
        <v>536.82500000000005</v>
      </c>
      <c r="K47" s="1301"/>
      <c r="L47" s="1159"/>
      <c r="M47" s="1159"/>
      <c r="N47" s="1159"/>
      <c r="O47" s="910"/>
      <c r="P47" s="910"/>
      <c r="Q47" s="910"/>
      <c r="R47" s="910"/>
      <c r="S47" s="1226"/>
    </row>
    <row r="48" spans="2:19" ht="15">
      <c r="B48" s="1269" t="s">
        <v>481</v>
      </c>
      <c r="C48" s="1270">
        <v>520.48099999999999</v>
      </c>
      <c r="D48" s="1271">
        <v>2268.09</v>
      </c>
      <c r="E48" s="1272">
        <v>1313.26</v>
      </c>
      <c r="F48" s="1281" t="s">
        <v>109</v>
      </c>
      <c r="G48" s="1282">
        <v>930.86500000000001</v>
      </c>
      <c r="H48" s="1283">
        <v>3969.422</v>
      </c>
      <c r="I48" s="1284">
        <v>419.62900000000002</v>
      </c>
      <c r="K48" s="1301"/>
      <c r="L48" s="1159"/>
      <c r="M48" s="1159"/>
      <c r="N48" s="1159"/>
      <c r="O48" s="1300"/>
      <c r="P48" s="910"/>
      <c r="Q48" s="910"/>
      <c r="R48" s="910"/>
      <c r="S48" s="1226"/>
    </row>
    <row r="49" spans="2:19" ht="15">
      <c r="B49" s="1275" t="s">
        <v>478</v>
      </c>
      <c r="C49" s="1276">
        <v>479.01</v>
      </c>
      <c r="D49" s="1277">
        <v>2081.9969999999998</v>
      </c>
      <c r="E49" s="1278">
        <v>220.20400000000001</v>
      </c>
      <c r="F49" s="1269" t="s">
        <v>138</v>
      </c>
      <c r="G49" s="1270">
        <v>875.21400000000006</v>
      </c>
      <c r="H49" s="1271">
        <v>3740.808</v>
      </c>
      <c r="I49" s="1272">
        <v>472.99400000000003</v>
      </c>
      <c r="K49" s="1301"/>
      <c r="L49" s="1159"/>
      <c r="M49" s="1159"/>
      <c r="N49" s="1159"/>
      <c r="O49" s="1300"/>
      <c r="P49" s="910"/>
      <c r="Q49" s="910"/>
      <c r="R49" s="910"/>
      <c r="S49" s="1226"/>
    </row>
    <row r="50" spans="2:19" ht="15">
      <c r="B50" s="1269" t="s">
        <v>482</v>
      </c>
      <c r="C50" s="1270">
        <v>403.84199999999998</v>
      </c>
      <c r="D50" s="1271">
        <v>1755.423</v>
      </c>
      <c r="E50" s="1272">
        <v>144.79499999999999</v>
      </c>
      <c r="F50" s="1269" t="s">
        <v>483</v>
      </c>
      <c r="G50" s="1270">
        <v>778.00900000000001</v>
      </c>
      <c r="H50" s="1271">
        <v>3319.0909999999999</v>
      </c>
      <c r="I50" s="1272">
        <v>542.596</v>
      </c>
      <c r="K50" s="1301"/>
      <c r="L50" s="1159"/>
      <c r="M50" s="1159"/>
      <c r="N50" s="1159"/>
      <c r="O50" s="1300"/>
      <c r="P50" s="910"/>
      <c r="Q50" s="910"/>
      <c r="R50" s="910"/>
      <c r="S50" s="1226"/>
    </row>
    <row r="51" spans="2:19" ht="15">
      <c r="B51" s="1281" t="s">
        <v>462</v>
      </c>
      <c r="C51" s="1282">
        <v>393.43299999999999</v>
      </c>
      <c r="D51" s="1283">
        <v>1703.768</v>
      </c>
      <c r="E51" s="1284">
        <v>355.62</v>
      </c>
      <c r="F51" s="1269" t="s">
        <v>462</v>
      </c>
      <c r="G51" s="1270">
        <v>606.21199999999999</v>
      </c>
      <c r="H51" s="1271">
        <v>2605.9</v>
      </c>
      <c r="I51" s="1272">
        <v>503.68</v>
      </c>
      <c r="K51" s="1301"/>
      <c r="L51" s="1159"/>
      <c r="M51" s="1159"/>
      <c r="N51" s="1159"/>
      <c r="O51" s="1300"/>
      <c r="P51" s="910"/>
      <c r="Q51" s="910"/>
      <c r="R51" s="910"/>
      <c r="S51" s="1226"/>
    </row>
    <row r="52" spans="2:19" ht="15">
      <c r="B52" s="1269" t="s">
        <v>473</v>
      </c>
      <c r="C52" s="1270">
        <v>358.39</v>
      </c>
      <c r="D52" s="1271">
        <v>1564.067</v>
      </c>
      <c r="E52" s="1272">
        <v>563.21699999999998</v>
      </c>
      <c r="F52" s="1275" t="s">
        <v>477</v>
      </c>
      <c r="G52" s="1276">
        <v>595.577</v>
      </c>
      <c r="H52" s="1277">
        <v>2561.3069999999998</v>
      </c>
      <c r="I52" s="1278">
        <v>469.57</v>
      </c>
      <c r="K52" s="1301"/>
      <c r="L52" s="1159"/>
      <c r="M52" s="1159"/>
      <c r="N52" s="1159"/>
      <c r="O52" s="910"/>
      <c r="P52" s="910"/>
      <c r="Q52" s="910"/>
      <c r="R52" s="910"/>
      <c r="S52" s="1226"/>
    </row>
    <row r="53" spans="2:19" ht="15">
      <c r="B53" s="1269" t="s">
        <v>484</v>
      </c>
      <c r="C53" s="1270">
        <v>276.18</v>
      </c>
      <c r="D53" s="1271">
        <v>1208.614</v>
      </c>
      <c r="E53" s="1272">
        <v>124.53100000000001</v>
      </c>
      <c r="F53" s="1269" t="s">
        <v>481</v>
      </c>
      <c r="G53" s="1270">
        <v>531.64400000000001</v>
      </c>
      <c r="H53" s="1271">
        <v>2260.2739999999999</v>
      </c>
      <c r="I53" s="1272">
        <v>1511.3</v>
      </c>
      <c r="K53" s="1301"/>
      <c r="L53" s="1159"/>
      <c r="M53" s="1159"/>
      <c r="N53" s="1159"/>
      <c r="O53" s="1300"/>
      <c r="P53" s="910"/>
      <c r="Q53" s="910"/>
      <c r="R53" s="910"/>
      <c r="S53" s="1226"/>
    </row>
    <row r="54" spans="2:19" ht="15">
      <c r="B54" s="1269" t="s">
        <v>118</v>
      </c>
      <c r="C54" s="1270">
        <v>269.93299999999999</v>
      </c>
      <c r="D54" s="1271">
        <v>1172.7049999999999</v>
      </c>
      <c r="E54" s="1272">
        <v>103.49299999999999</v>
      </c>
      <c r="F54" s="1281" t="s">
        <v>479</v>
      </c>
      <c r="G54" s="1282">
        <v>529.41200000000003</v>
      </c>
      <c r="H54" s="1283">
        <v>2254.442</v>
      </c>
      <c r="I54" s="1284">
        <v>445.57100000000003</v>
      </c>
      <c r="K54" s="1301"/>
      <c r="L54" s="1159"/>
      <c r="M54" s="1159"/>
      <c r="N54" s="1159"/>
      <c r="O54" s="1300"/>
      <c r="P54" s="910"/>
      <c r="Q54" s="910"/>
      <c r="R54" s="910"/>
      <c r="S54" s="1226"/>
    </row>
    <row r="55" spans="2:19" ht="15">
      <c r="B55" s="1275" t="s">
        <v>485</v>
      </c>
      <c r="C55" s="1276">
        <v>242.87</v>
      </c>
      <c r="D55" s="1277">
        <v>1057.153</v>
      </c>
      <c r="E55" s="1278">
        <v>91.995999999999995</v>
      </c>
      <c r="F55" s="1269" t="s">
        <v>118</v>
      </c>
      <c r="G55" s="1270">
        <v>262.70499999999998</v>
      </c>
      <c r="H55" s="1271">
        <v>1125.528</v>
      </c>
      <c r="I55" s="1272">
        <v>105.105</v>
      </c>
      <c r="K55" s="1301"/>
      <c r="L55" s="1159"/>
      <c r="M55" s="1159"/>
      <c r="N55" s="1159"/>
      <c r="O55" s="1300"/>
      <c r="P55" s="910"/>
      <c r="Q55" s="910"/>
      <c r="R55" s="910"/>
      <c r="S55" s="1226"/>
    </row>
    <row r="56" spans="2:19" ht="15">
      <c r="B56" s="1269" t="s">
        <v>480</v>
      </c>
      <c r="C56" s="1270">
        <v>211.072</v>
      </c>
      <c r="D56" s="1271">
        <v>919.07</v>
      </c>
      <c r="E56" s="1272">
        <v>156.41999999999999</v>
      </c>
      <c r="F56" s="1269" t="s">
        <v>482</v>
      </c>
      <c r="G56" s="1270">
        <v>253.357</v>
      </c>
      <c r="H56" s="1271">
        <v>1073.3800000000001</v>
      </c>
      <c r="I56" s="1272">
        <v>77.528000000000006</v>
      </c>
      <c r="K56" s="1301"/>
      <c r="L56" s="1159"/>
      <c r="M56" s="1159"/>
      <c r="N56" s="1159"/>
      <c r="O56" s="1300"/>
      <c r="P56" s="910"/>
      <c r="Q56" s="910"/>
      <c r="R56" s="910"/>
      <c r="S56" s="1226"/>
    </row>
    <row r="57" spans="2:19" ht="15">
      <c r="B57" s="1281" t="s">
        <v>486</v>
      </c>
      <c r="C57" s="1282">
        <v>168.941</v>
      </c>
      <c r="D57" s="1283">
        <v>735.625</v>
      </c>
      <c r="E57" s="1284">
        <v>265.19</v>
      </c>
      <c r="F57" s="1269" t="s">
        <v>487</v>
      </c>
      <c r="G57" s="1270">
        <v>235.607</v>
      </c>
      <c r="H57" s="1271">
        <v>1011.327</v>
      </c>
      <c r="I57" s="1272">
        <v>174.8</v>
      </c>
      <c r="K57" s="1301"/>
      <c r="L57" s="1159"/>
      <c r="M57" s="1159"/>
      <c r="N57" s="1159"/>
      <c r="O57" s="910"/>
      <c r="P57" s="910"/>
      <c r="Q57" s="910"/>
      <c r="R57" s="910"/>
      <c r="S57" s="1226"/>
    </row>
    <row r="58" spans="2:19" ht="15">
      <c r="B58" s="1269" t="s">
        <v>488</v>
      </c>
      <c r="C58" s="1270">
        <v>149.48500000000001</v>
      </c>
      <c r="D58" s="1271">
        <v>652.60799999999995</v>
      </c>
      <c r="E58" s="1272">
        <v>99.644999999999996</v>
      </c>
      <c r="F58" s="1275" t="s">
        <v>489</v>
      </c>
      <c r="G58" s="1276">
        <v>189.16399999999999</v>
      </c>
      <c r="H58" s="1277">
        <v>810.63800000000003</v>
      </c>
      <c r="I58" s="1278">
        <v>110.73</v>
      </c>
      <c r="K58" s="1301"/>
      <c r="L58" s="1159"/>
      <c r="M58" s="1159"/>
      <c r="N58" s="1159"/>
      <c r="O58" s="1300"/>
      <c r="P58" s="910"/>
      <c r="Q58" s="910"/>
      <c r="R58" s="910"/>
      <c r="S58" s="1226"/>
    </row>
    <row r="59" spans="2:19" ht="15">
      <c r="B59" s="1269" t="s">
        <v>490</v>
      </c>
      <c r="C59" s="1270">
        <v>146.446</v>
      </c>
      <c r="D59" s="1271">
        <v>642.45899999999995</v>
      </c>
      <c r="E59" s="1272">
        <v>58.454999999999998</v>
      </c>
      <c r="F59" s="1269" t="s">
        <v>485</v>
      </c>
      <c r="G59" s="1270">
        <v>162.05699999999999</v>
      </c>
      <c r="H59" s="1271">
        <v>699.25199999999995</v>
      </c>
      <c r="I59" s="1272">
        <v>47.881</v>
      </c>
      <c r="K59" s="1301"/>
      <c r="L59" s="1159"/>
      <c r="M59" s="1159"/>
      <c r="N59" s="1159"/>
      <c r="O59" s="1300"/>
      <c r="P59" s="910"/>
      <c r="Q59" s="910"/>
      <c r="R59" s="910"/>
      <c r="S59" s="1226"/>
    </row>
    <row r="60" spans="2:19" ht="15">
      <c r="B60" s="1269" t="s">
        <v>489</v>
      </c>
      <c r="C60" s="1270">
        <v>91.593999999999994</v>
      </c>
      <c r="D60" s="1271">
        <v>393.84100000000001</v>
      </c>
      <c r="E60" s="1272">
        <v>108.175</v>
      </c>
      <c r="F60" s="1281" t="s">
        <v>491</v>
      </c>
      <c r="G60" s="1282">
        <v>141.15</v>
      </c>
      <c r="H60" s="1283">
        <v>599.23199999999997</v>
      </c>
      <c r="I60" s="1284">
        <v>50</v>
      </c>
      <c r="K60" s="1301"/>
      <c r="L60" s="1159"/>
      <c r="M60" s="1159"/>
      <c r="N60" s="1159"/>
      <c r="O60" s="1300"/>
      <c r="P60" s="910"/>
      <c r="Q60" s="910"/>
      <c r="R60" s="910"/>
      <c r="S60" s="1226"/>
    </row>
    <row r="61" spans="2:19" ht="15">
      <c r="B61" s="1275" t="s">
        <v>492</v>
      </c>
      <c r="C61" s="1276">
        <v>74.134</v>
      </c>
      <c r="D61" s="1277">
        <v>319.02699999999999</v>
      </c>
      <c r="E61" s="1278">
        <v>24.760999999999999</v>
      </c>
      <c r="F61" s="1269" t="s">
        <v>484</v>
      </c>
      <c r="G61" s="1270">
        <v>107.226</v>
      </c>
      <c r="H61" s="1271">
        <v>455.089</v>
      </c>
      <c r="I61" s="1272">
        <v>42.55</v>
      </c>
      <c r="K61" s="1301"/>
      <c r="L61" s="1159"/>
      <c r="M61" s="1159"/>
      <c r="N61" s="1159"/>
      <c r="O61" s="1226"/>
      <c r="P61" s="1226"/>
      <c r="Q61" s="1226"/>
      <c r="R61" s="1226"/>
      <c r="S61" s="1226"/>
    </row>
    <row r="62" spans="2:19" ht="15">
      <c r="B62" s="1269" t="s">
        <v>487</v>
      </c>
      <c r="C62" s="1270">
        <v>72.534000000000006</v>
      </c>
      <c r="D62" s="1271">
        <v>314.12099999999998</v>
      </c>
      <c r="E62" s="1272">
        <v>75</v>
      </c>
      <c r="F62" s="1269" t="s">
        <v>493</v>
      </c>
      <c r="G62" s="1270">
        <v>106.529</v>
      </c>
      <c r="H62" s="1271">
        <v>459.791</v>
      </c>
      <c r="I62" s="1272">
        <v>99.79</v>
      </c>
      <c r="K62" s="1301"/>
      <c r="L62" s="1159"/>
      <c r="M62" s="1159"/>
      <c r="N62" s="1159"/>
      <c r="O62" s="1226"/>
    </row>
    <row r="63" spans="2:19" ht="15">
      <c r="B63" s="1281" t="s">
        <v>117</v>
      </c>
      <c r="C63" s="1282">
        <v>61.390999999999998</v>
      </c>
      <c r="D63" s="1283">
        <v>268.72899999999998</v>
      </c>
      <c r="E63" s="1284">
        <v>42.271999999999998</v>
      </c>
      <c r="F63" s="1269" t="s">
        <v>494</v>
      </c>
      <c r="G63" s="1270">
        <v>76.165999999999997</v>
      </c>
      <c r="H63" s="1271">
        <v>325.738</v>
      </c>
      <c r="I63" s="1272">
        <v>25.849</v>
      </c>
      <c r="K63" s="1301"/>
      <c r="L63" s="1159"/>
      <c r="M63" s="1159"/>
      <c r="N63" s="1159"/>
      <c r="O63" s="1226"/>
    </row>
    <row r="64" spans="2:19" ht="15">
      <c r="B64" s="1269" t="s">
        <v>495</v>
      </c>
      <c r="C64" s="1270">
        <v>58.357999999999997</v>
      </c>
      <c r="D64" s="1271">
        <v>247.786</v>
      </c>
      <c r="E64" s="1272">
        <v>24.998000000000001</v>
      </c>
      <c r="F64" s="1275" t="s">
        <v>496</v>
      </c>
      <c r="G64" s="1276">
        <v>58.064</v>
      </c>
      <c r="H64" s="1277">
        <v>244.25200000000001</v>
      </c>
      <c r="I64" s="1278">
        <v>19.318999999999999</v>
      </c>
      <c r="K64" s="1301"/>
      <c r="L64" s="1159"/>
      <c r="M64" s="1159"/>
      <c r="N64" s="1159"/>
      <c r="O64" s="1226"/>
    </row>
    <row r="65" spans="2:15" ht="15">
      <c r="B65" s="1269" t="s">
        <v>497</v>
      </c>
      <c r="C65" s="1270">
        <v>56.228999999999999</v>
      </c>
      <c r="D65" s="1271">
        <v>242.43799999999999</v>
      </c>
      <c r="E65" s="1272">
        <v>23.966000000000001</v>
      </c>
      <c r="F65" s="1269" t="s">
        <v>498</v>
      </c>
      <c r="G65" s="1270">
        <v>57.072000000000003</v>
      </c>
      <c r="H65" s="1271">
        <v>242.84200000000001</v>
      </c>
      <c r="I65" s="1272">
        <v>50</v>
      </c>
      <c r="K65" s="1301"/>
      <c r="L65" s="1159"/>
      <c r="M65" s="1159"/>
      <c r="N65" s="1159"/>
      <c r="O65" s="1226"/>
    </row>
    <row r="66" spans="2:15" ht="15">
      <c r="B66" s="1269" t="s">
        <v>499</v>
      </c>
      <c r="C66" s="1270">
        <v>55.207000000000001</v>
      </c>
      <c r="D66" s="1271">
        <v>240.07599999999999</v>
      </c>
      <c r="E66" s="1272">
        <v>33.725999999999999</v>
      </c>
      <c r="F66" s="1281" t="s">
        <v>486</v>
      </c>
      <c r="G66" s="1282">
        <v>54.289000000000001</v>
      </c>
      <c r="H66" s="1283">
        <v>228.67400000000001</v>
      </c>
      <c r="I66" s="1284">
        <v>78.16</v>
      </c>
      <c r="K66" s="1301"/>
      <c r="L66" s="1159"/>
      <c r="M66" s="1159"/>
      <c r="N66" s="1159"/>
      <c r="O66" s="1226"/>
    </row>
    <row r="67" spans="2:15" ht="15">
      <c r="B67" s="1275" t="s">
        <v>496</v>
      </c>
      <c r="C67" s="1276">
        <v>53.314999999999998</v>
      </c>
      <c r="D67" s="1277">
        <v>233.14400000000001</v>
      </c>
      <c r="E67" s="1278">
        <v>21.06</v>
      </c>
      <c r="F67" s="1275" t="s">
        <v>500</v>
      </c>
      <c r="G67" s="1276">
        <v>51.165999999999997</v>
      </c>
      <c r="H67" s="1277">
        <v>216.39699999999999</v>
      </c>
      <c r="I67" s="1278">
        <v>21.414000000000001</v>
      </c>
      <c r="K67" s="1301"/>
      <c r="L67" s="1159"/>
      <c r="M67" s="1159"/>
      <c r="N67" s="1159"/>
      <c r="O67" s="1226"/>
    </row>
    <row r="68" spans="2:15" ht="15">
      <c r="B68" s="1269" t="s">
        <v>501</v>
      </c>
      <c r="C68" s="1270">
        <v>28.202000000000002</v>
      </c>
      <c r="D68" s="1271">
        <v>121.43600000000001</v>
      </c>
      <c r="E68" s="1272">
        <v>39.744999999999997</v>
      </c>
      <c r="F68" s="1269" t="s">
        <v>502</v>
      </c>
      <c r="G68" s="1270">
        <v>38.03</v>
      </c>
      <c r="H68" s="1271">
        <v>161.40899999999999</v>
      </c>
      <c r="I68" s="1272">
        <v>20.015999999999998</v>
      </c>
      <c r="K68" s="1301"/>
      <c r="L68" s="1159"/>
      <c r="M68" s="1159"/>
      <c r="N68" s="1159"/>
      <c r="O68" s="1226"/>
    </row>
    <row r="69" spans="2:15" ht="15">
      <c r="B69" s="1281" t="s">
        <v>132</v>
      </c>
      <c r="C69" s="1282">
        <v>26.341000000000001</v>
      </c>
      <c r="D69" s="1283">
        <v>114.39</v>
      </c>
      <c r="E69" s="1284">
        <v>6.6829999999999998</v>
      </c>
      <c r="F69" s="1281" t="s">
        <v>132</v>
      </c>
      <c r="G69" s="1282">
        <v>24.077999999999999</v>
      </c>
      <c r="H69" s="1283">
        <v>102.67400000000001</v>
      </c>
      <c r="I69" s="1284">
        <v>24.931000000000001</v>
      </c>
      <c r="K69" s="1301"/>
      <c r="L69" s="1159"/>
      <c r="M69" s="1159"/>
      <c r="N69" s="1159"/>
      <c r="O69" s="1226"/>
    </row>
    <row r="70" spans="2:15" ht="15">
      <c r="B70" s="1269" t="s">
        <v>483</v>
      </c>
      <c r="C70" s="1270">
        <v>25.120999999999999</v>
      </c>
      <c r="D70" s="1271">
        <v>110.122</v>
      </c>
      <c r="E70" s="1272">
        <v>13.675000000000001</v>
      </c>
      <c r="F70" s="1269" t="s">
        <v>503</v>
      </c>
      <c r="G70" s="1270">
        <v>21.93</v>
      </c>
      <c r="H70" s="1271">
        <v>92.747</v>
      </c>
      <c r="I70" s="1272">
        <v>24.92</v>
      </c>
      <c r="K70" s="1301"/>
      <c r="L70" s="1159"/>
      <c r="M70" s="1159"/>
      <c r="N70" s="1159"/>
      <c r="O70" s="1226"/>
    </row>
    <row r="71" spans="2:15" ht="15">
      <c r="B71" s="1269" t="s">
        <v>504</v>
      </c>
      <c r="C71" s="1270">
        <v>18.292000000000002</v>
      </c>
      <c r="D71" s="1271">
        <v>79.789000000000001</v>
      </c>
      <c r="E71" s="1272">
        <v>45.02</v>
      </c>
      <c r="F71" s="1269" t="s">
        <v>488</v>
      </c>
      <c r="G71" s="1270">
        <v>20.86</v>
      </c>
      <c r="H71" s="1271">
        <v>91.168999999999997</v>
      </c>
      <c r="I71" s="1272">
        <v>24</v>
      </c>
      <c r="K71" s="1301"/>
      <c r="L71" s="1159"/>
      <c r="M71" s="1159"/>
      <c r="N71" s="1159"/>
      <c r="O71" s="1226"/>
    </row>
    <row r="72" spans="2:15" ht="15">
      <c r="B72" s="1269" t="s">
        <v>493</v>
      </c>
      <c r="C72" s="1270">
        <v>16.248999999999999</v>
      </c>
      <c r="D72" s="1271">
        <v>69.878</v>
      </c>
      <c r="E72" s="1272">
        <v>25</v>
      </c>
      <c r="F72" s="1269" t="s">
        <v>504</v>
      </c>
      <c r="G72" s="1270">
        <v>17.027999999999999</v>
      </c>
      <c r="H72" s="1271">
        <v>75.228999999999999</v>
      </c>
      <c r="I72" s="1272">
        <v>24.82</v>
      </c>
      <c r="K72" s="1301"/>
      <c r="L72" s="1159"/>
      <c r="M72" s="1159"/>
      <c r="N72" s="1159"/>
      <c r="O72" s="1226"/>
    </row>
    <row r="73" spans="2:15" ht="15">
      <c r="B73" s="1275" t="s">
        <v>505</v>
      </c>
      <c r="C73" s="1276">
        <v>4.7649999999999997</v>
      </c>
      <c r="D73" s="1277">
        <v>21.283000000000001</v>
      </c>
      <c r="E73" s="1278">
        <v>5.2</v>
      </c>
      <c r="F73" s="1275" t="s">
        <v>434</v>
      </c>
      <c r="G73" s="1276">
        <v>4.444</v>
      </c>
      <c r="H73" s="1277">
        <v>18.786999999999999</v>
      </c>
      <c r="I73" s="1278">
        <v>0.57499999999999996</v>
      </c>
      <c r="K73" s="1301"/>
      <c r="L73" s="1159"/>
      <c r="M73" s="1159"/>
      <c r="N73" s="1159"/>
      <c r="O73" s="1226"/>
    </row>
    <row r="74" spans="2:15" ht="15">
      <c r="B74" s="1269" t="s">
        <v>434</v>
      </c>
      <c r="C74" s="1270">
        <v>4.4820000000000002</v>
      </c>
      <c r="D74" s="1271">
        <v>19.658999999999999</v>
      </c>
      <c r="E74" s="1272">
        <v>0.86499999999999999</v>
      </c>
      <c r="F74" s="1269" t="s">
        <v>506</v>
      </c>
      <c r="G74" s="1270">
        <v>3.7389999999999999</v>
      </c>
      <c r="H74" s="1271">
        <v>15.994999999999999</v>
      </c>
      <c r="I74" s="1272">
        <v>0.54600000000000004</v>
      </c>
      <c r="K74" s="1301"/>
      <c r="L74" s="1159"/>
      <c r="M74" s="1159"/>
      <c r="N74" s="1159"/>
      <c r="O74" s="1226"/>
    </row>
    <row r="75" spans="2:15" ht="15">
      <c r="B75" s="1281" t="s">
        <v>506</v>
      </c>
      <c r="C75" s="1282">
        <v>3.0670000000000002</v>
      </c>
      <c r="D75" s="1283">
        <v>13.218999999999999</v>
      </c>
      <c r="E75" s="1284">
        <v>0.51200000000000001</v>
      </c>
      <c r="F75" s="1281" t="s">
        <v>507</v>
      </c>
      <c r="G75" s="1282">
        <v>2.3290000000000002</v>
      </c>
      <c r="H75" s="1283">
        <v>9.9600000000000009</v>
      </c>
      <c r="I75" s="1284">
        <v>0.89900000000000002</v>
      </c>
      <c r="K75" s="1301"/>
      <c r="L75" s="1159"/>
      <c r="M75" s="1159"/>
      <c r="N75" s="1159"/>
      <c r="O75" s="1226"/>
    </row>
    <row r="76" spans="2:15" ht="15">
      <c r="B76" s="1269" t="s">
        <v>114</v>
      </c>
      <c r="C76" s="1270">
        <v>3.044</v>
      </c>
      <c r="D76" s="1271">
        <v>13.202999999999999</v>
      </c>
      <c r="E76" s="1272">
        <v>0.66300000000000003</v>
      </c>
      <c r="F76" s="1269" t="s">
        <v>114</v>
      </c>
      <c r="G76" s="1270">
        <v>1.974</v>
      </c>
      <c r="H76" s="1271">
        <v>8.3249999999999993</v>
      </c>
      <c r="I76" s="1272">
        <v>1.3480000000000001</v>
      </c>
      <c r="K76" s="1301"/>
      <c r="L76" s="1159"/>
      <c r="M76" s="1159"/>
      <c r="N76" s="1159"/>
      <c r="O76" s="1226"/>
    </row>
    <row r="77" spans="2:15" ht="15">
      <c r="B77" s="1269" t="s">
        <v>461</v>
      </c>
      <c r="C77" s="1270">
        <v>2.113</v>
      </c>
      <c r="D77" s="1271">
        <v>9.2170000000000005</v>
      </c>
      <c r="E77" s="1272">
        <v>0.63700000000000001</v>
      </c>
      <c r="F77" s="1269" t="s">
        <v>461</v>
      </c>
      <c r="G77" s="1270">
        <v>1.905</v>
      </c>
      <c r="H77" s="1271">
        <v>8.1270000000000007</v>
      </c>
      <c r="I77" s="1272">
        <v>0.57299999999999995</v>
      </c>
      <c r="K77" s="1301"/>
      <c r="L77" s="1159"/>
      <c r="M77" s="1159"/>
      <c r="N77" s="1159"/>
      <c r="O77" s="1226"/>
    </row>
    <row r="78" spans="2:15" ht="15.75" thickBot="1">
      <c r="B78" s="1302" t="s">
        <v>508</v>
      </c>
      <c r="C78" s="1303">
        <v>3.7999999999999999E-2</v>
      </c>
      <c r="D78" s="1304">
        <v>0.16</v>
      </c>
      <c r="E78" s="1305">
        <v>2.1999999999999999E-2</v>
      </c>
      <c r="F78" s="1302" t="s">
        <v>508</v>
      </c>
      <c r="G78" s="1303">
        <v>6.8000000000000005E-2</v>
      </c>
      <c r="H78" s="1304">
        <v>0.28899999999999998</v>
      </c>
      <c r="I78" s="1305">
        <v>4.2000000000000003E-2</v>
      </c>
      <c r="K78" s="1301"/>
      <c r="L78" s="1159"/>
      <c r="M78" s="1159"/>
      <c r="N78" s="1159"/>
      <c r="O78" s="1226"/>
    </row>
    <row r="79" spans="2:15" ht="15">
      <c r="B79" s="581" t="s">
        <v>470</v>
      </c>
      <c r="C79" s="582"/>
      <c r="D79" s="582"/>
      <c r="E79" s="582"/>
      <c r="G79" s="582"/>
      <c r="H79" s="582"/>
      <c r="I79" s="582"/>
      <c r="K79" s="1301"/>
      <c r="L79" s="1159"/>
      <c r="M79" s="1159"/>
      <c r="N79" s="1159"/>
      <c r="O79" s="1226"/>
    </row>
    <row r="80" spans="2:15">
      <c r="O80" s="1226"/>
    </row>
    <row r="81" spans="3:15">
      <c r="C81" s="582"/>
      <c r="D81" s="582"/>
      <c r="E81" s="582"/>
      <c r="G81" s="582"/>
      <c r="H81" s="582"/>
      <c r="I81" s="582"/>
      <c r="O81" s="1226"/>
    </row>
    <row r="82" spans="3:15">
      <c r="O82" s="1226"/>
    </row>
    <row r="83" spans="3:15">
      <c r="O83" s="1226"/>
    </row>
    <row r="84" spans="3:15">
      <c r="O84" s="1226"/>
    </row>
    <row r="85" spans="3:15">
      <c r="O85" s="1226"/>
    </row>
    <row r="86" spans="3:15">
      <c r="O86" s="1226"/>
    </row>
    <row r="87" spans="3:15">
      <c r="O87" s="1226"/>
    </row>
    <row r="88" spans="3:15">
      <c r="O88" s="1226"/>
    </row>
    <row r="89" spans="3:15">
      <c r="O89" s="1226"/>
    </row>
    <row r="90" spans="3:15">
      <c r="O90" s="1226"/>
    </row>
    <row r="91" spans="3:15">
      <c r="O91" s="1226"/>
    </row>
    <row r="92" spans="3:15">
      <c r="O92" s="1226"/>
    </row>
    <row r="93" spans="3:15">
      <c r="O93" s="1226"/>
    </row>
    <row r="94" spans="3:15">
      <c r="O94" s="1226"/>
    </row>
    <row r="95" spans="3:15">
      <c r="O95" s="1226"/>
    </row>
    <row r="96" spans="3:15">
      <c r="O96" s="1226"/>
    </row>
    <row r="97" spans="15:15">
      <c r="O97" s="1226"/>
    </row>
    <row r="98" spans="15:15">
      <c r="O98" s="1226"/>
    </row>
    <row r="99" spans="15:15">
      <c r="O99" s="1226"/>
    </row>
    <row r="100" spans="15:15">
      <c r="O100" s="1226"/>
    </row>
    <row r="101" spans="15:15">
      <c r="O101" s="1226"/>
    </row>
    <row r="102" spans="15:15">
      <c r="O102" s="1226"/>
    </row>
    <row r="103" spans="15:15">
      <c r="O103" s="1226"/>
    </row>
    <row r="104" spans="15:15">
      <c r="O104" s="1226"/>
    </row>
    <row r="105" spans="15:15">
      <c r="O105" s="1226"/>
    </row>
    <row r="106" spans="15:15">
      <c r="O106" s="1226"/>
    </row>
    <row r="107" spans="15:15">
      <c r="O107" s="122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zoomScaleNormal="100" workbookViewId="0">
      <selection activeCell="N31" sqref="N31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552</v>
      </c>
      <c r="B5" s="355"/>
      <c r="C5" s="355"/>
      <c r="H5" s="355" t="s">
        <v>447</v>
      </c>
      <c r="I5" s="355"/>
      <c r="J5" s="355"/>
      <c r="O5" s="355" t="s">
        <v>535</v>
      </c>
      <c r="P5" s="355"/>
      <c r="Q5" s="355"/>
      <c r="W5" s="355" t="s">
        <v>536</v>
      </c>
      <c r="X5" s="355"/>
      <c r="Y5" s="355"/>
      <c r="AE5" s="332" t="s">
        <v>347</v>
      </c>
      <c r="AF5" s="333"/>
      <c r="AG5" s="333"/>
      <c r="AH5" s="332"/>
      <c r="AI5" s="333"/>
      <c r="AJ5" s="333"/>
      <c r="AL5" s="332" t="s">
        <v>346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94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216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67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67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90" t="s">
        <v>265</v>
      </c>
      <c r="AF7" s="1793" t="s">
        <v>266</v>
      </c>
      <c r="AG7" s="1793" t="s">
        <v>266</v>
      </c>
      <c r="AL7" s="1790" t="s">
        <v>265</v>
      </c>
      <c r="AM7" s="1793" t="s">
        <v>266</v>
      </c>
      <c r="AN7" s="1793" t="s">
        <v>266</v>
      </c>
      <c r="AO7" s="335"/>
      <c r="AP7" s="1783" t="s">
        <v>265</v>
      </c>
      <c r="AQ7" s="1786" t="s">
        <v>266</v>
      </c>
      <c r="AR7"/>
    </row>
    <row r="8" spans="1:46" ht="15" customHeight="1">
      <c r="A8" s="1595"/>
      <c r="B8" s="366"/>
      <c r="C8" s="529"/>
      <c r="D8"/>
      <c r="H8" s="1217"/>
      <c r="I8" s="366"/>
      <c r="J8" s="529"/>
      <c r="K8"/>
      <c r="O8" s="968"/>
      <c r="P8" s="366"/>
      <c r="Q8" s="529"/>
      <c r="R8"/>
      <c r="W8" s="968"/>
      <c r="X8" s="366"/>
      <c r="Y8" s="529"/>
      <c r="Z8"/>
      <c r="AE8" s="1791"/>
      <c r="AF8" s="1794"/>
      <c r="AG8" s="1794"/>
      <c r="AL8" s="1791"/>
      <c r="AM8" s="1794"/>
      <c r="AN8" s="1794"/>
      <c r="AP8" s="1784"/>
      <c r="AQ8" s="1787"/>
      <c r="AR8"/>
    </row>
    <row r="9" spans="1:46" ht="15" customHeight="1">
      <c r="A9" s="1595"/>
      <c r="B9" s="372" t="s">
        <v>267</v>
      </c>
      <c r="C9" s="372" t="s">
        <v>300</v>
      </c>
      <c r="D9"/>
      <c r="H9" s="1217"/>
      <c r="I9" s="372" t="s">
        <v>267</v>
      </c>
      <c r="J9" s="372" t="s">
        <v>300</v>
      </c>
      <c r="K9"/>
      <c r="O9" s="968"/>
      <c r="P9" s="372" t="s">
        <v>267</v>
      </c>
      <c r="Q9" s="372" t="s">
        <v>300</v>
      </c>
      <c r="R9"/>
      <c r="W9" s="968"/>
      <c r="X9" s="372" t="s">
        <v>267</v>
      </c>
      <c r="Y9" s="1781" t="s">
        <v>326</v>
      </c>
      <c r="Z9"/>
      <c r="AE9" s="1791"/>
      <c r="AF9" s="1795" t="s">
        <v>267</v>
      </c>
      <c r="AG9" s="1781" t="s">
        <v>326</v>
      </c>
      <c r="AI9" s="546"/>
      <c r="AJ9" s="546"/>
      <c r="AL9" s="1791"/>
      <c r="AM9" s="1795" t="s">
        <v>267</v>
      </c>
      <c r="AN9" s="1781" t="s">
        <v>326</v>
      </c>
      <c r="AP9" s="1784"/>
      <c r="AQ9" s="1788" t="s">
        <v>267</v>
      </c>
      <c r="AR9"/>
    </row>
    <row r="10" spans="1:46" ht="15" customHeight="1">
      <c r="A10" s="1596"/>
      <c r="B10" s="373"/>
      <c r="C10" s="373"/>
      <c r="D10"/>
      <c r="H10" s="1218"/>
      <c r="I10" s="373"/>
      <c r="J10" s="373"/>
      <c r="K10"/>
      <c r="O10" s="969"/>
      <c r="P10" s="373"/>
      <c r="Q10" s="373"/>
      <c r="R10"/>
      <c r="W10" s="969"/>
      <c r="X10" s="373"/>
      <c r="Y10" s="1782"/>
      <c r="Z10"/>
      <c r="AE10" s="1792"/>
      <c r="AF10" s="1796"/>
      <c r="AG10" s="1782"/>
      <c r="AI10" s="545"/>
      <c r="AJ10" s="545"/>
      <c r="AL10" s="1792"/>
      <c r="AM10" s="1796"/>
      <c r="AN10" s="1782"/>
      <c r="AP10" s="1785"/>
      <c r="AQ10" s="1789"/>
      <c r="AR10"/>
    </row>
    <row r="11" spans="1:46" ht="15" customHeight="1">
      <c r="A11" s="1595"/>
      <c r="B11" s="366"/>
      <c r="C11" s="529"/>
      <c r="D11"/>
      <c r="H11" s="1217"/>
      <c r="I11" s="366"/>
      <c r="J11" s="529"/>
      <c r="K11"/>
      <c r="O11" s="968"/>
      <c r="P11" s="366"/>
      <c r="Q11" s="529"/>
      <c r="R11"/>
      <c r="W11" s="968"/>
      <c r="X11" s="366"/>
      <c r="Y11" s="529"/>
      <c r="Z11"/>
      <c r="AE11" s="970"/>
      <c r="AF11" s="971"/>
      <c r="AG11" s="536"/>
      <c r="AL11" s="970"/>
      <c r="AM11" s="971"/>
      <c r="AN11" s="536"/>
      <c r="AP11" s="968"/>
      <c r="AQ11" s="979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77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57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77"/>
      <c r="AR13"/>
      <c r="AT13" s="284"/>
    </row>
    <row r="14" spans="1:46" ht="15" customHeight="1">
      <c r="A14" s="358" t="s">
        <v>231</v>
      </c>
      <c r="B14" s="1639">
        <v>1977986</v>
      </c>
      <c r="C14" s="972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57">
        <v>2014794</v>
      </c>
      <c r="J14" s="972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213">
        <v>1777822</v>
      </c>
      <c r="Q14" s="972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74">
        <v>1780502</v>
      </c>
      <c r="Y14" s="972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40">
        <v>1777837</v>
      </c>
      <c r="C15" s="972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57">
        <v>1680923</v>
      </c>
      <c r="J15" s="972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213">
        <v>1713264</v>
      </c>
      <c r="Q15" s="972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74">
        <v>1788962</v>
      </c>
      <c r="Y15" s="972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57"/>
      <c r="C16" s="972"/>
      <c r="D16" s="528">
        <f t="shared" si="5"/>
        <v>-100</v>
      </c>
      <c r="E16" s="528">
        <f t="shared" si="6"/>
        <v>-100</v>
      </c>
      <c r="H16" s="358" t="s">
        <v>233</v>
      </c>
      <c r="I16" s="1457">
        <v>2224759</v>
      </c>
      <c r="J16" s="972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213">
        <v>2007419</v>
      </c>
      <c r="Q16" s="972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74">
        <v>1958965</v>
      </c>
      <c r="Y16" s="972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57"/>
      <c r="C17" s="972"/>
      <c r="D17" s="528">
        <f t="shared" si="5"/>
        <v>-100</v>
      </c>
      <c r="E17" s="528">
        <f t="shared" si="6"/>
        <v>-100</v>
      </c>
      <c r="H17" s="358" t="s">
        <v>222</v>
      </c>
      <c r="I17" s="1457">
        <v>1812065</v>
      </c>
      <c r="J17" s="972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213">
        <v>1769318</v>
      </c>
      <c r="Q17" s="972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74">
        <v>1781124</v>
      </c>
      <c r="Y17" s="972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57"/>
      <c r="C18" s="972"/>
      <c r="D18" s="528">
        <f t="shared" si="5"/>
        <v>-100</v>
      </c>
      <c r="E18" s="528">
        <f t="shared" si="6"/>
        <v>-100</v>
      </c>
      <c r="H18" s="358" t="s">
        <v>223</v>
      </c>
      <c r="I18" s="1457">
        <v>1856274</v>
      </c>
      <c r="J18" s="972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213">
        <v>1771711</v>
      </c>
      <c r="Q18" s="972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74">
        <v>1784873</v>
      </c>
      <c r="Y18" s="972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58"/>
      <c r="C19" s="972"/>
      <c r="D19" s="528">
        <f t="shared" si="5"/>
        <v>-100</v>
      </c>
      <c r="E19" s="528">
        <f t="shared" si="6"/>
        <v>-100</v>
      </c>
      <c r="H19" s="358" t="s">
        <v>224</v>
      </c>
      <c r="I19" s="1458">
        <v>1791158</v>
      </c>
      <c r="J19" s="972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214">
        <v>1722042</v>
      </c>
      <c r="Q19" s="972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75">
        <v>1749441</v>
      </c>
      <c r="Y19" s="972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57"/>
      <c r="C20" s="972"/>
      <c r="D20" s="528">
        <f t="shared" si="5"/>
        <v>-100</v>
      </c>
      <c r="E20" s="528">
        <f t="shared" si="6"/>
        <v>-100</v>
      </c>
      <c r="H20" s="358" t="s">
        <v>225</v>
      </c>
      <c r="I20" s="1457">
        <v>1837386</v>
      </c>
      <c r="J20" s="972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213">
        <v>1796405</v>
      </c>
      <c r="Q20" s="972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74">
        <v>1657307</v>
      </c>
      <c r="Y20" s="972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57"/>
      <c r="C21" s="972"/>
      <c r="D21" s="528">
        <f t="shared" si="5"/>
        <v>-100</v>
      </c>
      <c r="E21" s="528">
        <f t="shared" si="6"/>
        <v>-100</v>
      </c>
      <c r="H21" s="358" t="s">
        <v>226</v>
      </c>
      <c r="I21" s="1457">
        <v>1793484</v>
      </c>
      <c r="J21" s="972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213">
        <v>1806188</v>
      </c>
      <c r="Q21" s="972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74">
        <v>1830035</v>
      </c>
      <c r="Y21" s="972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57"/>
      <c r="C22" s="972"/>
      <c r="D22" s="528">
        <f t="shared" si="5"/>
        <v>-100</v>
      </c>
      <c r="E22" s="528">
        <f t="shared" si="6"/>
        <v>-100</v>
      </c>
      <c r="H22" s="358" t="s">
        <v>227</v>
      </c>
      <c r="I22" s="1457">
        <v>1770398</v>
      </c>
      <c r="J22" s="972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213">
        <v>1818226</v>
      </c>
      <c r="Q22" s="972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74">
        <v>1769314</v>
      </c>
      <c r="Y22" s="972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57"/>
      <c r="C23" s="972"/>
      <c r="D23" s="528">
        <f t="shared" si="5"/>
        <v>-100</v>
      </c>
      <c r="E23" s="528">
        <f t="shared" si="6"/>
        <v>-100</v>
      </c>
      <c r="H23" s="358" t="s">
        <v>228</v>
      </c>
      <c r="I23" s="1457">
        <v>2072094</v>
      </c>
      <c r="J23" s="972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213">
        <v>2000294</v>
      </c>
      <c r="Q23" s="972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74">
        <v>1883122</v>
      </c>
      <c r="Y23" s="972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57"/>
      <c r="C24" s="972"/>
      <c r="D24" s="528">
        <f t="shared" si="5"/>
        <v>-100</v>
      </c>
      <c r="E24" s="528">
        <f t="shared" si="6"/>
        <v>-100</v>
      </c>
      <c r="H24" s="358" t="s">
        <v>229</v>
      </c>
      <c r="I24" s="1457">
        <v>1959446</v>
      </c>
      <c r="J24" s="972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213">
        <v>1987611</v>
      </c>
      <c r="Q24" s="972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74">
        <v>1846868</v>
      </c>
      <c r="Y24" s="972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57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213"/>
      <c r="C25" s="972"/>
      <c r="D25" s="528">
        <f t="shared" si="5"/>
        <v>-100</v>
      </c>
      <c r="E25" s="528">
        <f t="shared" si="6"/>
        <v>-100</v>
      </c>
      <c r="H25" s="358" t="s">
        <v>230</v>
      </c>
      <c r="I25" s="1213">
        <v>1863324</v>
      </c>
      <c r="J25" s="972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213">
        <v>1918659</v>
      </c>
      <c r="Q25" s="972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72">
        <v>21793411</v>
      </c>
      <c r="Z25" s="547">
        <f t="shared" si="3"/>
        <v>0.72667579052483744</v>
      </c>
      <c r="AA25" s="547">
        <f t="shared" si="4"/>
        <v>2.4953355225682072</v>
      </c>
      <c r="AB25" s="841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553</v>
      </c>
      <c r="B27" s="343">
        <f>SUM(B14:B25)</f>
        <v>3755823</v>
      </c>
      <c r="C27" s="531"/>
      <c r="D27" s="528"/>
      <c r="E27" s="528"/>
      <c r="H27" s="360" t="s">
        <v>448</v>
      </c>
      <c r="I27" s="343">
        <f>SUM(I14:I25)</f>
        <v>22676105</v>
      </c>
      <c r="J27" s="531"/>
      <c r="K27" s="528"/>
      <c r="L27" s="528"/>
      <c r="O27" s="360" t="s">
        <v>369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56" t="s">
        <v>274</v>
      </c>
      <c r="W27" s="360" t="s">
        <v>348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56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78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77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76"/>
      <c r="AR30"/>
    </row>
    <row r="31" spans="1:44" ht="15" customHeight="1">
      <c r="A31" s="361" t="s">
        <v>231</v>
      </c>
      <c r="B31" s="1641">
        <v>189452909</v>
      </c>
      <c r="C31" s="972"/>
      <c r="D31" s="528">
        <f t="shared" si="5"/>
        <v>1.000986777017369</v>
      </c>
      <c r="E31" s="528">
        <f t="shared" si="6"/>
        <v>-100</v>
      </c>
      <c r="H31" s="361" t="s">
        <v>231</v>
      </c>
      <c r="I31" s="1457">
        <v>187575305</v>
      </c>
      <c r="J31" s="972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213">
        <v>154466858</v>
      </c>
      <c r="Q31" s="972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74">
        <v>163972970</v>
      </c>
      <c r="Y31" s="972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40">
        <v>167507348</v>
      </c>
      <c r="C32" s="972"/>
      <c r="D32" s="528">
        <f t="shared" si="5"/>
        <v>7.0192474394196678</v>
      </c>
      <c r="E32" s="528">
        <f t="shared" si="6"/>
        <v>-100</v>
      </c>
      <c r="H32" s="362" t="s">
        <v>232</v>
      </c>
      <c r="I32" s="1457">
        <v>156520768</v>
      </c>
      <c r="J32" s="972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213">
        <v>150449299</v>
      </c>
      <c r="Q32" s="972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74">
        <v>162402369</v>
      </c>
      <c r="Y32" s="972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58"/>
      <c r="C33" s="972"/>
      <c r="D33" s="528">
        <f t="shared" si="5"/>
        <v>-100</v>
      </c>
      <c r="E33" s="528">
        <f t="shared" si="6"/>
        <v>-100</v>
      </c>
      <c r="H33" s="362" t="s">
        <v>233</v>
      </c>
      <c r="I33" s="1458">
        <v>197639244</v>
      </c>
      <c r="J33" s="972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214">
        <v>175495088</v>
      </c>
      <c r="Q33" s="972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75">
        <v>167166144</v>
      </c>
      <c r="Y33" s="972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57"/>
      <c r="C34" s="972"/>
      <c r="D34" s="528">
        <f t="shared" si="5"/>
        <v>-100</v>
      </c>
      <c r="E34" s="528">
        <f t="shared" si="6"/>
        <v>-100</v>
      </c>
      <c r="H34" s="362" t="s">
        <v>222</v>
      </c>
      <c r="I34" s="1457">
        <v>168414251</v>
      </c>
      <c r="J34" s="972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213">
        <v>161166627</v>
      </c>
      <c r="Q34" s="972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74">
        <v>161833051</v>
      </c>
      <c r="Y34" s="972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57"/>
      <c r="C35" s="972"/>
      <c r="D35" s="528">
        <f t="shared" si="5"/>
        <v>-100</v>
      </c>
      <c r="E35" s="528">
        <f t="shared" si="6"/>
        <v>-100</v>
      </c>
      <c r="H35" s="362" t="s">
        <v>223</v>
      </c>
      <c r="I35" s="1457">
        <v>172309001</v>
      </c>
      <c r="J35" s="972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213">
        <v>161236084</v>
      </c>
      <c r="Q35" s="972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74">
        <v>161479395</v>
      </c>
      <c r="Y35" s="972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57"/>
      <c r="C36" s="972"/>
      <c r="D36" s="528">
        <f t="shared" si="5"/>
        <v>-100</v>
      </c>
      <c r="E36" s="528">
        <f t="shared" si="6"/>
        <v>-100</v>
      </c>
      <c r="H36" s="362" t="s">
        <v>224</v>
      </c>
      <c r="I36" s="1457">
        <v>163738778</v>
      </c>
      <c r="J36" s="972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213">
        <v>156336157</v>
      </c>
      <c r="Q36" s="972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74">
        <v>157435645</v>
      </c>
      <c r="Y36" s="972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57"/>
      <c r="C37" s="972"/>
      <c r="D37" s="528">
        <f t="shared" si="5"/>
        <v>-100</v>
      </c>
      <c r="E37" s="528">
        <f t="shared" si="6"/>
        <v>-100</v>
      </c>
      <c r="H37" s="362" t="s">
        <v>225</v>
      </c>
      <c r="I37" s="1457">
        <v>160039040</v>
      </c>
      <c r="J37" s="972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213">
        <v>162613642</v>
      </c>
      <c r="Q37" s="972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74">
        <v>148162050</v>
      </c>
      <c r="Y37" s="972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59"/>
      <c r="C38" s="972"/>
      <c r="D38" s="528">
        <f t="shared" si="5"/>
        <v>-100</v>
      </c>
      <c r="E38" s="528">
        <f t="shared" si="6"/>
        <v>-100</v>
      </c>
      <c r="H38" s="362" t="s">
        <v>226</v>
      </c>
      <c r="I38" s="1459">
        <v>163043098</v>
      </c>
      <c r="J38" s="972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215">
        <v>163056783</v>
      </c>
      <c r="Q38" s="972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73">
        <v>163449804</v>
      </c>
      <c r="Y38" s="972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59"/>
      <c r="C39" s="972"/>
      <c r="D39" s="528">
        <f t="shared" si="5"/>
        <v>-100</v>
      </c>
      <c r="E39" s="528">
        <f t="shared" si="6"/>
        <v>-100</v>
      </c>
      <c r="H39" s="362" t="s">
        <v>227</v>
      </c>
      <c r="I39" s="1459">
        <v>161783248</v>
      </c>
      <c r="J39" s="972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215">
        <v>165006433</v>
      </c>
      <c r="Q39" s="972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73">
        <v>158832606</v>
      </c>
      <c r="Y39" s="972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59"/>
      <c r="C40" s="972"/>
      <c r="D40" s="528">
        <f t="shared" si="5"/>
        <v>-100</v>
      </c>
      <c r="E40" s="528">
        <f t="shared" si="6"/>
        <v>-100</v>
      </c>
      <c r="H40" s="362" t="s">
        <v>228</v>
      </c>
      <c r="I40" s="1459">
        <v>193807433</v>
      </c>
      <c r="J40" s="972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215">
        <v>183885284</v>
      </c>
      <c r="Q40" s="972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73">
        <v>170545099</v>
      </c>
      <c r="Y40" s="972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59"/>
      <c r="C41" s="972"/>
      <c r="D41" s="528">
        <f t="shared" si="5"/>
        <v>-100</v>
      </c>
      <c r="E41" s="528">
        <f t="shared" si="6"/>
        <v>-100</v>
      </c>
      <c r="H41" s="362" t="s">
        <v>229</v>
      </c>
      <c r="I41" s="1459">
        <v>186203815</v>
      </c>
      <c r="J41" s="972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215">
        <v>182489203</v>
      </c>
      <c r="Q41" s="972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73">
        <v>169024991</v>
      </c>
      <c r="Y41" s="972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215"/>
      <c r="C42" s="972"/>
      <c r="D42" s="528">
        <f t="shared" si="5"/>
        <v>-100</v>
      </c>
      <c r="E42" s="528">
        <f t="shared" si="6"/>
        <v>-100</v>
      </c>
      <c r="H42" s="362" t="s">
        <v>230</v>
      </c>
      <c r="I42" s="1215">
        <v>173480296</v>
      </c>
      <c r="J42" s="972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215">
        <v>176056200</v>
      </c>
      <c r="Q42" s="972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72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58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553</v>
      </c>
      <c r="B44" s="351">
        <f>SUM(B31:B42)</f>
        <v>356960257</v>
      </c>
      <c r="C44" s="535"/>
      <c r="D44" s="528"/>
      <c r="H44" s="360" t="s">
        <v>448</v>
      </c>
      <c r="I44" s="351">
        <f>SUM(I31:I42)</f>
        <v>2084554277</v>
      </c>
      <c r="J44" s="535"/>
      <c r="K44" s="528"/>
      <c r="O44" s="360" t="s">
        <v>369</v>
      </c>
      <c r="P44" s="351">
        <f>SUM(P31:P42)</f>
        <v>1992257658</v>
      </c>
      <c r="Q44" s="535"/>
      <c r="R44" s="528"/>
      <c r="T44" s="841">
        <f>P44/1000000</f>
        <v>1992.257658</v>
      </c>
      <c r="U44" s="365" t="s">
        <v>277</v>
      </c>
      <c r="W44" s="360" t="s">
        <v>348</v>
      </c>
      <c r="X44" s="351">
        <f>SUM(X31:X42)</f>
        <v>1964910403</v>
      </c>
      <c r="Y44" s="535"/>
      <c r="Z44" s="547">
        <f>((X44-AF44)/AF44)*100</f>
        <v>2.9967781605246762</v>
      </c>
      <c r="AA44" s="958"/>
      <c r="AB44" s="841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41">
        <f>AF44/1000000</f>
        <v>1907.739677</v>
      </c>
      <c r="AJ44" s="956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W56" sqref="W55:W56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62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62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62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62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62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62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62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62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62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62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63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63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63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63">
        <v>2016</v>
      </c>
      <c r="C56" s="840" t="s">
        <v>238</v>
      </c>
      <c r="D56" s="840"/>
      <c r="E56" s="840"/>
      <c r="F56" s="840"/>
      <c r="G56" s="840"/>
      <c r="H56" s="840"/>
      <c r="I56" s="840"/>
      <c r="J56" s="840"/>
      <c r="K56" s="840"/>
      <c r="L56" s="840"/>
      <c r="M56" s="840"/>
      <c r="N56" s="840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63">
        <v>2017</v>
      </c>
      <c r="C61" s="840" t="s">
        <v>238</v>
      </c>
      <c r="D61" s="840"/>
      <c r="E61" s="840"/>
      <c r="F61" s="840"/>
      <c r="G61" s="840"/>
      <c r="H61" s="840"/>
      <c r="I61" s="840"/>
      <c r="J61" s="840"/>
      <c r="K61" s="840"/>
      <c r="L61" s="840"/>
      <c r="M61" s="840"/>
      <c r="N61" s="840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63">
        <v>2018</v>
      </c>
      <c r="C66" s="840" t="s">
        <v>238</v>
      </c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63">
        <v>2019</v>
      </c>
      <c r="C71" s="840" t="s">
        <v>238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/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13.05.2019 - 19.05.2019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97" t="s">
        <v>191</v>
      </c>
      <c r="C6" s="1798"/>
      <c r="D6" s="1798"/>
      <c r="E6" s="1798"/>
      <c r="F6" s="1798"/>
      <c r="G6" s="1799"/>
    </row>
    <row r="7" spans="2:8" ht="24.95" customHeight="1" thickBot="1">
      <c r="B7" s="1800" t="s">
        <v>221</v>
      </c>
      <c r="C7" s="1801"/>
      <c r="D7" s="1801"/>
      <c r="E7" s="1801"/>
      <c r="F7" s="1801"/>
      <c r="G7" s="1802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5" customWidth="1"/>
    <col min="24" max="24" width="10.7109375" style="307" customWidth="1"/>
    <col min="25" max="16384" width="9.140625" style="307"/>
  </cols>
  <sheetData>
    <row r="1" spans="1:32" ht="18">
      <c r="A1" s="1803" t="s">
        <v>257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  <c r="S1" s="1803"/>
      <c r="T1" s="1803"/>
      <c r="U1" s="1803"/>
      <c r="V1" s="848"/>
      <c r="W1" s="848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8"/>
      <c r="W2" s="848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8"/>
      <c r="W3" s="848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345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86"/>
    <col min="2" max="2" width="15.7109375" style="1486" customWidth="1"/>
    <col min="3" max="3" width="16.5703125" style="1486" customWidth="1"/>
    <col min="4" max="4" width="10.85546875" style="1486" bestFit="1" customWidth="1"/>
    <col min="5" max="15" width="8.85546875" style="1486" bestFit="1" customWidth="1"/>
    <col min="16" max="16" width="8.7109375" style="1486"/>
    <col min="17" max="17" width="15.140625" style="1486" customWidth="1"/>
    <col min="18" max="18" width="18.85546875" style="1486" customWidth="1"/>
    <col min="19" max="23" width="8.85546875" style="1486" bestFit="1" customWidth="1"/>
    <col min="24" max="24" width="9.7109375" style="1486" bestFit="1" customWidth="1"/>
    <col min="25" max="29" width="8.7109375" style="1486"/>
    <col min="30" max="30" width="11.28515625" style="1486" customWidth="1"/>
    <col min="31" max="32" width="8.7109375" style="1486"/>
    <col min="33" max="33" width="14.140625" style="1486" customWidth="1"/>
    <col min="34" max="34" width="13.5703125" style="1486" customWidth="1"/>
    <col min="35" max="35" width="9.7109375" style="1486" customWidth="1"/>
    <col min="36" max="36" width="9.140625" style="1486" customWidth="1"/>
    <col min="37" max="37" width="8.42578125" style="1486" customWidth="1"/>
    <col min="38" max="38" width="8.5703125" style="1486" customWidth="1"/>
    <col min="39" max="39" width="9.85546875" style="1486" customWidth="1"/>
    <col min="40" max="40" width="7.7109375" style="1486" customWidth="1"/>
    <col min="41" max="41" width="9.42578125" style="1486" customWidth="1"/>
    <col min="42" max="42" width="7.85546875" style="1486" customWidth="1"/>
    <col min="43" max="43" width="8.5703125" style="1486" customWidth="1"/>
    <col min="44" max="44" width="9" style="1486" customWidth="1"/>
    <col min="45" max="45" width="8.42578125" style="1486" customWidth="1"/>
    <col min="46" max="46" width="10.140625" style="1486" customWidth="1"/>
    <col min="47" max="47" width="8.7109375" style="1486"/>
    <col min="48" max="48" width="13.140625" style="1486" customWidth="1"/>
    <col min="49" max="49" width="14.140625" style="1486" customWidth="1"/>
    <col min="50" max="50" width="10" style="1486" customWidth="1"/>
    <col min="51" max="62" width="8.7109375" style="1486"/>
    <col min="63" max="63" width="14.5703125" style="1486" customWidth="1"/>
    <col min="64" max="64" width="12.5703125" style="1486" customWidth="1"/>
    <col min="65" max="77" width="8.7109375" style="1486"/>
    <col min="78" max="78" width="19" style="1486" customWidth="1"/>
    <col min="79" max="79" width="14.140625" style="1486" customWidth="1"/>
    <col min="80" max="90" width="8.7109375" style="1486"/>
    <col min="91" max="91" width="11.5703125" style="1486" customWidth="1"/>
    <col min="92" max="92" width="8.7109375" style="1486"/>
    <col min="93" max="93" width="17.7109375" style="1486" customWidth="1"/>
    <col min="94" max="94" width="15" style="1486" customWidth="1"/>
    <col min="95" max="95" width="9.7109375" style="1486" customWidth="1"/>
    <col min="96" max="96" width="9" style="1486" customWidth="1"/>
    <col min="97" max="98" width="9.7109375" style="1486" customWidth="1"/>
    <col min="99" max="99" width="8.7109375" style="1486" customWidth="1"/>
    <col min="100" max="103" width="9.7109375" style="1486" customWidth="1"/>
    <col min="104" max="104" width="11.28515625" style="1486" customWidth="1"/>
    <col min="105" max="106" width="9.7109375" style="1486" customWidth="1"/>
    <col min="107" max="108" width="8.7109375" style="1486"/>
    <col min="109" max="109" width="13.42578125" style="1486" customWidth="1"/>
    <col min="110" max="110" width="16" style="1486" customWidth="1"/>
    <col min="111" max="122" width="10.85546875" style="1486" customWidth="1"/>
    <col min="123" max="124" width="8.7109375" style="1486"/>
    <col min="125" max="125" width="18.85546875" style="1486" customWidth="1"/>
    <col min="126" max="126" width="13.5703125" style="1486" customWidth="1"/>
    <col min="127" max="138" width="11.7109375" style="1486" customWidth="1"/>
    <col min="139" max="139" width="8.7109375" style="1486"/>
    <col min="140" max="140" width="12.42578125" style="1486" customWidth="1"/>
    <col min="141" max="141" width="13.7109375" style="1486" customWidth="1"/>
    <col min="142" max="153" width="13.85546875" style="1486" customWidth="1"/>
    <col min="154" max="16384" width="8.7109375" style="1486"/>
  </cols>
  <sheetData>
    <row r="5" spans="2:153" ht="15.75">
      <c r="B5" s="1587" t="s">
        <v>355</v>
      </c>
      <c r="C5" s="1588"/>
      <c r="D5" s="1589"/>
      <c r="Q5" s="1587" t="s">
        <v>356</v>
      </c>
      <c r="R5" s="1588"/>
      <c r="S5" s="1589"/>
      <c r="AG5" s="1590" t="s">
        <v>444</v>
      </c>
      <c r="AH5" s="1590"/>
      <c r="AI5" s="1590"/>
      <c r="AJ5" s="1487"/>
      <c r="AV5" s="1590" t="s">
        <v>443</v>
      </c>
      <c r="AW5" s="1590"/>
      <c r="AX5" s="1590"/>
      <c r="AY5" s="1487"/>
      <c r="BK5" s="1590" t="s">
        <v>442</v>
      </c>
      <c r="BL5" s="1590"/>
      <c r="BM5" s="1590"/>
      <c r="BN5" s="1487"/>
      <c r="BZ5" s="1590" t="s">
        <v>441</v>
      </c>
      <c r="CA5" s="1590"/>
      <c r="CB5" s="1590"/>
      <c r="CC5" s="1487"/>
      <c r="CO5" s="1590" t="s">
        <v>440</v>
      </c>
      <c r="CP5" s="1590"/>
      <c r="CQ5" s="1590"/>
      <c r="CR5" s="1589"/>
      <c r="DE5" s="1590" t="s">
        <v>439</v>
      </c>
      <c r="DF5" s="1590"/>
      <c r="DG5" s="1590"/>
      <c r="DH5" s="1589"/>
      <c r="DU5" s="1590" t="s">
        <v>438</v>
      </c>
      <c r="DV5" s="1590"/>
      <c r="DW5" s="1590"/>
      <c r="DX5" s="1589"/>
      <c r="EJ5" s="1590" t="s">
        <v>550</v>
      </c>
      <c r="EK5" s="1590"/>
      <c r="EL5" s="1589"/>
      <c r="EM5" s="1589"/>
    </row>
    <row r="6" spans="2:153" ht="13.5" thickBot="1"/>
    <row r="7" spans="2:153" ht="16.5" thickBot="1">
      <c r="B7" s="1488"/>
      <c r="C7" s="1489"/>
      <c r="D7" s="1490">
        <v>2009</v>
      </c>
      <c r="E7" s="1490">
        <v>2009</v>
      </c>
      <c r="F7" s="1491">
        <v>2009</v>
      </c>
      <c r="G7" s="1491">
        <v>2009</v>
      </c>
      <c r="H7" s="1491">
        <v>2009</v>
      </c>
      <c r="I7" s="1491">
        <v>2009</v>
      </c>
      <c r="J7" s="1491">
        <v>2009</v>
      </c>
      <c r="K7" s="1491">
        <v>2009</v>
      </c>
      <c r="L7" s="1491">
        <v>2009</v>
      </c>
      <c r="M7" s="1491">
        <v>2009</v>
      </c>
      <c r="N7" s="1491">
        <v>2009</v>
      </c>
      <c r="O7" s="1492">
        <v>2009</v>
      </c>
      <c r="Q7" s="1488"/>
      <c r="R7" s="1489"/>
      <c r="S7" s="1493">
        <v>2010</v>
      </c>
      <c r="T7" s="1494">
        <v>2010</v>
      </c>
      <c r="U7" s="1494">
        <v>2010</v>
      </c>
      <c r="V7" s="1494">
        <v>2010</v>
      </c>
      <c r="W7" s="1494">
        <v>2010</v>
      </c>
      <c r="X7" s="1494">
        <v>2010</v>
      </c>
      <c r="Y7" s="1494">
        <v>2010</v>
      </c>
      <c r="Z7" s="1494">
        <v>2010</v>
      </c>
      <c r="AA7" s="1495">
        <v>2010</v>
      </c>
      <c r="AB7" s="1495">
        <v>2010</v>
      </c>
      <c r="AC7" s="1495">
        <v>2010</v>
      </c>
      <c r="AD7" s="1495">
        <v>2010</v>
      </c>
      <c r="AG7" s="1496"/>
      <c r="AH7" s="1497"/>
      <c r="AI7" s="1498">
        <v>2011</v>
      </c>
      <c r="AJ7" s="1498">
        <v>2011</v>
      </c>
      <c r="AK7" s="1498">
        <v>2011</v>
      </c>
      <c r="AL7" s="1498">
        <v>2011</v>
      </c>
      <c r="AM7" s="1498">
        <v>2011</v>
      </c>
      <c r="AN7" s="1498">
        <v>2011</v>
      </c>
      <c r="AO7" s="1499">
        <v>2011</v>
      </c>
      <c r="AP7" s="1499">
        <v>2011</v>
      </c>
      <c r="AQ7" s="1499">
        <v>2011</v>
      </c>
      <c r="AR7" s="1499">
        <v>2011</v>
      </c>
      <c r="AS7" s="1499">
        <v>2011</v>
      </c>
      <c r="AT7" s="1500">
        <v>2011</v>
      </c>
      <c r="AV7" s="390"/>
      <c r="AW7" s="1501"/>
      <c r="AX7" s="1498">
        <v>2012</v>
      </c>
      <c r="AY7" s="1498">
        <v>2012</v>
      </c>
      <c r="AZ7" s="1498">
        <v>2012</v>
      </c>
      <c r="BA7" s="1498">
        <v>2012</v>
      </c>
      <c r="BB7" s="1498">
        <v>2012</v>
      </c>
      <c r="BC7" s="1498">
        <v>2012</v>
      </c>
      <c r="BD7" s="1499">
        <v>2012</v>
      </c>
      <c r="BE7" s="1499">
        <v>2012</v>
      </c>
      <c r="BF7" s="1499">
        <v>2012</v>
      </c>
      <c r="BG7" s="1499">
        <v>2012</v>
      </c>
      <c r="BH7" s="1499">
        <v>2012</v>
      </c>
      <c r="BI7" s="1500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804"/>
      <c r="CA7" s="1805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804"/>
      <c r="CP7" s="1805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804"/>
      <c r="DF7" s="1805"/>
      <c r="DG7" s="940">
        <v>2016</v>
      </c>
      <c r="DH7" s="941">
        <v>2016</v>
      </c>
      <c r="DI7" s="940">
        <v>2016</v>
      </c>
      <c r="DJ7" s="941">
        <v>2016</v>
      </c>
      <c r="DK7" s="940">
        <v>2016</v>
      </c>
      <c r="DL7" s="941">
        <v>2016</v>
      </c>
      <c r="DM7" s="940">
        <v>2016</v>
      </c>
      <c r="DN7" s="941">
        <v>2016</v>
      </c>
      <c r="DO7" s="940">
        <v>2016</v>
      </c>
      <c r="DP7" s="940">
        <v>2016</v>
      </c>
      <c r="DQ7" s="941">
        <v>2016</v>
      </c>
      <c r="DR7" s="949">
        <v>2016</v>
      </c>
      <c r="DU7" s="1759"/>
      <c r="DV7" s="1760"/>
      <c r="DW7" s="1093">
        <v>2017</v>
      </c>
      <c r="DX7" s="1094">
        <v>2017</v>
      </c>
      <c r="DY7" s="1094">
        <v>2017</v>
      </c>
      <c r="DZ7" s="1094">
        <v>2017</v>
      </c>
      <c r="EA7" s="1093">
        <v>2017</v>
      </c>
      <c r="EB7" s="1094">
        <v>2017</v>
      </c>
      <c r="EC7" s="1094">
        <v>2017</v>
      </c>
      <c r="ED7" s="1094">
        <v>2017</v>
      </c>
      <c r="EE7" s="1093">
        <v>2017</v>
      </c>
      <c r="EF7" s="1093">
        <v>2017</v>
      </c>
      <c r="EG7" s="1093">
        <v>2017</v>
      </c>
      <c r="EH7" s="1396">
        <v>2017</v>
      </c>
      <c r="EJ7" s="1759"/>
      <c r="EK7" s="1760"/>
      <c r="EL7" s="1093">
        <v>2018</v>
      </c>
      <c r="EM7" s="1093">
        <v>2018</v>
      </c>
      <c r="EN7" s="1093">
        <v>2018</v>
      </c>
      <c r="EO7" s="1093">
        <v>2018</v>
      </c>
      <c r="EP7" s="1093">
        <v>2018</v>
      </c>
      <c r="EQ7" s="1093">
        <v>2018</v>
      </c>
      <c r="ER7" s="1093">
        <v>2018</v>
      </c>
      <c r="ES7" s="1093">
        <v>2018</v>
      </c>
      <c r="ET7" s="1093">
        <v>2018</v>
      </c>
      <c r="EU7" s="1093">
        <v>2018</v>
      </c>
      <c r="EV7" s="1093">
        <v>2018</v>
      </c>
      <c r="EW7" s="1093">
        <v>2018</v>
      </c>
    </row>
    <row r="8" spans="2:153" ht="16.5" customHeight="1" thickBot="1">
      <c r="B8" s="1502"/>
      <c r="C8" s="1503"/>
      <c r="D8" s="1504" t="s">
        <v>231</v>
      </c>
      <c r="E8" s="1504" t="s">
        <v>232</v>
      </c>
      <c r="F8" s="1505" t="s">
        <v>233</v>
      </c>
      <c r="G8" s="1505" t="s">
        <v>222</v>
      </c>
      <c r="H8" s="1505" t="s">
        <v>223</v>
      </c>
      <c r="I8" s="1505" t="s">
        <v>224</v>
      </c>
      <c r="J8" s="1505" t="s">
        <v>225</v>
      </c>
      <c r="K8" s="1505" t="s">
        <v>226</v>
      </c>
      <c r="L8" s="1505" t="s">
        <v>227</v>
      </c>
      <c r="M8" s="1505" t="s">
        <v>228</v>
      </c>
      <c r="N8" s="1505" t="s">
        <v>229</v>
      </c>
      <c r="O8" s="1506" t="s">
        <v>230</v>
      </c>
      <c r="Q8" s="1502"/>
      <c r="R8" s="1503"/>
      <c r="S8" s="1507" t="s">
        <v>231</v>
      </c>
      <c r="T8" s="1508" t="s">
        <v>232</v>
      </c>
      <c r="U8" s="1508" t="s">
        <v>233</v>
      </c>
      <c r="V8" s="1508" t="s">
        <v>222</v>
      </c>
      <c r="W8" s="1508" t="s">
        <v>223</v>
      </c>
      <c r="X8" s="1508" t="s">
        <v>224</v>
      </c>
      <c r="Y8" s="1508" t="s">
        <v>225</v>
      </c>
      <c r="Z8" s="1508" t="s">
        <v>226</v>
      </c>
      <c r="AA8" s="1509" t="s">
        <v>227</v>
      </c>
      <c r="AB8" s="1509" t="s">
        <v>228</v>
      </c>
      <c r="AC8" s="1509" t="s">
        <v>229</v>
      </c>
      <c r="AD8" s="1509" t="s">
        <v>230</v>
      </c>
      <c r="AG8" s="1510"/>
      <c r="AH8" s="1511"/>
      <c r="AI8" s="1512" t="s">
        <v>231</v>
      </c>
      <c r="AJ8" s="1512" t="s">
        <v>232</v>
      </c>
      <c r="AK8" s="1512" t="s">
        <v>233</v>
      </c>
      <c r="AL8" s="1512" t="s">
        <v>222</v>
      </c>
      <c r="AM8" s="1512" t="s">
        <v>223</v>
      </c>
      <c r="AN8" s="1512" t="s">
        <v>224</v>
      </c>
      <c r="AO8" s="1513" t="s">
        <v>225</v>
      </c>
      <c r="AP8" s="1513" t="s">
        <v>226</v>
      </c>
      <c r="AQ8" s="1513" t="s">
        <v>227</v>
      </c>
      <c r="AR8" s="1513" t="s">
        <v>228</v>
      </c>
      <c r="AS8" s="1513" t="s">
        <v>229</v>
      </c>
      <c r="AT8" s="1514" t="s">
        <v>230</v>
      </c>
      <c r="AV8" s="400"/>
      <c r="AW8" s="1515"/>
      <c r="AX8" s="1512" t="s">
        <v>231</v>
      </c>
      <c r="AY8" s="1512" t="s">
        <v>232</v>
      </c>
      <c r="AZ8" s="1512" t="s">
        <v>233</v>
      </c>
      <c r="BA8" s="1512" t="s">
        <v>222</v>
      </c>
      <c r="BB8" s="1512" t="s">
        <v>223</v>
      </c>
      <c r="BC8" s="1512" t="s">
        <v>224</v>
      </c>
      <c r="BD8" s="1513" t="s">
        <v>225</v>
      </c>
      <c r="BE8" s="1513" t="s">
        <v>226</v>
      </c>
      <c r="BF8" s="1513" t="s">
        <v>227</v>
      </c>
      <c r="BG8" s="1513" t="s">
        <v>228</v>
      </c>
      <c r="BH8" s="1513" t="s">
        <v>229</v>
      </c>
      <c r="BI8" s="1514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806"/>
      <c r="CA8" s="1807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806"/>
      <c r="CP8" s="1807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806"/>
      <c r="DF8" s="1807"/>
      <c r="DG8" s="942" t="s">
        <v>231</v>
      </c>
      <c r="DH8" s="942" t="s">
        <v>232</v>
      </c>
      <c r="DI8" s="942" t="s">
        <v>233</v>
      </c>
      <c r="DJ8" s="942" t="s">
        <v>222</v>
      </c>
      <c r="DK8" s="942" t="s">
        <v>223</v>
      </c>
      <c r="DL8" s="942" t="s">
        <v>224</v>
      </c>
      <c r="DM8" s="942" t="s">
        <v>225</v>
      </c>
      <c r="DN8" s="942" t="s">
        <v>226</v>
      </c>
      <c r="DO8" s="942" t="s">
        <v>227</v>
      </c>
      <c r="DP8" s="942" t="s">
        <v>228</v>
      </c>
      <c r="DQ8" s="942" t="s">
        <v>229</v>
      </c>
      <c r="DR8" s="943" t="s">
        <v>230</v>
      </c>
      <c r="DU8" s="1761"/>
      <c r="DV8" s="1762"/>
      <c r="DW8" s="1096" t="s">
        <v>231</v>
      </c>
      <c r="DX8" s="1096" t="s">
        <v>232</v>
      </c>
      <c r="DY8" s="1096" t="s">
        <v>233</v>
      </c>
      <c r="DZ8" s="1096" t="s">
        <v>222</v>
      </c>
      <c r="EA8" s="1096" t="s">
        <v>223</v>
      </c>
      <c r="EB8" s="1096" t="s">
        <v>224</v>
      </c>
      <c r="EC8" s="1096" t="s">
        <v>225</v>
      </c>
      <c r="ED8" s="1096" t="s">
        <v>226</v>
      </c>
      <c r="EE8" s="1096" t="s">
        <v>227</v>
      </c>
      <c r="EF8" s="1096" t="s">
        <v>228</v>
      </c>
      <c r="EG8" s="1096" t="s">
        <v>229</v>
      </c>
      <c r="EH8" s="1516" t="s">
        <v>230</v>
      </c>
      <c r="EJ8" s="1761"/>
      <c r="EK8" s="1762"/>
      <c r="EL8" s="1096" t="s">
        <v>231</v>
      </c>
      <c r="EM8" s="1096" t="s">
        <v>232</v>
      </c>
      <c r="EN8" s="1096" t="s">
        <v>233</v>
      </c>
      <c r="EO8" s="1096" t="s">
        <v>222</v>
      </c>
      <c r="EP8" s="1096" t="s">
        <v>223</v>
      </c>
      <c r="EQ8" s="1096" t="s">
        <v>224</v>
      </c>
      <c r="ER8" s="1096" t="s">
        <v>225</v>
      </c>
      <c r="ES8" s="1096" t="s">
        <v>226</v>
      </c>
      <c r="ET8" s="1096" t="s">
        <v>227</v>
      </c>
      <c r="EU8" s="1096" t="s">
        <v>228</v>
      </c>
      <c r="EV8" s="1096" t="s">
        <v>229</v>
      </c>
      <c r="EW8" s="1516" t="s">
        <v>230</v>
      </c>
    </row>
    <row r="9" spans="2:153" ht="15.95" customHeight="1">
      <c r="B9" s="409" t="s">
        <v>104</v>
      </c>
      <c r="C9" s="1517" t="s">
        <v>105</v>
      </c>
      <c r="D9" s="1518">
        <v>128.29680000000002</v>
      </c>
      <c r="E9" s="1519">
        <v>126.47499999999999</v>
      </c>
      <c r="F9" s="1520">
        <v>127.70650000000001</v>
      </c>
      <c r="G9" s="1520">
        <v>136.15</v>
      </c>
      <c r="H9" s="1520">
        <v>138.4871</v>
      </c>
      <c r="I9" s="1521">
        <v>141.66670000000002</v>
      </c>
      <c r="J9" s="1521">
        <v>143.70650000000001</v>
      </c>
      <c r="K9" s="1521">
        <v>145.26770000000002</v>
      </c>
      <c r="L9" s="1521">
        <v>137.8167</v>
      </c>
      <c r="M9" s="1521">
        <v>126.64190000000001</v>
      </c>
      <c r="N9" s="1521">
        <v>124.81670000000001</v>
      </c>
      <c r="O9" s="1522">
        <v>121.79350000000001</v>
      </c>
      <c r="Q9" s="410" t="s">
        <v>104</v>
      </c>
      <c r="R9" s="1523" t="s">
        <v>105</v>
      </c>
      <c r="S9" s="1520">
        <v>121.0839</v>
      </c>
      <c r="T9" s="1520">
        <v>126.375</v>
      </c>
      <c r="U9" s="1520">
        <v>122.3516</v>
      </c>
      <c r="V9" s="1521">
        <v>123.86670000000001</v>
      </c>
      <c r="W9" s="1521">
        <v>131.9194</v>
      </c>
      <c r="X9" s="1521">
        <v>142.67670000000001</v>
      </c>
      <c r="Y9" s="1521">
        <v>135.89680000000001</v>
      </c>
      <c r="Z9" s="1521">
        <v>139.21610000000001</v>
      </c>
      <c r="AA9" s="1521">
        <v>131.30000000000001</v>
      </c>
      <c r="AB9" s="1521">
        <v>127.2968</v>
      </c>
      <c r="AC9" s="1521">
        <v>128.48330000000001</v>
      </c>
      <c r="AD9" s="1524">
        <v>132.57740000000001</v>
      </c>
      <c r="AG9" s="400" t="s">
        <v>104</v>
      </c>
      <c r="AH9" s="1501" t="s">
        <v>105</v>
      </c>
      <c r="AI9" s="1525">
        <v>123.92580000000001</v>
      </c>
      <c r="AJ9" s="1526">
        <v>129.0821</v>
      </c>
      <c r="AK9" s="1526">
        <v>134.1097</v>
      </c>
      <c r="AL9" s="1526">
        <v>143.65</v>
      </c>
      <c r="AM9" s="1527">
        <v>146.51609999999999</v>
      </c>
      <c r="AN9" s="1527">
        <v>143.8433</v>
      </c>
      <c r="AO9" s="1527">
        <v>144.49350000000001</v>
      </c>
      <c r="AP9" s="1527">
        <v>141.12260000000001</v>
      </c>
      <c r="AQ9" s="1527">
        <v>141.33330000000001</v>
      </c>
      <c r="AR9" s="1527">
        <v>144.60320000000002</v>
      </c>
      <c r="AS9" s="1527">
        <v>152.0333</v>
      </c>
      <c r="AT9" s="1528">
        <v>150.7903</v>
      </c>
      <c r="AU9" s="1529"/>
      <c r="AV9" s="400" t="s">
        <v>104</v>
      </c>
      <c r="AW9" s="1515" t="s">
        <v>105</v>
      </c>
      <c r="AX9" s="1526">
        <v>142.79679999999999</v>
      </c>
      <c r="AY9" s="1526">
        <v>151.03790000000001</v>
      </c>
      <c r="AZ9" s="1526">
        <v>152.85480000000001</v>
      </c>
      <c r="BA9" s="1527">
        <v>156.7867</v>
      </c>
      <c r="BB9" s="1527">
        <v>153.91290000000001</v>
      </c>
      <c r="BC9" s="1527">
        <v>155.94329999999999</v>
      </c>
      <c r="BD9" s="1527">
        <v>153.4742</v>
      </c>
      <c r="BE9" s="1527">
        <v>169.8484</v>
      </c>
      <c r="BF9" s="1527">
        <v>181.88</v>
      </c>
      <c r="BG9" s="1527">
        <v>180.04839999999999</v>
      </c>
      <c r="BH9" s="1527">
        <v>168.88</v>
      </c>
      <c r="BI9" s="1526">
        <v>158.65809999999999</v>
      </c>
      <c r="BK9" s="390" t="s">
        <v>104</v>
      </c>
      <c r="BL9" s="1501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42">
        <v>109.3258</v>
      </c>
      <c r="DE9" s="289" t="s">
        <v>104</v>
      </c>
      <c r="DF9" s="375" t="s">
        <v>105</v>
      </c>
      <c r="DG9" s="882">
        <v>112.07100000000001</v>
      </c>
      <c r="DH9" s="882">
        <v>110.53100000000001</v>
      </c>
      <c r="DI9" s="882">
        <v>110.26130000000001</v>
      </c>
      <c r="DJ9" s="882">
        <v>110.22670000000001</v>
      </c>
      <c r="DK9" s="882">
        <v>118.7548</v>
      </c>
      <c r="DL9" s="882">
        <v>134.7833</v>
      </c>
      <c r="DM9" s="882">
        <v>145.7645</v>
      </c>
      <c r="DN9" s="882">
        <v>146.75810000000001</v>
      </c>
      <c r="DO9" s="882">
        <v>148.4067</v>
      </c>
      <c r="DP9" s="882">
        <v>140.36450000000002</v>
      </c>
      <c r="DQ9" s="882">
        <v>133.61670000000001</v>
      </c>
      <c r="DR9" s="902">
        <v>138.2097</v>
      </c>
      <c r="DU9" s="289" t="s">
        <v>104</v>
      </c>
      <c r="DV9" s="1097" t="s">
        <v>105</v>
      </c>
      <c r="DW9" s="882">
        <v>134.6129</v>
      </c>
      <c r="DX9" s="882">
        <v>133.8321</v>
      </c>
      <c r="DY9" s="882">
        <v>137.42260000000002</v>
      </c>
      <c r="DZ9" s="882">
        <v>153.66330000000002</v>
      </c>
      <c r="EA9" s="882">
        <v>159.81290000000001</v>
      </c>
      <c r="EB9" s="882">
        <v>161.3767</v>
      </c>
      <c r="EC9" s="882">
        <v>154.14840000000001</v>
      </c>
      <c r="ED9" s="882">
        <v>149.40649999999999</v>
      </c>
      <c r="EE9" s="882">
        <v>145.07330000000002</v>
      </c>
      <c r="EF9" s="882">
        <v>129.48060000000001</v>
      </c>
      <c r="EG9" s="882">
        <v>123.5</v>
      </c>
      <c r="EH9" s="902">
        <v>120.84840000000001</v>
      </c>
      <c r="EJ9" s="289" t="s">
        <v>104</v>
      </c>
      <c r="EK9" s="1097" t="s">
        <v>105</v>
      </c>
      <c r="EL9" s="1398">
        <v>111.5548</v>
      </c>
      <c r="EM9" s="1398">
        <v>117.31790000000001</v>
      </c>
      <c r="EN9" s="1398">
        <v>125.7774</v>
      </c>
      <c r="EO9" s="1398">
        <v>119.69670000000001</v>
      </c>
      <c r="EP9" s="1398">
        <v>116.81610000000001</v>
      </c>
      <c r="EQ9" s="1398">
        <v>120.5</v>
      </c>
      <c r="ER9" s="1398">
        <v>119.2129</v>
      </c>
      <c r="ES9" s="1398">
        <v>125.1516</v>
      </c>
      <c r="ET9" s="1398">
        <v>121.27670000000001</v>
      </c>
      <c r="EU9" s="1398">
        <v>104.47420000000001</v>
      </c>
      <c r="EV9" s="1398">
        <v>104.41670000000001</v>
      </c>
      <c r="EW9" s="1530">
        <v>105.8032</v>
      </c>
    </row>
    <row r="10" spans="2:153" ht="15.95" customHeight="1">
      <c r="B10" s="410" t="s">
        <v>153</v>
      </c>
      <c r="C10" s="1531" t="s">
        <v>105</v>
      </c>
      <c r="D10" s="1532">
        <v>176.8167</v>
      </c>
      <c r="E10" s="1532">
        <v>176.61660000000001</v>
      </c>
      <c r="F10" s="1533">
        <v>175.88910000000001</v>
      </c>
      <c r="G10" s="1533">
        <v>175.28280000000001</v>
      </c>
      <c r="H10" s="1533">
        <v>174.99780000000001</v>
      </c>
      <c r="I10" s="1533">
        <v>174.33940000000001</v>
      </c>
      <c r="J10" s="1533">
        <v>174.7355</v>
      </c>
      <c r="K10" s="1533">
        <v>175.27870000000001</v>
      </c>
      <c r="L10" s="1533">
        <v>175.1994</v>
      </c>
      <c r="M10" s="1533">
        <v>174.71690000000001</v>
      </c>
      <c r="N10" s="1533">
        <v>172.5676</v>
      </c>
      <c r="O10" s="1534">
        <v>167.78400000000002</v>
      </c>
      <c r="Q10" s="410" t="s">
        <v>153</v>
      </c>
      <c r="R10" s="1531" t="s">
        <v>105</v>
      </c>
      <c r="S10" s="1533">
        <v>167.77590000000001</v>
      </c>
      <c r="T10" s="1533">
        <v>167.50560000000002</v>
      </c>
      <c r="U10" s="1533">
        <v>167.86680000000001</v>
      </c>
      <c r="V10" s="1533">
        <v>166.01230000000001</v>
      </c>
      <c r="W10" s="1533">
        <v>157.6233</v>
      </c>
      <c r="X10" s="1533">
        <v>154.70340000000002</v>
      </c>
      <c r="Y10" s="1533">
        <v>155.0693</v>
      </c>
      <c r="Z10" s="1533">
        <v>158.6123</v>
      </c>
      <c r="AA10" s="1533">
        <v>161.7105</v>
      </c>
      <c r="AB10" s="1533">
        <v>165.083</v>
      </c>
      <c r="AC10" s="1533">
        <v>168.3013</v>
      </c>
      <c r="AD10" s="1534">
        <v>172.0453</v>
      </c>
      <c r="AG10" s="400" t="s">
        <v>153</v>
      </c>
      <c r="AH10" s="1515" t="s">
        <v>105</v>
      </c>
      <c r="AI10" s="1535">
        <v>170.89420000000001</v>
      </c>
      <c r="AJ10" s="1536">
        <v>164.4024</v>
      </c>
      <c r="AK10" s="1536">
        <v>165.17490000000001</v>
      </c>
      <c r="AL10" s="1536">
        <v>163.3432</v>
      </c>
      <c r="AM10" s="1536">
        <v>164.1557</v>
      </c>
      <c r="AN10" s="1536">
        <v>167.7551</v>
      </c>
      <c r="AO10" s="1536">
        <v>170.76340000000002</v>
      </c>
      <c r="AP10" s="1536">
        <v>170.99080000000001</v>
      </c>
      <c r="AQ10" s="1536">
        <v>171.44990000000001</v>
      </c>
      <c r="AR10" s="1536">
        <v>171.43520000000001</v>
      </c>
      <c r="AS10" s="1536">
        <v>171.56800000000001</v>
      </c>
      <c r="AT10" s="1537">
        <v>172.68040000000002</v>
      </c>
      <c r="AV10" s="400" t="s">
        <v>153</v>
      </c>
      <c r="AW10" s="1538" t="s">
        <v>105</v>
      </c>
      <c r="AX10" s="1536">
        <v>176.23859999999999</v>
      </c>
      <c r="AY10" s="1536">
        <v>177.1054</v>
      </c>
      <c r="AZ10" s="1536">
        <v>178.94470000000001</v>
      </c>
      <c r="BA10" s="1536">
        <v>179.3554</v>
      </c>
      <c r="BB10" s="1536">
        <v>178.84180000000001</v>
      </c>
      <c r="BC10" s="1536">
        <v>179.05359999999999</v>
      </c>
      <c r="BD10" s="1536">
        <v>179.1644</v>
      </c>
      <c r="BE10" s="1536">
        <v>180.24879999999999</v>
      </c>
      <c r="BF10" s="1536">
        <v>190.07130000000001</v>
      </c>
      <c r="BG10" s="1536">
        <v>200.6353</v>
      </c>
      <c r="BH10" s="1536">
        <v>206.26140000000001</v>
      </c>
      <c r="BI10" s="1536">
        <v>207.24119999999999</v>
      </c>
      <c r="BK10" s="400" t="s">
        <v>153</v>
      </c>
      <c r="BL10" s="1515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42">
        <v>162.6208</v>
      </c>
      <c r="DE10" s="289" t="s">
        <v>153</v>
      </c>
      <c r="DF10" s="376" t="s">
        <v>105</v>
      </c>
      <c r="DG10" s="882">
        <v>162.30110000000002</v>
      </c>
      <c r="DH10" s="882">
        <v>160.5309</v>
      </c>
      <c r="DI10" s="882">
        <v>134.25310000000002</v>
      </c>
      <c r="DJ10" s="882">
        <v>132.6242</v>
      </c>
      <c r="DK10" s="882">
        <v>134.2775</v>
      </c>
      <c r="DL10" s="882">
        <v>165.77340000000001</v>
      </c>
      <c r="DM10" s="882">
        <v>178.53060000000002</v>
      </c>
      <c r="DN10" s="882">
        <v>183.03710000000001</v>
      </c>
      <c r="DO10" s="882">
        <v>182.21100000000001</v>
      </c>
      <c r="DP10" s="882">
        <v>184.14450000000002</v>
      </c>
      <c r="DQ10" s="882">
        <v>174.4631</v>
      </c>
      <c r="DR10" s="902">
        <v>181.73090000000002</v>
      </c>
      <c r="DU10" s="289" t="s">
        <v>153</v>
      </c>
      <c r="DV10" s="1100" t="s">
        <v>105</v>
      </c>
      <c r="DW10" s="882">
        <v>192.46020000000001</v>
      </c>
      <c r="DX10" s="882">
        <v>187.95760000000001</v>
      </c>
      <c r="DY10" s="882">
        <v>175.80410000000001</v>
      </c>
      <c r="DZ10" s="882">
        <v>182.96620000000001</v>
      </c>
      <c r="EA10" s="882">
        <v>193.69580000000002</v>
      </c>
      <c r="EB10" s="882">
        <v>204.24860000000001</v>
      </c>
      <c r="EC10" s="882">
        <v>207.1465</v>
      </c>
      <c r="ED10" s="882">
        <v>207.7466</v>
      </c>
      <c r="EE10" s="882">
        <v>207.96030000000002</v>
      </c>
      <c r="EF10" s="882">
        <v>199.98610000000002</v>
      </c>
      <c r="EG10" s="882">
        <v>186.7936</v>
      </c>
      <c r="EH10" s="902">
        <v>178.67440000000002</v>
      </c>
      <c r="EJ10" s="289" t="s">
        <v>153</v>
      </c>
      <c r="EK10" s="1100" t="s">
        <v>105</v>
      </c>
      <c r="EL10" s="1399">
        <v>185.2919</v>
      </c>
      <c r="EM10" s="1399">
        <v>177.577</v>
      </c>
      <c r="EN10" s="1399">
        <v>155.91240000000002</v>
      </c>
      <c r="EO10" s="1399">
        <v>146.66630000000001</v>
      </c>
      <c r="EP10" s="1399">
        <v>147.07650000000001</v>
      </c>
      <c r="EQ10" s="1399">
        <v>162.96790000000001</v>
      </c>
      <c r="ER10" s="1399">
        <v>171.96790000000001</v>
      </c>
      <c r="ES10" s="1399">
        <v>171.69330000000002</v>
      </c>
      <c r="ET10" s="1399">
        <v>170.05520000000001</v>
      </c>
      <c r="EU10" s="1399">
        <v>172.30070000000001</v>
      </c>
      <c r="EV10" s="1399">
        <v>174.64160000000001</v>
      </c>
      <c r="EW10" s="1539">
        <v>169.25290000000001</v>
      </c>
    </row>
    <row r="11" spans="2:153" ht="15.95" customHeight="1">
      <c r="B11" s="410"/>
      <c r="C11" s="1531" t="s">
        <v>157</v>
      </c>
      <c r="D11" s="1532">
        <v>345.81810000000002</v>
      </c>
      <c r="E11" s="1532">
        <v>345.42680000000001</v>
      </c>
      <c r="F11" s="1533">
        <v>344.00390000000004</v>
      </c>
      <c r="G11" s="1533">
        <v>342.81800000000004</v>
      </c>
      <c r="H11" s="1533">
        <v>342.26060000000001</v>
      </c>
      <c r="I11" s="1533">
        <v>340.97300000000001</v>
      </c>
      <c r="J11" s="1533">
        <v>341.74770000000001</v>
      </c>
      <c r="K11" s="1533">
        <v>342.81</v>
      </c>
      <c r="L11" s="1533">
        <v>342.65499999999997</v>
      </c>
      <c r="M11" s="1533">
        <v>341.71129999999999</v>
      </c>
      <c r="N11" s="1533">
        <v>337.5077</v>
      </c>
      <c r="O11" s="1534">
        <v>328.15190000000001</v>
      </c>
      <c r="Q11" s="410"/>
      <c r="R11" s="1531" t="s">
        <v>157</v>
      </c>
      <c r="S11" s="1533">
        <v>328.1361</v>
      </c>
      <c r="T11" s="1533">
        <v>327.60750000000002</v>
      </c>
      <c r="U11" s="1533">
        <v>328.31389999999999</v>
      </c>
      <c r="V11" s="1533">
        <v>324.68729999999999</v>
      </c>
      <c r="W11" s="1533">
        <v>308.27969999999999</v>
      </c>
      <c r="X11" s="1533">
        <v>302.56900000000002</v>
      </c>
      <c r="Y11" s="1533">
        <v>303.28450000000004</v>
      </c>
      <c r="Z11" s="1533">
        <v>310.21390000000002</v>
      </c>
      <c r="AA11" s="1533">
        <v>316.27330000000001</v>
      </c>
      <c r="AB11" s="1533">
        <v>322.86940000000004</v>
      </c>
      <c r="AC11" s="1533">
        <v>329.16370000000001</v>
      </c>
      <c r="AD11" s="1534">
        <v>336.48610000000002</v>
      </c>
      <c r="AG11" s="400"/>
      <c r="AH11" s="1515" t="s">
        <v>157</v>
      </c>
      <c r="AI11" s="1535">
        <v>334.23480000000001</v>
      </c>
      <c r="AJ11" s="1536">
        <v>321.53820000000002</v>
      </c>
      <c r="AK11" s="1536">
        <v>323.04900000000004</v>
      </c>
      <c r="AL11" s="1536">
        <v>319.4667</v>
      </c>
      <c r="AM11" s="1536">
        <v>321.05580000000003</v>
      </c>
      <c r="AN11" s="1536">
        <v>328.09530000000001</v>
      </c>
      <c r="AO11" s="1536">
        <v>333.97900000000004</v>
      </c>
      <c r="AP11" s="1536">
        <v>334.4239</v>
      </c>
      <c r="AQ11" s="1536">
        <v>335.32170000000002</v>
      </c>
      <c r="AR11" s="1536">
        <v>335.29290000000003</v>
      </c>
      <c r="AS11" s="1536">
        <v>335.55270000000002</v>
      </c>
      <c r="AT11" s="1537">
        <v>337.72840000000002</v>
      </c>
      <c r="AV11" s="400"/>
      <c r="AW11" s="1538" t="s">
        <v>157</v>
      </c>
      <c r="AX11" s="1536">
        <v>344.68740000000003</v>
      </c>
      <c r="AY11" s="1536">
        <v>346.38279999999997</v>
      </c>
      <c r="AZ11" s="1536">
        <v>349.98</v>
      </c>
      <c r="BA11" s="1536">
        <v>350.7833</v>
      </c>
      <c r="BB11" s="1536">
        <v>349.77870000000001</v>
      </c>
      <c r="BC11" s="1536">
        <v>350.19299999999998</v>
      </c>
      <c r="BD11" s="1536">
        <v>350.40969999999999</v>
      </c>
      <c r="BE11" s="1536">
        <v>352.53059999999999</v>
      </c>
      <c r="BF11" s="1536">
        <v>371.74130000000002</v>
      </c>
      <c r="BG11" s="1536">
        <v>392.40260000000001</v>
      </c>
      <c r="BH11" s="1536">
        <v>403.40600000000001</v>
      </c>
      <c r="BI11" s="1536">
        <v>405.32229999999998</v>
      </c>
      <c r="BK11" s="400"/>
      <c r="BL11" s="1515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43">
        <v>318.05380000000002</v>
      </c>
      <c r="DE11" s="289"/>
      <c r="DF11" s="376" t="s">
        <v>157</v>
      </c>
      <c r="DG11" s="883">
        <v>317.42840000000001</v>
      </c>
      <c r="DH11" s="883">
        <v>313.96620000000001</v>
      </c>
      <c r="DI11" s="883">
        <v>262.57229999999998</v>
      </c>
      <c r="DJ11" s="883">
        <v>259.38630000000001</v>
      </c>
      <c r="DK11" s="883">
        <v>262.62</v>
      </c>
      <c r="DL11" s="883">
        <v>324.21930000000003</v>
      </c>
      <c r="DM11" s="883">
        <v>349.17</v>
      </c>
      <c r="DN11" s="883">
        <v>357.98390000000001</v>
      </c>
      <c r="DO11" s="883">
        <v>356.36830000000003</v>
      </c>
      <c r="DP11" s="883">
        <v>360.1497</v>
      </c>
      <c r="DQ11" s="883">
        <v>341.21500000000003</v>
      </c>
      <c r="DR11" s="903">
        <v>355.42940000000004</v>
      </c>
      <c r="DU11" s="289"/>
      <c r="DV11" s="1100" t="s">
        <v>157</v>
      </c>
      <c r="DW11" s="883">
        <v>376.4135</v>
      </c>
      <c r="DX11" s="883">
        <v>367.60750000000002</v>
      </c>
      <c r="DY11" s="883">
        <v>343.83770000000004</v>
      </c>
      <c r="DZ11" s="883">
        <v>357.84530000000001</v>
      </c>
      <c r="EA11" s="883">
        <v>378.83030000000002</v>
      </c>
      <c r="EB11" s="883">
        <v>399.46930000000003</v>
      </c>
      <c r="EC11" s="883">
        <v>405.13710000000003</v>
      </c>
      <c r="ED11" s="883">
        <v>406.31060000000002</v>
      </c>
      <c r="EE11" s="883">
        <v>406.7287</v>
      </c>
      <c r="EF11" s="883">
        <v>391.13290000000001</v>
      </c>
      <c r="EG11" s="883">
        <v>365.33100000000002</v>
      </c>
      <c r="EH11" s="903">
        <v>349.4513</v>
      </c>
      <c r="EJ11" s="289"/>
      <c r="EK11" s="1100" t="s">
        <v>157</v>
      </c>
      <c r="EL11" s="1400">
        <v>362.39390000000003</v>
      </c>
      <c r="EM11" s="1400">
        <v>347.30500000000001</v>
      </c>
      <c r="EN11" s="1400">
        <v>304.93350000000004</v>
      </c>
      <c r="EO11" s="1400">
        <v>286.85000000000002</v>
      </c>
      <c r="EP11" s="1400">
        <v>287.65230000000003</v>
      </c>
      <c r="EQ11" s="1400">
        <v>318.73270000000002</v>
      </c>
      <c r="ER11" s="1400">
        <v>336.33480000000003</v>
      </c>
      <c r="ES11" s="1400">
        <v>335.79770000000002</v>
      </c>
      <c r="ET11" s="1400">
        <v>332.59399999999999</v>
      </c>
      <c r="EU11" s="1400">
        <v>336.98580000000004</v>
      </c>
      <c r="EV11" s="1400">
        <v>341.56400000000002</v>
      </c>
      <c r="EW11" s="1540">
        <v>331.02480000000003</v>
      </c>
    </row>
    <row r="12" spans="2:153" ht="15.95" customHeight="1">
      <c r="B12" s="410" t="s">
        <v>127</v>
      </c>
      <c r="C12" s="1541" t="s">
        <v>105</v>
      </c>
      <c r="D12" s="1532">
        <v>143.7972</v>
      </c>
      <c r="E12" s="1532">
        <v>133.1628</v>
      </c>
      <c r="F12" s="1533">
        <v>145.10599999999999</v>
      </c>
      <c r="G12" s="1533">
        <v>153.3323</v>
      </c>
      <c r="H12" s="1533">
        <v>153.83180000000002</v>
      </c>
      <c r="I12" s="1533">
        <v>162.26650000000001</v>
      </c>
      <c r="J12" s="1533">
        <v>165.5077</v>
      </c>
      <c r="K12" s="1533">
        <v>162.78660000000002</v>
      </c>
      <c r="L12" s="1533">
        <v>161.084</v>
      </c>
      <c r="M12" s="1533">
        <v>145.42740000000001</v>
      </c>
      <c r="N12" s="1533">
        <v>136.7998</v>
      </c>
      <c r="O12" s="1534">
        <v>136.39930000000001</v>
      </c>
      <c r="Q12" s="410" t="s">
        <v>127</v>
      </c>
      <c r="R12" s="1541" t="s">
        <v>105</v>
      </c>
      <c r="S12" s="1533">
        <v>133.023</v>
      </c>
      <c r="T12" s="1533">
        <v>130.82150000000001</v>
      </c>
      <c r="U12" s="1533">
        <v>134.3742</v>
      </c>
      <c r="V12" s="1533">
        <v>135.70760000000001</v>
      </c>
      <c r="W12" s="1533">
        <v>137.58020000000002</v>
      </c>
      <c r="X12" s="1533">
        <v>151.79170000000002</v>
      </c>
      <c r="Y12" s="1533">
        <v>155.29499999999999</v>
      </c>
      <c r="Z12" s="1533">
        <v>154.00630000000001</v>
      </c>
      <c r="AA12" s="1533">
        <v>149.99680000000001</v>
      </c>
      <c r="AB12" s="1533">
        <v>143.9314</v>
      </c>
      <c r="AC12" s="1533">
        <v>140.12049999999999</v>
      </c>
      <c r="AD12" s="1534">
        <v>138.369</v>
      </c>
      <c r="AG12" s="400" t="s">
        <v>127</v>
      </c>
      <c r="AH12" s="1538" t="s">
        <v>105</v>
      </c>
      <c r="AI12" s="1535">
        <v>142.0736</v>
      </c>
      <c r="AJ12" s="1536">
        <v>139.56050000000002</v>
      </c>
      <c r="AK12" s="1536">
        <v>145.4006</v>
      </c>
      <c r="AL12" s="1536">
        <v>154.69110000000001</v>
      </c>
      <c r="AM12" s="1536">
        <v>161.40440000000001</v>
      </c>
      <c r="AN12" s="1536">
        <v>160.7704</v>
      </c>
      <c r="AO12" s="1536">
        <v>162.70510000000002</v>
      </c>
      <c r="AP12" s="1536">
        <v>161.99190000000002</v>
      </c>
      <c r="AQ12" s="1536">
        <v>157.9888</v>
      </c>
      <c r="AR12" s="1536">
        <v>156.3887</v>
      </c>
      <c r="AS12" s="1536">
        <v>161.78400000000002</v>
      </c>
      <c r="AT12" s="1537">
        <v>169.916</v>
      </c>
      <c r="AV12" s="400" t="s">
        <v>127</v>
      </c>
      <c r="AW12" s="1538" t="s">
        <v>105</v>
      </c>
      <c r="AX12" s="1536">
        <v>164.33080000000001</v>
      </c>
      <c r="AY12" s="1536">
        <v>163.61410000000001</v>
      </c>
      <c r="AZ12" s="1536">
        <v>170.10839999999999</v>
      </c>
      <c r="BA12" s="1536">
        <v>175.79560000000001</v>
      </c>
      <c r="BB12" s="1536">
        <v>172.4359</v>
      </c>
      <c r="BC12" s="1536">
        <v>172.77010000000001</v>
      </c>
      <c r="BD12" s="1536">
        <v>170.696</v>
      </c>
      <c r="BE12" s="1536">
        <v>178.5247</v>
      </c>
      <c r="BF12" s="1536">
        <v>194.05119999999999</v>
      </c>
      <c r="BG12" s="1536">
        <v>195.29509999999999</v>
      </c>
      <c r="BH12" s="1536">
        <v>188.16210000000001</v>
      </c>
      <c r="BI12" s="1536">
        <v>182.8158</v>
      </c>
      <c r="BK12" s="400" t="s">
        <v>127</v>
      </c>
      <c r="BL12" s="1538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42">
        <v>132.58530000000002</v>
      </c>
      <c r="DE12" s="289" t="s">
        <v>127</v>
      </c>
      <c r="DF12" s="377" t="s">
        <v>105</v>
      </c>
      <c r="DG12" s="882">
        <v>131.9855</v>
      </c>
      <c r="DH12" s="882">
        <v>130.66380000000001</v>
      </c>
      <c r="DI12" s="882">
        <v>125.1974</v>
      </c>
      <c r="DJ12" s="882">
        <v>124.65570000000001</v>
      </c>
      <c r="DK12" s="882">
        <v>130.36160000000001</v>
      </c>
      <c r="DL12" s="882">
        <v>147.1549</v>
      </c>
      <c r="DM12" s="882">
        <v>160.02690000000001</v>
      </c>
      <c r="DN12" s="882">
        <v>161.626</v>
      </c>
      <c r="DO12" s="882">
        <v>163.02420000000001</v>
      </c>
      <c r="DP12" s="882">
        <v>162.251</v>
      </c>
      <c r="DQ12" s="882">
        <v>155.79430000000002</v>
      </c>
      <c r="DR12" s="902">
        <v>156.59780000000001</v>
      </c>
      <c r="DU12" s="289" t="s">
        <v>127</v>
      </c>
      <c r="DV12" s="1101" t="s">
        <v>105</v>
      </c>
      <c r="DW12" s="882">
        <v>152.95570000000001</v>
      </c>
      <c r="DX12" s="882">
        <v>151.99260000000001</v>
      </c>
      <c r="DY12" s="882">
        <v>153.24510000000001</v>
      </c>
      <c r="DZ12" s="882">
        <v>164.0008</v>
      </c>
      <c r="EA12" s="882">
        <v>170.624</v>
      </c>
      <c r="EB12" s="882">
        <v>176.90200000000002</v>
      </c>
      <c r="EC12" s="882">
        <v>173.27170000000001</v>
      </c>
      <c r="ED12" s="882">
        <v>169.63480000000001</v>
      </c>
      <c r="EE12" s="882">
        <v>166.7013</v>
      </c>
      <c r="EF12" s="882">
        <v>157.17000000000002</v>
      </c>
      <c r="EG12" s="882">
        <v>150.96729999999999</v>
      </c>
      <c r="EH12" s="902">
        <v>146.12620000000001</v>
      </c>
      <c r="EJ12" s="289" t="s">
        <v>127</v>
      </c>
      <c r="EK12" s="1101" t="s">
        <v>105</v>
      </c>
      <c r="EL12" s="1399">
        <v>139.42449999999999</v>
      </c>
      <c r="EM12" s="1399">
        <v>136.0044</v>
      </c>
      <c r="EN12" s="1399">
        <v>142.012</v>
      </c>
      <c r="EO12" s="1399">
        <v>139.78919999999999</v>
      </c>
      <c r="EP12" s="1399">
        <v>134.74379999999999</v>
      </c>
      <c r="EQ12" s="1399">
        <v>140.50130000000001</v>
      </c>
      <c r="ER12" s="1399">
        <v>141.76760000000002</v>
      </c>
      <c r="ES12" s="1399">
        <v>144.2756</v>
      </c>
      <c r="ET12" s="1399">
        <v>145.5454</v>
      </c>
      <c r="EU12" s="1399">
        <v>138.59870000000001</v>
      </c>
      <c r="EV12" s="1399">
        <v>136.02340000000001</v>
      </c>
      <c r="EW12" s="1539">
        <v>136.5651</v>
      </c>
    </row>
    <row r="13" spans="2:153" ht="15.95" customHeight="1">
      <c r="B13" s="410"/>
      <c r="C13" s="1541" t="s">
        <v>234</v>
      </c>
      <c r="D13" s="1532">
        <v>3898.4194000000002</v>
      </c>
      <c r="E13" s="1542">
        <v>3783.75</v>
      </c>
      <c r="F13" s="1543">
        <v>3950.6774</v>
      </c>
      <c r="G13" s="1543">
        <v>4104.3667000000005</v>
      </c>
      <c r="H13" s="1543">
        <v>4113.8387000000002</v>
      </c>
      <c r="I13" s="1543">
        <v>4308.2332999999999</v>
      </c>
      <c r="J13" s="1543">
        <v>4273.6129000000001</v>
      </c>
      <c r="K13" s="1543">
        <v>4174.7741999999998</v>
      </c>
      <c r="L13" s="1543">
        <v>4084.5</v>
      </c>
      <c r="M13" s="1543">
        <v>3751.7419</v>
      </c>
      <c r="N13" s="1543">
        <v>3533.4666999999999</v>
      </c>
      <c r="O13" s="1544">
        <v>3558.9355</v>
      </c>
      <c r="Q13" s="410"/>
      <c r="R13" s="1541" t="s">
        <v>234</v>
      </c>
      <c r="S13" s="1543">
        <v>3482.5161000000003</v>
      </c>
      <c r="T13" s="1543">
        <v>3400</v>
      </c>
      <c r="U13" s="1543">
        <v>3433</v>
      </c>
      <c r="V13" s="1543">
        <v>3434.9666999999999</v>
      </c>
      <c r="W13" s="1543">
        <v>3533.7097000000003</v>
      </c>
      <c r="X13" s="1543">
        <v>3913.4333000000001</v>
      </c>
      <c r="Y13" s="1543">
        <v>3938.7742000000003</v>
      </c>
      <c r="Z13" s="1543">
        <v>3820.0645000000004</v>
      </c>
      <c r="AA13" s="1543">
        <v>3699.1333</v>
      </c>
      <c r="AB13" s="1543">
        <v>3531.6774</v>
      </c>
      <c r="AC13" s="1543">
        <v>3452.8667</v>
      </c>
      <c r="AD13" s="1544">
        <v>3479.9032000000002</v>
      </c>
      <c r="AG13" s="400"/>
      <c r="AH13" s="1538" t="s">
        <v>234</v>
      </c>
      <c r="AI13" s="1545">
        <v>3481.0968000000003</v>
      </c>
      <c r="AJ13" s="1546">
        <v>3387.6071000000002</v>
      </c>
      <c r="AK13" s="1546">
        <v>3546.5806000000002</v>
      </c>
      <c r="AL13" s="1546">
        <v>3760.4</v>
      </c>
      <c r="AM13" s="1546">
        <v>3932.1290000000004</v>
      </c>
      <c r="AN13" s="1546">
        <v>3904.6</v>
      </c>
      <c r="AO13" s="1546">
        <v>3960.2581</v>
      </c>
      <c r="AP13" s="1546">
        <v>3932.9677000000001</v>
      </c>
      <c r="AQ13" s="1546">
        <v>3874.2667000000001</v>
      </c>
      <c r="AR13" s="1546">
        <v>3882.4839000000002</v>
      </c>
      <c r="AS13" s="1546">
        <v>4114.5667000000003</v>
      </c>
      <c r="AT13" s="1547">
        <v>4338.4839000000002</v>
      </c>
      <c r="AV13" s="400"/>
      <c r="AW13" s="1538" t="s">
        <v>234</v>
      </c>
      <c r="AX13" s="1546">
        <v>4197.9031999999997</v>
      </c>
      <c r="AY13" s="1546">
        <v>4099.7930999999999</v>
      </c>
      <c r="AZ13" s="1546">
        <v>4200.0645000000004</v>
      </c>
      <c r="BA13" s="1546">
        <v>4358.9332999999997</v>
      </c>
      <c r="BB13" s="1546">
        <v>4357.4516000000003</v>
      </c>
      <c r="BC13" s="1546">
        <v>4427.2667000000001</v>
      </c>
      <c r="BD13" s="1546">
        <v>4349.8710000000001</v>
      </c>
      <c r="BE13" s="1546">
        <v>4472.0645000000004</v>
      </c>
      <c r="BF13" s="1546">
        <v>4801.7</v>
      </c>
      <c r="BG13" s="1546">
        <v>4870.9354999999996</v>
      </c>
      <c r="BH13" s="1546">
        <v>4769.4332999999997</v>
      </c>
      <c r="BI13" s="1546">
        <v>4609.4516000000003</v>
      </c>
      <c r="BK13" s="400"/>
      <c r="BL13" s="1538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43">
        <v>3583.3871000000004</v>
      </c>
      <c r="DE13" s="289"/>
      <c r="DF13" s="377" t="s">
        <v>234</v>
      </c>
      <c r="DG13" s="883">
        <v>3567</v>
      </c>
      <c r="DH13" s="883">
        <v>3533.2414000000003</v>
      </c>
      <c r="DI13" s="883">
        <v>3386.7419</v>
      </c>
      <c r="DJ13" s="883">
        <v>3369.9</v>
      </c>
      <c r="DK13" s="883">
        <v>3523.1935000000003</v>
      </c>
      <c r="DL13" s="883">
        <v>3981.4667000000004</v>
      </c>
      <c r="DM13" s="883">
        <v>4328.0968000000003</v>
      </c>
      <c r="DN13" s="883">
        <v>4367.7741999999998</v>
      </c>
      <c r="DO13" s="883">
        <v>4405.3</v>
      </c>
      <c r="DP13" s="883">
        <v>4384.4193999999998</v>
      </c>
      <c r="DQ13" s="883">
        <v>4211.7667000000001</v>
      </c>
      <c r="DR13" s="903">
        <v>4232.9677000000001</v>
      </c>
      <c r="DU13" s="289"/>
      <c r="DV13" s="1101" t="s">
        <v>234</v>
      </c>
      <c r="DW13" s="883">
        <v>4133.0645000000004</v>
      </c>
      <c r="DX13" s="883">
        <v>4107</v>
      </c>
      <c r="DY13" s="883">
        <v>4140.9032000000007</v>
      </c>
      <c r="DZ13" s="883">
        <v>4398.3667000000005</v>
      </c>
      <c r="EA13" s="883">
        <v>4537.4193999999998</v>
      </c>
      <c r="EB13" s="883">
        <v>4648.4800000000005</v>
      </c>
      <c r="EC13" s="883">
        <v>4518</v>
      </c>
      <c r="ED13" s="883">
        <v>4427.4193999999998</v>
      </c>
      <c r="EE13" s="883">
        <v>4346.8333000000002</v>
      </c>
      <c r="EF13" s="883">
        <v>4051.6129000000001</v>
      </c>
      <c r="EG13" s="883">
        <v>3857.6667000000002</v>
      </c>
      <c r="EH13" s="903">
        <v>3745.7742000000003</v>
      </c>
      <c r="EJ13" s="289"/>
      <c r="EK13" s="1101" t="s">
        <v>234</v>
      </c>
      <c r="EL13" s="1400">
        <v>3550.6129000000001</v>
      </c>
      <c r="EM13" s="1400">
        <v>3443.3571000000002</v>
      </c>
      <c r="EN13" s="1400">
        <v>3610.4839000000002</v>
      </c>
      <c r="EO13" s="1400">
        <v>3546.0333000000001</v>
      </c>
      <c r="EP13" s="1400">
        <v>3451.3871000000004</v>
      </c>
      <c r="EQ13" s="1400">
        <v>3622.5333000000001</v>
      </c>
      <c r="ER13" s="1400">
        <v>3666.5806000000002</v>
      </c>
      <c r="ES13" s="1400">
        <v>3705.0968000000003</v>
      </c>
      <c r="ET13" s="1400">
        <v>3729.6</v>
      </c>
      <c r="EU13" s="1400">
        <v>3577.1935000000003</v>
      </c>
      <c r="EV13" s="1400">
        <v>3527.1</v>
      </c>
      <c r="EW13" s="1540">
        <v>3529.9677000000001</v>
      </c>
    </row>
    <row r="14" spans="2:153" ht="15.95" customHeight="1">
      <c r="B14" s="410" t="s">
        <v>106</v>
      </c>
      <c r="C14" s="1541" t="s">
        <v>105</v>
      </c>
      <c r="D14" s="1548">
        <v>119.90600000000001</v>
      </c>
      <c r="E14" s="1548">
        <v>114.68440000000001</v>
      </c>
      <c r="F14" s="1549">
        <v>113.8536</v>
      </c>
      <c r="G14" s="1549">
        <v>121.7307</v>
      </c>
      <c r="H14" s="1549">
        <v>125.9093</v>
      </c>
      <c r="I14" s="1549">
        <v>132.05110000000002</v>
      </c>
      <c r="J14" s="1549">
        <v>134.2689</v>
      </c>
      <c r="K14" s="1549">
        <v>131.54160000000002</v>
      </c>
      <c r="L14" s="1549">
        <v>130.22320000000002</v>
      </c>
      <c r="M14" s="1549">
        <v>120.06960000000001</v>
      </c>
      <c r="N14" s="1549">
        <v>116.4316</v>
      </c>
      <c r="O14" s="1550">
        <v>113.7775</v>
      </c>
      <c r="Q14" s="410" t="s">
        <v>106</v>
      </c>
      <c r="R14" s="1541" t="s">
        <v>105</v>
      </c>
      <c r="S14" s="1549">
        <v>108.83540000000001</v>
      </c>
      <c r="T14" s="1549">
        <v>114.62270000000001</v>
      </c>
      <c r="U14" s="1549">
        <v>116.96990000000001</v>
      </c>
      <c r="V14" s="1549">
        <v>120.27040000000001</v>
      </c>
      <c r="W14" s="1549">
        <v>130.87450000000001</v>
      </c>
      <c r="X14" s="1549">
        <v>141.482</v>
      </c>
      <c r="Y14" s="1549">
        <v>137.41800000000001</v>
      </c>
      <c r="Z14" s="1549">
        <v>135.5736</v>
      </c>
      <c r="AA14" s="1549">
        <v>130.96360000000001</v>
      </c>
      <c r="AB14" s="1549">
        <v>126.2038</v>
      </c>
      <c r="AC14" s="1549">
        <v>126.23140000000001</v>
      </c>
      <c r="AD14" s="1550">
        <v>126.26230000000001</v>
      </c>
      <c r="AG14" s="400" t="s">
        <v>106</v>
      </c>
      <c r="AH14" s="1538" t="s">
        <v>105</v>
      </c>
      <c r="AI14" s="1535">
        <v>123.70450000000001</v>
      </c>
      <c r="AJ14" s="1536">
        <v>128.28270000000001</v>
      </c>
      <c r="AK14" s="1536">
        <v>134.02350000000001</v>
      </c>
      <c r="AL14" s="1536">
        <v>138.05070000000001</v>
      </c>
      <c r="AM14" s="1536">
        <v>141.55930000000001</v>
      </c>
      <c r="AN14" s="1536">
        <v>140.44400000000002</v>
      </c>
      <c r="AO14" s="1536">
        <v>141.49370000000002</v>
      </c>
      <c r="AP14" s="1536">
        <v>139.64230000000001</v>
      </c>
      <c r="AQ14" s="1536">
        <v>139.11590000000001</v>
      </c>
      <c r="AR14" s="1536">
        <v>142.90300000000002</v>
      </c>
      <c r="AS14" s="1536">
        <v>148.5515</v>
      </c>
      <c r="AT14" s="1537">
        <v>149.21280000000002</v>
      </c>
      <c r="AV14" s="400" t="s">
        <v>106</v>
      </c>
      <c r="AW14" s="1515" t="s">
        <v>105</v>
      </c>
      <c r="AX14" s="1536">
        <v>139.8372</v>
      </c>
      <c r="AY14" s="1536">
        <v>141.3596</v>
      </c>
      <c r="AZ14" s="1536">
        <v>143.24889999999999</v>
      </c>
      <c r="BA14" s="1536">
        <v>147.22540000000001</v>
      </c>
      <c r="BB14" s="1536">
        <v>151.47989999999999</v>
      </c>
      <c r="BC14" s="1536">
        <v>157.4375</v>
      </c>
      <c r="BD14" s="1536">
        <v>158.9699</v>
      </c>
      <c r="BE14" s="1536">
        <v>164.1054</v>
      </c>
      <c r="BF14" s="1536">
        <v>172.28540000000001</v>
      </c>
      <c r="BG14" s="1536">
        <v>175.61930000000001</v>
      </c>
      <c r="BH14" s="1536">
        <v>169.85040000000001</v>
      </c>
      <c r="BI14" s="1536">
        <v>167.26926785481109</v>
      </c>
      <c r="BK14" s="400" t="s">
        <v>106</v>
      </c>
      <c r="BL14" s="1538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42">
        <v>123.47460000000001</v>
      </c>
      <c r="DE14" s="289" t="s">
        <v>106</v>
      </c>
      <c r="DF14" s="376" t="s">
        <v>105</v>
      </c>
      <c r="DG14" s="882">
        <v>121.81780000000001</v>
      </c>
      <c r="DH14" s="882">
        <v>121.8092</v>
      </c>
      <c r="DI14" s="882">
        <v>120.13250000000001</v>
      </c>
      <c r="DJ14" s="882">
        <v>123.7317</v>
      </c>
      <c r="DK14" s="882">
        <v>128.84390000000002</v>
      </c>
      <c r="DL14" s="882">
        <v>140.84780000000001</v>
      </c>
      <c r="DM14" s="882">
        <v>149.63079999999999</v>
      </c>
      <c r="DN14" s="882">
        <v>147.13570000000001</v>
      </c>
      <c r="DO14" s="882">
        <v>150.89610000000002</v>
      </c>
      <c r="DP14" s="882">
        <v>147.4948</v>
      </c>
      <c r="DQ14" s="882">
        <v>142.5145</v>
      </c>
      <c r="DR14" s="902">
        <v>146.20230000000001</v>
      </c>
      <c r="DU14" s="289" t="s">
        <v>106</v>
      </c>
      <c r="DV14" s="1100" t="s">
        <v>105</v>
      </c>
      <c r="DW14" s="882">
        <v>141.78630000000001</v>
      </c>
      <c r="DX14" s="882">
        <v>141.49370000000002</v>
      </c>
      <c r="DY14" s="882">
        <v>143.9847</v>
      </c>
      <c r="DZ14" s="882">
        <v>153.95650000000001</v>
      </c>
      <c r="EA14" s="882">
        <v>161.56280000000001</v>
      </c>
      <c r="EB14" s="882">
        <v>163.4905</v>
      </c>
      <c r="EC14" s="882">
        <v>158.53810000000001</v>
      </c>
      <c r="ED14" s="882">
        <v>154.58350000000002</v>
      </c>
      <c r="EE14" s="882">
        <v>151.2568</v>
      </c>
      <c r="EF14" s="882">
        <v>142.04920000000001</v>
      </c>
      <c r="EG14" s="882">
        <v>137.19730000000001</v>
      </c>
      <c r="EH14" s="902">
        <v>134.28810000000001</v>
      </c>
      <c r="EJ14" s="289" t="s">
        <v>106</v>
      </c>
      <c r="EK14" s="1100" t="s">
        <v>105</v>
      </c>
      <c r="EL14" s="1399">
        <v>126.84650000000001</v>
      </c>
      <c r="EM14" s="1399">
        <v>124.96430000000001</v>
      </c>
      <c r="EN14" s="1399">
        <v>130.2724</v>
      </c>
      <c r="EO14" s="1399">
        <v>127.14400000000001</v>
      </c>
      <c r="EP14" s="1399">
        <v>127.1384</v>
      </c>
      <c r="EQ14" s="1399">
        <v>126.7539</v>
      </c>
      <c r="ER14" s="1399">
        <v>127.12740000000001</v>
      </c>
      <c r="ES14" s="1399">
        <v>130.0094</v>
      </c>
      <c r="ET14" s="1399">
        <v>131.8049</v>
      </c>
      <c r="EU14" s="1399">
        <v>126.88500000000001</v>
      </c>
      <c r="EV14" s="1399">
        <v>127.09500000000001</v>
      </c>
      <c r="EW14" s="1539">
        <v>130.08360000000002</v>
      </c>
    </row>
    <row r="15" spans="2:153" ht="15.95" customHeight="1">
      <c r="B15" s="410"/>
      <c r="C15" s="1541" t="s">
        <v>107</v>
      </c>
      <c r="D15" s="1548">
        <v>893.51610000000005</v>
      </c>
      <c r="E15" s="1548">
        <v>854.57140000000004</v>
      </c>
      <c r="F15" s="1549">
        <v>848.32260000000008</v>
      </c>
      <c r="G15" s="1549">
        <v>906.8</v>
      </c>
      <c r="H15" s="1549">
        <v>937.64520000000005</v>
      </c>
      <c r="I15" s="1549">
        <v>983.2</v>
      </c>
      <c r="J15" s="1549">
        <v>999.7419000000001</v>
      </c>
      <c r="K15" s="1549">
        <v>979.22580000000005</v>
      </c>
      <c r="L15" s="1549">
        <v>969.2333000000001</v>
      </c>
      <c r="M15" s="1549">
        <v>893.77420000000006</v>
      </c>
      <c r="N15" s="1549">
        <v>866.43330000000003</v>
      </c>
      <c r="O15" s="1550">
        <v>846.74189999999999</v>
      </c>
      <c r="Q15" s="410"/>
      <c r="R15" s="1541" t="s">
        <v>107</v>
      </c>
      <c r="S15" s="1549">
        <v>810</v>
      </c>
      <c r="T15" s="1549">
        <v>853.25</v>
      </c>
      <c r="U15" s="1549">
        <v>870.45159999999998</v>
      </c>
      <c r="V15" s="1549">
        <v>895.16669999999999</v>
      </c>
      <c r="W15" s="1549">
        <v>973.90320000000008</v>
      </c>
      <c r="X15" s="1549">
        <v>1052.7333000000001</v>
      </c>
      <c r="Y15" s="1549">
        <v>1024</v>
      </c>
      <c r="Z15" s="1549">
        <v>1010</v>
      </c>
      <c r="AA15" s="1549">
        <v>975.33330000000001</v>
      </c>
      <c r="AB15" s="1549">
        <v>941</v>
      </c>
      <c r="AC15" s="1549">
        <v>941</v>
      </c>
      <c r="AD15" s="1550">
        <v>941</v>
      </c>
      <c r="AG15" s="400"/>
      <c r="AH15" s="1538" t="s">
        <v>107</v>
      </c>
      <c r="AI15" s="1535">
        <v>921.83870000000002</v>
      </c>
      <c r="AJ15" s="1536">
        <v>956.39290000000005</v>
      </c>
      <c r="AK15" s="1536">
        <v>999.4516000000001</v>
      </c>
      <c r="AL15" s="1536">
        <v>1029.5</v>
      </c>
      <c r="AM15" s="1536">
        <v>1055.5484000000001</v>
      </c>
      <c r="AN15" s="1536">
        <v>1047.4000000000001</v>
      </c>
      <c r="AO15" s="1536">
        <v>1055</v>
      </c>
      <c r="AP15" s="1536">
        <v>1040.2903000000001</v>
      </c>
      <c r="AQ15" s="1536">
        <v>1036</v>
      </c>
      <c r="AR15" s="1536">
        <v>1063.7742000000001</v>
      </c>
      <c r="AS15" s="1536">
        <v>1105.5</v>
      </c>
      <c r="AT15" s="1537">
        <v>1109.2903000000001</v>
      </c>
      <c r="AV15" s="400"/>
      <c r="AW15" s="1515" t="s">
        <v>107</v>
      </c>
      <c r="AX15" s="1536">
        <v>1039.7419</v>
      </c>
      <c r="AY15" s="1536">
        <v>1050.8621000000001</v>
      </c>
      <c r="AZ15" s="1536">
        <v>1065.1289999999999</v>
      </c>
      <c r="BA15" s="1536">
        <v>1095.2333000000001</v>
      </c>
      <c r="BB15" s="1536">
        <v>1126.0968</v>
      </c>
      <c r="BC15" s="1536">
        <v>1170.1333</v>
      </c>
      <c r="BD15" s="1536">
        <v>1182.4838999999999</v>
      </c>
      <c r="BE15" s="1536">
        <v>1221.7419</v>
      </c>
      <c r="BF15" s="1536">
        <v>1284.1333</v>
      </c>
      <c r="BG15" s="1536">
        <v>1309.7742000000001</v>
      </c>
      <c r="BH15" s="1536">
        <v>1266.8667</v>
      </c>
      <c r="BI15" s="1536">
        <v>1247.9032</v>
      </c>
      <c r="BK15" s="400"/>
      <c r="BL15" s="1538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43">
        <v>921.25810000000001</v>
      </c>
      <c r="DE15" s="289"/>
      <c r="DF15" s="377" t="s">
        <v>107</v>
      </c>
      <c r="DG15" s="883">
        <v>909</v>
      </c>
      <c r="DH15" s="883">
        <v>909.03060000000005</v>
      </c>
      <c r="DI15" s="883">
        <v>895.81680000000006</v>
      </c>
      <c r="DJ15" s="883">
        <v>921</v>
      </c>
      <c r="DK15" s="883">
        <v>958.4516000000001</v>
      </c>
      <c r="DL15" s="883">
        <v>1047.4666999999999</v>
      </c>
      <c r="DM15" s="883">
        <v>1113.1935000000001</v>
      </c>
      <c r="DN15" s="883">
        <v>1094.7419</v>
      </c>
      <c r="DO15" s="883">
        <v>1123.7333000000001</v>
      </c>
      <c r="DP15" s="883">
        <v>1097.5484000000001</v>
      </c>
      <c r="DQ15" s="883">
        <v>1060.3667</v>
      </c>
      <c r="DR15" s="903">
        <v>1087.1935000000001</v>
      </c>
      <c r="DU15" s="289"/>
      <c r="DV15" s="1101" t="s">
        <v>107</v>
      </c>
      <c r="DW15" s="883">
        <v>1054.2258000000002</v>
      </c>
      <c r="DX15" s="883">
        <v>1052</v>
      </c>
      <c r="DY15" s="883">
        <v>1070.5484000000001</v>
      </c>
      <c r="DZ15" s="883">
        <v>1145.0667000000001</v>
      </c>
      <c r="EA15" s="883">
        <v>1202</v>
      </c>
      <c r="EB15" s="883">
        <v>1216</v>
      </c>
      <c r="EC15" s="883">
        <v>1179</v>
      </c>
      <c r="ED15" s="883">
        <v>1149.7419</v>
      </c>
      <c r="EE15" s="883">
        <v>1125.3667</v>
      </c>
      <c r="EF15" s="883">
        <v>1057.2581</v>
      </c>
      <c r="EG15" s="883">
        <v>1021</v>
      </c>
      <c r="EH15" s="903">
        <v>999.54840000000002</v>
      </c>
      <c r="EJ15" s="289"/>
      <c r="EK15" s="1101" t="s">
        <v>107</v>
      </c>
      <c r="EL15" s="1400">
        <v>944.4516000000001</v>
      </c>
      <c r="EM15" s="1400">
        <v>930.42860000000007</v>
      </c>
      <c r="EN15" s="1400">
        <v>970.38710000000003</v>
      </c>
      <c r="EO15" s="1400">
        <v>947</v>
      </c>
      <c r="EP15" s="1400">
        <v>947</v>
      </c>
      <c r="EQ15" s="1400">
        <v>944.2</v>
      </c>
      <c r="ER15" s="1400">
        <v>947.4194</v>
      </c>
      <c r="ES15" s="1400">
        <v>969.2903</v>
      </c>
      <c r="ET15" s="1400">
        <v>983.03330000000005</v>
      </c>
      <c r="EU15" s="1400">
        <v>946.51610000000005</v>
      </c>
      <c r="EV15" s="1400">
        <v>948.26670000000001</v>
      </c>
      <c r="EW15" s="1540">
        <v>971.09680000000003</v>
      </c>
    </row>
    <row r="16" spans="2:153" ht="15.95" customHeight="1">
      <c r="B16" s="410" t="s">
        <v>108</v>
      </c>
      <c r="C16" s="1531" t="s">
        <v>105</v>
      </c>
      <c r="D16" s="1548">
        <v>140.82740000000001</v>
      </c>
      <c r="E16" s="1551">
        <v>139.39930000000001</v>
      </c>
      <c r="F16" s="1552">
        <v>141.3287</v>
      </c>
      <c r="G16" s="1552">
        <v>147.21</v>
      </c>
      <c r="H16" s="1552">
        <v>149.61610000000002</v>
      </c>
      <c r="I16" s="1552">
        <v>154.90300000000002</v>
      </c>
      <c r="J16" s="1552">
        <v>158.40350000000001</v>
      </c>
      <c r="K16" s="1552">
        <v>160.0703</v>
      </c>
      <c r="L16" s="1552">
        <v>150.4367</v>
      </c>
      <c r="M16" s="1549">
        <v>138.20770000000002</v>
      </c>
      <c r="N16" s="1549">
        <v>137.56900000000002</v>
      </c>
      <c r="O16" s="1553">
        <v>134.33580000000001</v>
      </c>
      <c r="Q16" s="410" t="s">
        <v>108</v>
      </c>
      <c r="R16" s="1531" t="s">
        <v>105</v>
      </c>
      <c r="S16" s="1552">
        <v>134.03579999999999</v>
      </c>
      <c r="T16" s="1552">
        <v>140.47749999999999</v>
      </c>
      <c r="U16" s="1552">
        <v>135.6671</v>
      </c>
      <c r="V16" s="1552">
        <v>137.03400000000002</v>
      </c>
      <c r="W16" s="1552">
        <v>145.251</v>
      </c>
      <c r="X16" s="1552">
        <v>156.28530000000001</v>
      </c>
      <c r="Y16" s="1552">
        <v>150.59710000000001</v>
      </c>
      <c r="Z16" s="1549">
        <v>153.2081</v>
      </c>
      <c r="AA16" s="1549">
        <v>144.79430000000002</v>
      </c>
      <c r="AB16" s="1552">
        <v>141.0187</v>
      </c>
      <c r="AC16" s="1552">
        <v>144.6163</v>
      </c>
      <c r="AD16" s="1553">
        <v>149.4</v>
      </c>
      <c r="AG16" s="400" t="s">
        <v>108</v>
      </c>
      <c r="AH16" s="1515" t="s">
        <v>105</v>
      </c>
      <c r="AI16" s="1554">
        <v>130.4948</v>
      </c>
      <c r="AJ16" s="1555">
        <v>144.7671</v>
      </c>
      <c r="AK16" s="1555">
        <v>151.19030000000001</v>
      </c>
      <c r="AL16" s="1555">
        <v>159.494</v>
      </c>
      <c r="AM16" s="1555">
        <v>160.30450000000002</v>
      </c>
      <c r="AN16" s="1555">
        <v>159.63</v>
      </c>
      <c r="AO16" s="1555">
        <v>160.83100000000002</v>
      </c>
      <c r="AP16" s="1555">
        <v>158.1</v>
      </c>
      <c r="AQ16" s="1536">
        <v>158.1</v>
      </c>
      <c r="AR16" s="1536">
        <v>158.0342</v>
      </c>
      <c r="AS16" s="1555">
        <v>164.83200000000002</v>
      </c>
      <c r="AT16" s="1556">
        <v>162.93680000000001</v>
      </c>
      <c r="AV16" s="400" t="s">
        <v>108</v>
      </c>
      <c r="AW16" s="1515" t="s">
        <v>105</v>
      </c>
      <c r="AX16" s="1555">
        <v>154.4477</v>
      </c>
      <c r="AY16" s="1555">
        <v>162.28550000000001</v>
      </c>
      <c r="AZ16" s="1555">
        <v>164.84520000000001</v>
      </c>
      <c r="BA16" s="1555">
        <v>170.952</v>
      </c>
      <c r="BB16" s="1555">
        <v>168.92519999999999</v>
      </c>
      <c r="BC16" s="1555">
        <v>168.91200000000001</v>
      </c>
      <c r="BD16" s="1555">
        <v>165.33869999999999</v>
      </c>
      <c r="BE16" s="1536">
        <v>183.6</v>
      </c>
      <c r="BF16" s="1536">
        <v>194.99</v>
      </c>
      <c r="BG16" s="1555">
        <v>193.20769999999999</v>
      </c>
      <c r="BH16" s="1555">
        <v>184.72200000000001</v>
      </c>
      <c r="BI16" s="1555">
        <v>173.89349999999999</v>
      </c>
      <c r="BK16" s="400" t="s">
        <v>108</v>
      </c>
      <c r="BL16" s="1515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42">
        <v>128.76770000000002</v>
      </c>
      <c r="DE16" s="289" t="s">
        <v>108</v>
      </c>
      <c r="DF16" s="376" t="s">
        <v>105</v>
      </c>
      <c r="DG16" s="882">
        <v>132.8913</v>
      </c>
      <c r="DH16" s="882">
        <v>133.20340000000002</v>
      </c>
      <c r="DI16" s="882">
        <v>131.9316</v>
      </c>
      <c r="DJ16" s="882">
        <v>131.84900000000002</v>
      </c>
      <c r="DK16" s="882">
        <v>143.8887</v>
      </c>
      <c r="DL16" s="882">
        <v>157.8373</v>
      </c>
      <c r="DM16" s="882">
        <v>168.59710000000001</v>
      </c>
      <c r="DN16" s="882">
        <v>169.7826</v>
      </c>
      <c r="DO16" s="882">
        <v>172.77200000000002</v>
      </c>
      <c r="DP16" s="882">
        <v>161.20870000000002</v>
      </c>
      <c r="DQ16" s="882">
        <v>157.48099999999999</v>
      </c>
      <c r="DR16" s="902">
        <v>159.6694</v>
      </c>
      <c r="DU16" s="289" t="s">
        <v>108</v>
      </c>
      <c r="DV16" s="1100" t="s">
        <v>105</v>
      </c>
      <c r="DW16" s="882">
        <v>157.39870000000002</v>
      </c>
      <c r="DX16" s="882">
        <v>156.61430000000001</v>
      </c>
      <c r="DY16" s="882">
        <v>161.91900000000001</v>
      </c>
      <c r="DZ16" s="882">
        <v>176.81900000000002</v>
      </c>
      <c r="EA16" s="882">
        <v>182.6465</v>
      </c>
      <c r="EB16" s="882">
        <v>185.63900000000001</v>
      </c>
      <c r="EC16" s="882">
        <v>177.51</v>
      </c>
      <c r="ED16" s="882">
        <v>174.73940000000002</v>
      </c>
      <c r="EE16" s="882">
        <v>168.26170000000002</v>
      </c>
      <c r="EF16" s="882">
        <v>154.0061</v>
      </c>
      <c r="EG16" s="882">
        <v>149.32300000000001</v>
      </c>
      <c r="EH16" s="902">
        <v>145.5223</v>
      </c>
      <c r="EJ16" s="289" t="s">
        <v>108</v>
      </c>
      <c r="EK16" s="1100" t="s">
        <v>105</v>
      </c>
      <c r="EL16" s="1399">
        <v>137.1129</v>
      </c>
      <c r="EM16" s="1399">
        <v>146.43110000000001</v>
      </c>
      <c r="EN16" s="1399">
        <v>152.2842</v>
      </c>
      <c r="EO16" s="1399">
        <v>147.90470000000002</v>
      </c>
      <c r="EP16" s="1399">
        <v>144.97450000000001</v>
      </c>
      <c r="EQ16" s="1399">
        <v>148.94200000000001</v>
      </c>
      <c r="ER16" s="1399">
        <v>147.12610000000001</v>
      </c>
      <c r="ES16" s="1399">
        <v>154.2071</v>
      </c>
      <c r="ET16" s="1399">
        <v>150.27930000000001</v>
      </c>
      <c r="EU16" s="1399">
        <v>141.4803</v>
      </c>
      <c r="EV16" s="1399">
        <v>140.3963</v>
      </c>
      <c r="EW16" s="1539">
        <v>140.26900000000001</v>
      </c>
    </row>
    <row r="17" spans="2:153" ht="15.95" customHeight="1">
      <c r="B17" s="410" t="s">
        <v>126</v>
      </c>
      <c r="C17" s="1531" t="s">
        <v>105</v>
      </c>
      <c r="D17" s="1548">
        <v>151.9025</v>
      </c>
      <c r="E17" s="1551">
        <v>148.95600000000002</v>
      </c>
      <c r="F17" s="1552">
        <v>146.7054</v>
      </c>
      <c r="G17" s="1552">
        <v>147.98439999999999</v>
      </c>
      <c r="H17" s="1552">
        <v>150.5617</v>
      </c>
      <c r="I17" s="1552">
        <v>152.39619999999999</v>
      </c>
      <c r="J17" s="1552">
        <v>156.04470000000001</v>
      </c>
      <c r="K17" s="1552">
        <v>155.23869999999999</v>
      </c>
      <c r="L17" s="1552">
        <v>153.95529999999999</v>
      </c>
      <c r="M17" s="1549">
        <v>148.22410000000002</v>
      </c>
      <c r="N17" s="1549">
        <v>142.97749999999999</v>
      </c>
      <c r="O17" s="1553">
        <v>142.70099999999999</v>
      </c>
      <c r="Q17" s="410" t="s">
        <v>126</v>
      </c>
      <c r="R17" s="1531" t="s">
        <v>105</v>
      </c>
      <c r="S17" s="1552">
        <v>138.46850000000001</v>
      </c>
      <c r="T17" s="1552">
        <v>139.36860000000001</v>
      </c>
      <c r="U17" s="1552">
        <v>141.0284</v>
      </c>
      <c r="V17" s="1552">
        <v>138.8229</v>
      </c>
      <c r="W17" s="1552">
        <v>139.44140000000002</v>
      </c>
      <c r="X17" s="1552">
        <v>144.54310000000001</v>
      </c>
      <c r="Y17" s="1552">
        <v>149.5137</v>
      </c>
      <c r="Z17" s="1549">
        <v>145.81100000000001</v>
      </c>
      <c r="AA17" s="1549">
        <v>145.3776</v>
      </c>
      <c r="AB17" s="1552">
        <v>143.2998</v>
      </c>
      <c r="AC17" s="1552">
        <v>141.5325</v>
      </c>
      <c r="AD17" s="1553">
        <v>143.16650000000001</v>
      </c>
      <c r="AG17" s="400" t="s">
        <v>126</v>
      </c>
      <c r="AH17" s="1515" t="s">
        <v>105</v>
      </c>
      <c r="AI17" s="1554">
        <v>146.11760000000001</v>
      </c>
      <c r="AJ17" s="1555">
        <v>141.73140000000001</v>
      </c>
      <c r="AK17" s="1555">
        <v>149.10939999999999</v>
      </c>
      <c r="AL17" s="1555">
        <v>153.69999999999999</v>
      </c>
      <c r="AM17" s="1555">
        <v>160.60060000000001</v>
      </c>
      <c r="AN17" s="1555">
        <v>161.58770000000001</v>
      </c>
      <c r="AO17" s="1555">
        <v>159.1765</v>
      </c>
      <c r="AP17" s="1555">
        <v>160.3948</v>
      </c>
      <c r="AQ17" s="1536">
        <v>159.78400000000002</v>
      </c>
      <c r="AR17" s="1536">
        <v>159.75320000000002</v>
      </c>
      <c r="AS17" s="1555">
        <v>160.29670000000002</v>
      </c>
      <c r="AT17" s="1556">
        <v>163.3981</v>
      </c>
      <c r="AV17" s="400" t="s">
        <v>126</v>
      </c>
      <c r="AW17" s="1515" t="s">
        <v>105</v>
      </c>
      <c r="AX17" s="1555">
        <v>163.71350000000001</v>
      </c>
      <c r="AY17" s="1555">
        <v>159.04929999999999</v>
      </c>
      <c r="AZ17" s="1555">
        <v>164.62100000000001</v>
      </c>
      <c r="BA17" s="1555">
        <v>164.09870000000001</v>
      </c>
      <c r="BB17" s="1555">
        <v>165.4726</v>
      </c>
      <c r="BC17" s="1555">
        <v>166.04929999999999</v>
      </c>
      <c r="BD17" s="1555">
        <v>168.17869999999999</v>
      </c>
      <c r="BE17" s="1536">
        <v>168.66</v>
      </c>
      <c r="BF17" s="1536">
        <v>175.28800000000001</v>
      </c>
      <c r="BG17" s="1555">
        <v>183.16480000000001</v>
      </c>
      <c r="BH17" s="1555">
        <v>181.65700000000001</v>
      </c>
      <c r="BI17" s="1555">
        <v>178.4606</v>
      </c>
      <c r="BK17" s="400" t="s">
        <v>126</v>
      </c>
      <c r="BL17" s="1515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42">
        <v>137.53450000000001</v>
      </c>
      <c r="DE17" s="289" t="s">
        <v>126</v>
      </c>
      <c r="DF17" s="376" t="s">
        <v>105</v>
      </c>
      <c r="DG17" s="882">
        <v>133.37810000000002</v>
      </c>
      <c r="DH17" s="882">
        <v>133.7945</v>
      </c>
      <c r="DI17" s="882">
        <v>132.34290000000001</v>
      </c>
      <c r="DJ17" s="882">
        <v>136.37530000000001</v>
      </c>
      <c r="DK17" s="882">
        <v>134.6874</v>
      </c>
      <c r="DL17" s="882">
        <v>141.536</v>
      </c>
      <c r="DM17" s="882">
        <v>148.11940000000001</v>
      </c>
      <c r="DN17" s="882">
        <v>152.4332</v>
      </c>
      <c r="DO17" s="882">
        <v>154.64570000000001</v>
      </c>
      <c r="DP17" s="882">
        <v>152.9794</v>
      </c>
      <c r="DQ17" s="882">
        <v>150.07330000000002</v>
      </c>
      <c r="DR17" s="902">
        <v>149.70320000000001</v>
      </c>
      <c r="DU17" s="289" t="s">
        <v>126</v>
      </c>
      <c r="DV17" s="1100" t="s">
        <v>105</v>
      </c>
      <c r="DW17" s="882">
        <v>148.42350000000002</v>
      </c>
      <c r="DX17" s="882">
        <v>147.23500000000001</v>
      </c>
      <c r="DY17" s="882">
        <v>148.71520000000001</v>
      </c>
      <c r="DZ17" s="882">
        <v>153.74299999999999</v>
      </c>
      <c r="EA17" s="882">
        <v>161.87739999999999</v>
      </c>
      <c r="EB17" s="882">
        <v>161.8323</v>
      </c>
      <c r="EC17" s="882">
        <v>162.5429</v>
      </c>
      <c r="ED17" s="882">
        <v>157.6952</v>
      </c>
      <c r="EE17" s="882">
        <v>156.43700000000001</v>
      </c>
      <c r="EF17" s="882">
        <v>150.82160000000002</v>
      </c>
      <c r="EG17" s="882">
        <v>146.75470000000001</v>
      </c>
      <c r="EH17" s="902">
        <v>146.1832</v>
      </c>
      <c r="EJ17" s="289" t="s">
        <v>126</v>
      </c>
      <c r="EK17" s="1100" t="s">
        <v>105</v>
      </c>
      <c r="EL17" s="1399">
        <v>141.49549999999999</v>
      </c>
      <c r="EM17" s="1399">
        <v>142.625</v>
      </c>
      <c r="EN17" s="1399">
        <v>145.24260000000001</v>
      </c>
      <c r="EO17" s="1399">
        <v>142.42570000000001</v>
      </c>
      <c r="EP17" s="1399">
        <v>143.5942</v>
      </c>
      <c r="EQ17" s="1399">
        <v>146.8603</v>
      </c>
      <c r="ER17" s="1399">
        <v>146.0874</v>
      </c>
      <c r="ES17" s="1399">
        <v>146.34030000000001</v>
      </c>
      <c r="ET17" s="1399">
        <v>149.452</v>
      </c>
      <c r="EU17" s="1399">
        <v>148.28060000000002</v>
      </c>
      <c r="EV17" s="1399">
        <v>144.3783</v>
      </c>
      <c r="EW17" s="1539">
        <v>145.92060000000001</v>
      </c>
    </row>
    <row r="18" spans="2:153" ht="15.95" customHeight="1">
      <c r="B18" s="410"/>
      <c r="C18" s="1531" t="s">
        <v>279</v>
      </c>
      <c r="D18" s="1548">
        <v>2376.7577000000001</v>
      </c>
      <c r="E18" s="1557">
        <v>2330.6546000000003</v>
      </c>
      <c r="F18" s="1558">
        <v>2295.44</v>
      </c>
      <c r="G18" s="1558">
        <v>2315.4520000000002</v>
      </c>
      <c r="H18" s="1558">
        <v>2355.7787000000003</v>
      </c>
      <c r="I18" s="1558">
        <v>2384.4827</v>
      </c>
      <c r="J18" s="1558">
        <v>2441.5694000000003</v>
      </c>
      <c r="K18" s="1558">
        <v>2428.9574000000002</v>
      </c>
      <c r="L18" s="1558">
        <v>2408.8777</v>
      </c>
      <c r="M18" s="1559">
        <v>2319.2039</v>
      </c>
      <c r="N18" s="1559">
        <v>2237.1110000000003</v>
      </c>
      <c r="O18" s="1560">
        <v>2232.7861000000003</v>
      </c>
      <c r="Q18" s="410"/>
      <c r="R18" s="1531" t="s">
        <v>279</v>
      </c>
      <c r="S18" s="1558">
        <v>2166.5610000000001</v>
      </c>
      <c r="T18" s="1558">
        <v>2180.645</v>
      </c>
      <c r="U18" s="1558">
        <v>2206.6154999999999</v>
      </c>
      <c r="V18" s="1558">
        <v>2172.107</v>
      </c>
      <c r="W18" s="1558">
        <v>2181.7832000000003</v>
      </c>
      <c r="X18" s="1558">
        <v>2261.607</v>
      </c>
      <c r="Y18" s="1558">
        <v>2339.3806</v>
      </c>
      <c r="Z18" s="1559">
        <v>2281.4465</v>
      </c>
      <c r="AA18" s="1559">
        <v>2274.6657</v>
      </c>
      <c r="AB18" s="1558">
        <v>2242.1545000000001</v>
      </c>
      <c r="AC18" s="1558">
        <v>2214.5017000000003</v>
      </c>
      <c r="AD18" s="1560">
        <v>2240.069</v>
      </c>
      <c r="AG18" s="400" t="s">
        <v>109</v>
      </c>
      <c r="AH18" s="1515" t="s">
        <v>105</v>
      </c>
      <c r="AI18" s="1554">
        <v>171.36100000000002</v>
      </c>
      <c r="AJ18" s="1555">
        <v>166.40820000000002</v>
      </c>
      <c r="AK18" s="1555">
        <v>160.77260000000001</v>
      </c>
      <c r="AL18" s="1555">
        <v>156.042</v>
      </c>
      <c r="AM18" s="1555">
        <v>158.0958</v>
      </c>
      <c r="AN18" s="1555">
        <v>163.78030000000001</v>
      </c>
      <c r="AO18" s="1555">
        <v>173.86450000000002</v>
      </c>
      <c r="AP18" s="1555">
        <v>176.61</v>
      </c>
      <c r="AQ18" s="1536">
        <v>176.95</v>
      </c>
      <c r="AR18" s="1536">
        <v>180.39770000000001</v>
      </c>
      <c r="AS18" s="1555">
        <v>187.2183</v>
      </c>
      <c r="AT18" s="1556">
        <v>199.0223</v>
      </c>
      <c r="AV18" s="400" t="s">
        <v>109</v>
      </c>
      <c r="AW18" s="1538" t="s">
        <v>105</v>
      </c>
      <c r="AX18" s="1555">
        <v>191.8287</v>
      </c>
      <c r="AY18" s="1555">
        <v>179.61660000000001</v>
      </c>
      <c r="AZ18" s="1555">
        <v>168.27969999999999</v>
      </c>
      <c r="BA18" s="1555">
        <v>164.67930000000001</v>
      </c>
      <c r="BB18" s="1555">
        <v>173.0548</v>
      </c>
      <c r="BC18" s="1555">
        <v>183.02930000000001</v>
      </c>
      <c r="BD18" s="1555">
        <v>188.79679999999999</v>
      </c>
      <c r="BE18" s="1536">
        <v>201.90520000000001</v>
      </c>
      <c r="BF18" s="1536">
        <v>210.68170000000001</v>
      </c>
      <c r="BG18" s="1555">
        <v>211.1045</v>
      </c>
      <c r="BH18" s="1555">
        <v>207.94470000000001</v>
      </c>
      <c r="BI18" s="1555">
        <v>207.4365</v>
      </c>
      <c r="BK18" s="400" t="s">
        <v>109</v>
      </c>
      <c r="BL18" s="1515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42">
        <v>136.50970000000001</v>
      </c>
      <c r="DE18" s="289" t="s">
        <v>112</v>
      </c>
      <c r="DF18" s="376" t="s">
        <v>105</v>
      </c>
      <c r="DG18" s="882">
        <v>135.27260000000001</v>
      </c>
      <c r="DH18" s="882">
        <v>135.4486</v>
      </c>
      <c r="DI18" s="882">
        <v>132.5932</v>
      </c>
      <c r="DJ18" s="882">
        <v>135.9357</v>
      </c>
      <c r="DK18" s="882">
        <v>140.14610000000002</v>
      </c>
      <c r="DL18" s="882">
        <v>146.37430000000001</v>
      </c>
      <c r="DM18" s="882">
        <v>151.60650000000001</v>
      </c>
      <c r="DN18" s="882">
        <v>152.899</v>
      </c>
      <c r="DO18" s="882">
        <v>159.44200000000001</v>
      </c>
      <c r="DP18" s="882">
        <v>159.16230000000002</v>
      </c>
      <c r="DQ18" s="882">
        <v>155.30270000000002</v>
      </c>
      <c r="DR18" s="902">
        <v>155.0735</v>
      </c>
      <c r="DU18" s="289" t="s">
        <v>112</v>
      </c>
      <c r="DV18" s="1100" t="s">
        <v>105</v>
      </c>
      <c r="DW18" s="882">
        <v>153.86840000000001</v>
      </c>
      <c r="DX18" s="882">
        <v>157.73820000000001</v>
      </c>
      <c r="DY18" s="882">
        <v>164.01390000000001</v>
      </c>
      <c r="DZ18" s="882">
        <v>164.42700000000002</v>
      </c>
      <c r="EA18" s="882">
        <v>164.92420000000001</v>
      </c>
      <c r="EB18" s="882">
        <v>165.97900000000001</v>
      </c>
      <c r="EC18" s="882">
        <v>169.00190000000001</v>
      </c>
      <c r="ED18" s="882">
        <v>163.1103</v>
      </c>
      <c r="EE18" s="882">
        <v>158.4753</v>
      </c>
      <c r="EF18" s="882">
        <v>153.83000000000001</v>
      </c>
      <c r="EG18" s="882">
        <v>149.5993</v>
      </c>
      <c r="EH18" s="902">
        <v>145.61420000000001</v>
      </c>
      <c r="EJ18" s="289" t="s">
        <v>112</v>
      </c>
      <c r="EK18" s="1100" t="s">
        <v>105</v>
      </c>
      <c r="EL18" s="1399">
        <v>140.3065</v>
      </c>
      <c r="EM18" s="1399">
        <v>138.4461</v>
      </c>
      <c r="EN18" s="1399">
        <v>138.83450000000002</v>
      </c>
      <c r="EO18" s="1399">
        <v>139.40100000000001</v>
      </c>
      <c r="EP18" s="1399">
        <v>140.19900000000001</v>
      </c>
      <c r="EQ18" s="1399">
        <v>140.66400000000002</v>
      </c>
      <c r="ER18" s="1399">
        <v>140.47130000000001</v>
      </c>
      <c r="ES18" s="1399">
        <v>137.2594</v>
      </c>
      <c r="ET18" s="1399">
        <v>137.4333</v>
      </c>
      <c r="EU18" s="1399">
        <v>139.9658</v>
      </c>
      <c r="EV18" s="1399">
        <v>138.3793</v>
      </c>
      <c r="EW18" s="1539">
        <v>138.7268</v>
      </c>
    </row>
    <row r="19" spans="2:153" ht="15.95" customHeight="1">
      <c r="B19" s="410" t="s">
        <v>109</v>
      </c>
      <c r="C19" s="1531" t="s">
        <v>105</v>
      </c>
      <c r="D19" s="1548">
        <v>196.56450000000001</v>
      </c>
      <c r="E19" s="1551">
        <v>189.8579</v>
      </c>
      <c r="F19" s="1552">
        <v>177.54770000000002</v>
      </c>
      <c r="G19" s="1552">
        <v>162.53570000000002</v>
      </c>
      <c r="H19" s="1552">
        <v>157.38550000000001</v>
      </c>
      <c r="I19" s="1552">
        <v>160.73570000000001</v>
      </c>
      <c r="J19" s="1552">
        <v>176.00030000000001</v>
      </c>
      <c r="K19" s="1552">
        <v>179.58420000000001</v>
      </c>
      <c r="L19" s="1552">
        <v>173.70500000000001</v>
      </c>
      <c r="M19" s="1549">
        <v>168.89840000000001</v>
      </c>
      <c r="N19" s="1549">
        <v>163.60599999999999</v>
      </c>
      <c r="O19" s="1553">
        <v>169.36870000000002</v>
      </c>
      <c r="Q19" s="410" t="s">
        <v>109</v>
      </c>
      <c r="R19" s="1531" t="s">
        <v>105</v>
      </c>
      <c r="S19" s="1552">
        <v>169.96290000000002</v>
      </c>
      <c r="T19" s="1552">
        <v>163.01</v>
      </c>
      <c r="U19" s="1552">
        <v>158.2784</v>
      </c>
      <c r="V19" s="1552">
        <v>150.20830000000001</v>
      </c>
      <c r="W19" s="1552">
        <v>142.70189999999999</v>
      </c>
      <c r="X19" s="1552">
        <v>146.73430000000002</v>
      </c>
      <c r="Y19" s="1552">
        <v>160.45940000000002</v>
      </c>
      <c r="Z19" s="1549">
        <v>169.95350000000002</v>
      </c>
      <c r="AA19" s="1549">
        <v>168.1277</v>
      </c>
      <c r="AB19" s="1552">
        <v>165.7174</v>
      </c>
      <c r="AC19" s="1552">
        <v>165.64500000000001</v>
      </c>
      <c r="AD19" s="1553">
        <v>169.6542</v>
      </c>
      <c r="AG19" s="400" t="s">
        <v>110</v>
      </c>
      <c r="AH19" s="1515" t="s">
        <v>105</v>
      </c>
      <c r="AI19" s="1554">
        <v>139.43350000000001</v>
      </c>
      <c r="AJ19" s="1555">
        <v>158.2304</v>
      </c>
      <c r="AK19" s="1555">
        <v>166.05030000000002</v>
      </c>
      <c r="AL19" s="1555">
        <v>166.26830000000001</v>
      </c>
      <c r="AM19" s="1555">
        <v>168.3039</v>
      </c>
      <c r="AN19" s="1555">
        <v>165.05070000000001</v>
      </c>
      <c r="AO19" s="1555">
        <v>165.49420000000001</v>
      </c>
      <c r="AP19" s="1555">
        <v>163.64230000000001</v>
      </c>
      <c r="AQ19" s="1536">
        <v>160.01730000000001</v>
      </c>
      <c r="AR19" s="1536">
        <v>157.23770000000002</v>
      </c>
      <c r="AS19" s="1555">
        <v>154.88030000000001</v>
      </c>
      <c r="AT19" s="1556">
        <v>152.40710000000001</v>
      </c>
      <c r="AV19" s="400" t="s">
        <v>110</v>
      </c>
      <c r="AW19" s="1515" t="s">
        <v>105</v>
      </c>
      <c r="AX19" s="1555">
        <v>145.79740000000001</v>
      </c>
      <c r="AY19" s="1555">
        <v>156.3134</v>
      </c>
      <c r="AZ19" s="1555">
        <v>167.95769999999999</v>
      </c>
      <c r="BA19" s="1555">
        <v>168.38200000000001</v>
      </c>
      <c r="BB19" s="1555">
        <v>170.13480000000001</v>
      </c>
      <c r="BC19" s="1555">
        <v>178.63829999999999</v>
      </c>
      <c r="BD19" s="1555">
        <v>178.97229999999999</v>
      </c>
      <c r="BE19" s="1536">
        <v>183.3477</v>
      </c>
      <c r="BF19" s="1536">
        <v>192.8937</v>
      </c>
      <c r="BG19" s="1555">
        <v>189.87610000000001</v>
      </c>
      <c r="BH19" s="1555">
        <v>178.1823</v>
      </c>
      <c r="BI19" s="1555">
        <v>174.27350000000001</v>
      </c>
      <c r="BK19" s="400" t="s">
        <v>110</v>
      </c>
      <c r="BL19" s="1515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42">
        <v>169.99450000000002</v>
      </c>
      <c r="DE19" s="289" t="s">
        <v>109</v>
      </c>
      <c r="DF19" s="376" t="s">
        <v>105</v>
      </c>
      <c r="DG19" s="882">
        <v>168.1139</v>
      </c>
      <c r="DH19" s="882">
        <v>164.20520000000002</v>
      </c>
      <c r="DI19" s="882">
        <v>158.42680000000001</v>
      </c>
      <c r="DJ19" s="882">
        <v>151.3837</v>
      </c>
      <c r="DK19" s="882">
        <v>152.13679999999999</v>
      </c>
      <c r="DL19" s="882">
        <v>155.2877</v>
      </c>
      <c r="DM19" s="882">
        <v>177.7329</v>
      </c>
      <c r="DN19" s="882">
        <v>184.88420000000002</v>
      </c>
      <c r="DO19" s="882">
        <v>184.87870000000001</v>
      </c>
      <c r="DP19" s="882">
        <v>182.29770000000002</v>
      </c>
      <c r="DQ19" s="882">
        <v>178.58530000000002</v>
      </c>
      <c r="DR19" s="902">
        <v>178.76840000000001</v>
      </c>
      <c r="DU19" s="289" t="s">
        <v>109</v>
      </c>
      <c r="DV19" s="1100" t="s">
        <v>105</v>
      </c>
      <c r="DW19" s="882">
        <v>177.37650000000002</v>
      </c>
      <c r="DX19" s="882">
        <v>177.01570000000001</v>
      </c>
      <c r="DY19" s="882">
        <v>175.43970000000002</v>
      </c>
      <c r="DZ19" s="882">
        <v>176.36799999999999</v>
      </c>
      <c r="EA19" s="882">
        <v>180.05</v>
      </c>
      <c r="EB19" s="882">
        <v>189.67700000000002</v>
      </c>
      <c r="EC19" s="882">
        <v>198.8306</v>
      </c>
      <c r="ED19" s="882">
        <v>202.8</v>
      </c>
      <c r="EE19" s="882">
        <v>201.994</v>
      </c>
      <c r="EF19" s="882">
        <v>196.929</v>
      </c>
      <c r="EG19" s="882">
        <v>194.506</v>
      </c>
      <c r="EH19" s="902">
        <v>193.7</v>
      </c>
      <c r="EJ19" s="289" t="s">
        <v>109</v>
      </c>
      <c r="EK19" s="1100" t="s">
        <v>105</v>
      </c>
      <c r="EL19" s="1399">
        <v>181.80030000000002</v>
      </c>
      <c r="EM19" s="1399">
        <v>167.67500000000001</v>
      </c>
      <c r="EN19" s="1399">
        <v>159.29420000000002</v>
      </c>
      <c r="EO19" s="1399">
        <v>159.18800000000002</v>
      </c>
      <c r="EP19" s="1399">
        <v>163.06870000000001</v>
      </c>
      <c r="EQ19" s="1399">
        <v>168.256</v>
      </c>
      <c r="ER19" s="1399">
        <v>173.01260000000002</v>
      </c>
      <c r="ES19" s="1399">
        <v>175.77</v>
      </c>
      <c r="ET19" s="1399">
        <v>173.05330000000001</v>
      </c>
      <c r="EU19" s="1399">
        <v>172.50230000000002</v>
      </c>
      <c r="EV19" s="1399">
        <v>173.51600000000002</v>
      </c>
      <c r="EW19" s="1539">
        <v>173.64</v>
      </c>
    </row>
    <row r="20" spans="2:153" ht="15.95" customHeight="1">
      <c r="B20" s="410" t="s">
        <v>110</v>
      </c>
      <c r="C20" s="1531" t="s">
        <v>105</v>
      </c>
      <c r="D20" s="1548">
        <v>131.17189999999999</v>
      </c>
      <c r="E20" s="1551">
        <v>132.89320000000001</v>
      </c>
      <c r="F20" s="1552">
        <v>146.29940000000002</v>
      </c>
      <c r="G20" s="1552">
        <v>149.1763</v>
      </c>
      <c r="H20" s="1552">
        <v>147.65100000000001</v>
      </c>
      <c r="I20" s="1552">
        <v>156.09300000000002</v>
      </c>
      <c r="J20" s="1552">
        <v>170.25970000000001</v>
      </c>
      <c r="K20" s="1552">
        <v>162.5745</v>
      </c>
      <c r="L20" s="1552">
        <v>148.946</v>
      </c>
      <c r="M20" s="1549">
        <v>132.73609999999999</v>
      </c>
      <c r="N20" s="1549">
        <v>129.7303</v>
      </c>
      <c r="O20" s="1553">
        <v>134.51580000000001</v>
      </c>
      <c r="Q20" s="410" t="s">
        <v>110</v>
      </c>
      <c r="R20" s="1531" t="s">
        <v>105</v>
      </c>
      <c r="S20" s="1552">
        <v>133.11709999999999</v>
      </c>
      <c r="T20" s="1552">
        <v>143.20249999999999</v>
      </c>
      <c r="U20" s="1552">
        <v>145.5874</v>
      </c>
      <c r="V20" s="1552">
        <v>136.37</v>
      </c>
      <c r="W20" s="1552">
        <v>149.649</v>
      </c>
      <c r="X20" s="1552">
        <v>164.23170000000002</v>
      </c>
      <c r="Y20" s="1552">
        <v>165.07940000000002</v>
      </c>
      <c r="Z20" s="1549">
        <v>161.98350000000002</v>
      </c>
      <c r="AA20" s="1549">
        <v>146.82300000000001</v>
      </c>
      <c r="AB20" s="1552">
        <v>134.72480000000002</v>
      </c>
      <c r="AC20" s="1552">
        <v>133.27270000000001</v>
      </c>
      <c r="AD20" s="1553">
        <v>134.36969999999999</v>
      </c>
      <c r="AG20" s="400" t="s">
        <v>111</v>
      </c>
      <c r="AH20" s="1538" t="s">
        <v>105</v>
      </c>
      <c r="AI20" s="1554">
        <v>131.7097</v>
      </c>
      <c r="AJ20" s="1555">
        <v>137.8929</v>
      </c>
      <c r="AK20" s="1555">
        <v>144.51609999999999</v>
      </c>
      <c r="AL20" s="1555">
        <v>153.26670000000001</v>
      </c>
      <c r="AM20" s="1555">
        <v>155.74190000000002</v>
      </c>
      <c r="AN20" s="1555">
        <v>145.4333</v>
      </c>
      <c r="AO20" s="1555">
        <v>144.45160000000001</v>
      </c>
      <c r="AP20" s="1555">
        <v>145.03230000000002</v>
      </c>
      <c r="AQ20" s="1536">
        <v>142.9333</v>
      </c>
      <c r="AR20" s="1536">
        <v>149.54840000000002</v>
      </c>
      <c r="AS20" s="1555">
        <v>157.5333</v>
      </c>
      <c r="AT20" s="1556">
        <v>150.8065</v>
      </c>
      <c r="AV20" s="400" t="s">
        <v>111</v>
      </c>
      <c r="AW20" s="1515" t="s">
        <v>105</v>
      </c>
      <c r="AX20" s="1555">
        <v>141.93549999999999</v>
      </c>
      <c r="AY20" s="1555">
        <v>155.41380000000001</v>
      </c>
      <c r="AZ20" s="1555">
        <v>158.51609999999999</v>
      </c>
      <c r="BA20" s="1555">
        <v>149.66669999999999</v>
      </c>
      <c r="BB20" s="1555">
        <v>146.74189999999999</v>
      </c>
      <c r="BC20" s="1555">
        <v>157.80000000000001</v>
      </c>
      <c r="BD20" s="1555">
        <v>162</v>
      </c>
      <c r="BE20" s="1536">
        <v>170.03229999999999</v>
      </c>
      <c r="BF20" s="1536">
        <v>187.23330000000001</v>
      </c>
      <c r="BG20" s="1555">
        <v>179.51609999999999</v>
      </c>
      <c r="BH20" s="1555">
        <v>166.5667</v>
      </c>
      <c r="BI20" s="1555">
        <v>157.93549999999999</v>
      </c>
      <c r="BK20" s="400" t="s">
        <v>111</v>
      </c>
      <c r="BL20" s="1538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42">
        <v>118.3232</v>
      </c>
      <c r="DE20" s="289" t="s">
        <v>110</v>
      </c>
      <c r="DF20" s="377" t="s">
        <v>105</v>
      </c>
      <c r="DG20" s="882">
        <v>116.9726</v>
      </c>
      <c r="DH20" s="882">
        <v>118.74550000000001</v>
      </c>
      <c r="DI20" s="882">
        <v>117.411</v>
      </c>
      <c r="DJ20" s="882">
        <v>118.11800000000001</v>
      </c>
      <c r="DK20" s="882">
        <v>128.77190000000002</v>
      </c>
      <c r="DL20" s="882">
        <v>149.0127</v>
      </c>
      <c r="DM20" s="882">
        <v>161.49</v>
      </c>
      <c r="DN20" s="882">
        <v>163.4939</v>
      </c>
      <c r="DO20" s="882">
        <v>162.73070000000001</v>
      </c>
      <c r="DP20" s="882">
        <v>153.98520000000002</v>
      </c>
      <c r="DQ20" s="882">
        <v>142.15700000000001</v>
      </c>
      <c r="DR20" s="902">
        <v>140.42840000000001</v>
      </c>
      <c r="DU20" s="289" t="s">
        <v>110</v>
      </c>
      <c r="DV20" s="1101" t="s">
        <v>105</v>
      </c>
      <c r="DW20" s="882">
        <v>140.02450000000002</v>
      </c>
      <c r="DX20" s="882">
        <v>143.9289</v>
      </c>
      <c r="DY20" s="882">
        <v>152.36610000000002</v>
      </c>
      <c r="DZ20" s="882">
        <v>164.05770000000001</v>
      </c>
      <c r="EA20" s="882">
        <v>166.37870000000001</v>
      </c>
      <c r="EB20" s="882">
        <v>170.63230000000001</v>
      </c>
      <c r="EC20" s="882">
        <v>174.9435</v>
      </c>
      <c r="ED20" s="882">
        <v>175.5061</v>
      </c>
      <c r="EE20" s="882">
        <v>169.173</v>
      </c>
      <c r="EF20" s="882">
        <v>144.55840000000001</v>
      </c>
      <c r="EG20" s="882">
        <v>128.94130000000001</v>
      </c>
      <c r="EH20" s="902">
        <v>126.51870000000001</v>
      </c>
      <c r="EJ20" s="289" t="s">
        <v>110</v>
      </c>
      <c r="EK20" s="1101" t="s">
        <v>105</v>
      </c>
      <c r="EL20" s="1399">
        <v>123.5184</v>
      </c>
      <c r="EM20" s="1399">
        <v>127.08320000000001</v>
      </c>
      <c r="EN20" s="1399">
        <v>140.0523</v>
      </c>
      <c r="EO20" s="1399">
        <v>140.71469999999999</v>
      </c>
      <c r="EP20" s="1399">
        <v>141.5865</v>
      </c>
      <c r="EQ20" s="1399">
        <v>147.143</v>
      </c>
      <c r="ER20" s="1399">
        <v>151.00060000000002</v>
      </c>
      <c r="ES20" s="1399">
        <v>152.3058</v>
      </c>
      <c r="ET20" s="1399">
        <v>149.1583</v>
      </c>
      <c r="EU20" s="1399">
        <v>136.13480000000001</v>
      </c>
      <c r="EV20" s="1399">
        <v>128.4333</v>
      </c>
      <c r="EW20" s="1539">
        <v>127.91520000000001</v>
      </c>
    </row>
    <row r="21" spans="2:153" ht="15.95" customHeight="1">
      <c r="B21" s="410" t="s">
        <v>111</v>
      </c>
      <c r="C21" s="1541" t="s">
        <v>105</v>
      </c>
      <c r="D21" s="1548">
        <v>124.3871</v>
      </c>
      <c r="E21" s="1548">
        <v>126.32140000000001</v>
      </c>
      <c r="F21" s="1549">
        <v>133.06450000000001</v>
      </c>
      <c r="G21" s="1549">
        <v>136</v>
      </c>
      <c r="H21" s="1549">
        <v>135.0968</v>
      </c>
      <c r="I21" s="1549">
        <v>139.5</v>
      </c>
      <c r="J21" s="1549">
        <v>146.3871</v>
      </c>
      <c r="K21" s="1549">
        <v>138.35480000000001</v>
      </c>
      <c r="L21" s="1549">
        <v>135.9</v>
      </c>
      <c r="M21" s="1549">
        <v>121.48390000000001</v>
      </c>
      <c r="N21" s="1549">
        <v>117.7667</v>
      </c>
      <c r="O21" s="1550">
        <v>118.51610000000001</v>
      </c>
      <c r="Q21" s="410" t="s">
        <v>111</v>
      </c>
      <c r="R21" s="1541" t="s">
        <v>105</v>
      </c>
      <c r="S21" s="1549">
        <v>117</v>
      </c>
      <c r="T21" s="1549">
        <v>123.5</v>
      </c>
      <c r="U21" s="1549">
        <v>126.03230000000001</v>
      </c>
      <c r="V21" s="1549">
        <v>123.9</v>
      </c>
      <c r="W21" s="1549">
        <v>132.1935</v>
      </c>
      <c r="X21" s="1549">
        <v>139.9667</v>
      </c>
      <c r="Y21" s="1549">
        <v>139.0968</v>
      </c>
      <c r="Z21" s="1549">
        <v>137.64520000000002</v>
      </c>
      <c r="AA21" s="1549">
        <v>136.4667</v>
      </c>
      <c r="AB21" s="1549">
        <v>128.51609999999999</v>
      </c>
      <c r="AC21" s="1549">
        <v>126.7667</v>
      </c>
      <c r="AD21" s="1550">
        <v>127.87100000000001</v>
      </c>
      <c r="AG21" s="400" t="s">
        <v>112</v>
      </c>
      <c r="AH21" s="1515" t="s">
        <v>105</v>
      </c>
      <c r="AI21" s="1535">
        <v>130.1284</v>
      </c>
      <c r="AJ21" s="1536">
        <v>133.7825</v>
      </c>
      <c r="AK21" s="1536">
        <v>136.97550000000001</v>
      </c>
      <c r="AL21" s="1536">
        <v>140.25900000000001</v>
      </c>
      <c r="AM21" s="1536">
        <v>144.661</v>
      </c>
      <c r="AN21" s="1536">
        <v>146.75570000000002</v>
      </c>
      <c r="AO21" s="1536">
        <v>147.28030000000001</v>
      </c>
      <c r="AP21" s="1536">
        <v>147.51420000000002</v>
      </c>
      <c r="AQ21" s="1536">
        <v>147.8347</v>
      </c>
      <c r="AR21" s="1536">
        <v>146.19320000000002</v>
      </c>
      <c r="AS21" s="1536">
        <v>146.03630000000001</v>
      </c>
      <c r="AT21" s="1537">
        <v>146.05420000000001</v>
      </c>
      <c r="AV21" s="400" t="s">
        <v>112</v>
      </c>
      <c r="AW21" s="1515" t="s">
        <v>105</v>
      </c>
      <c r="AX21" s="1536">
        <v>145.8458</v>
      </c>
      <c r="AY21" s="1536">
        <v>146.2062</v>
      </c>
      <c r="AZ21" s="1536">
        <v>147.98480000000001</v>
      </c>
      <c r="BA21" s="1536">
        <v>151.49369999999999</v>
      </c>
      <c r="BB21" s="1536">
        <v>154.25059999999999</v>
      </c>
      <c r="BC21" s="1536">
        <v>155.88069999999999</v>
      </c>
      <c r="BD21" s="1536">
        <v>156.06710000000001</v>
      </c>
      <c r="BE21" s="1536">
        <v>160.4194</v>
      </c>
      <c r="BF21" s="1536">
        <v>167.0257</v>
      </c>
      <c r="BG21" s="1536">
        <v>169.98390000000001</v>
      </c>
      <c r="BH21" s="1536">
        <v>170.58869999999999</v>
      </c>
      <c r="BI21" s="1536">
        <v>171.49680000000001</v>
      </c>
      <c r="BK21" s="400" t="s">
        <v>252</v>
      </c>
      <c r="BL21" s="1515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42">
        <v>117.8387</v>
      </c>
      <c r="DE21" s="289" t="s">
        <v>111</v>
      </c>
      <c r="DF21" s="376" t="s">
        <v>254</v>
      </c>
      <c r="DG21" s="882">
        <v>118.129</v>
      </c>
      <c r="DH21" s="882">
        <v>120.55170000000001</v>
      </c>
      <c r="DI21" s="882">
        <v>122</v>
      </c>
      <c r="DJ21" s="882">
        <v>122.86670000000001</v>
      </c>
      <c r="DK21" s="882">
        <v>128.0968</v>
      </c>
      <c r="DL21" s="882">
        <v>141.76670000000001</v>
      </c>
      <c r="DM21" s="882">
        <v>154.4194</v>
      </c>
      <c r="DN21" s="882">
        <v>157.32259999999999</v>
      </c>
      <c r="DO21" s="882">
        <v>160.9333</v>
      </c>
      <c r="DP21" s="882">
        <v>155.3871</v>
      </c>
      <c r="DQ21" s="882">
        <v>142.4</v>
      </c>
      <c r="DR21" s="902">
        <v>142</v>
      </c>
      <c r="DU21" s="289" t="s">
        <v>111</v>
      </c>
      <c r="DV21" s="1100" t="s">
        <v>105</v>
      </c>
      <c r="DW21" s="882">
        <v>142.64520000000002</v>
      </c>
      <c r="DX21" s="882">
        <v>147.8571</v>
      </c>
      <c r="DY21" s="882">
        <v>151.48390000000001</v>
      </c>
      <c r="DZ21" s="882">
        <v>163.4</v>
      </c>
      <c r="EA21" s="882">
        <v>161.48390000000001</v>
      </c>
      <c r="EB21" s="882">
        <v>159.63330000000002</v>
      </c>
      <c r="EC21" s="882">
        <v>159.96770000000001</v>
      </c>
      <c r="ED21" s="882">
        <v>157.22580000000002</v>
      </c>
      <c r="EE21" s="882">
        <v>148.0667</v>
      </c>
      <c r="EF21" s="882">
        <v>135.45160000000001</v>
      </c>
      <c r="EG21" s="882">
        <v>130.16670000000002</v>
      </c>
      <c r="EH21" s="902">
        <v>128.87100000000001</v>
      </c>
      <c r="EJ21" s="289" t="s">
        <v>111</v>
      </c>
      <c r="EK21" s="1100" t="s">
        <v>105</v>
      </c>
      <c r="EL21" s="1399">
        <v>124.03230000000001</v>
      </c>
      <c r="EM21" s="1399">
        <v>125.71430000000001</v>
      </c>
      <c r="EN21" s="1399">
        <v>134.03229999999999</v>
      </c>
      <c r="EO21" s="1399">
        <v>131.33330000000001</v>
      </c>
      <c r="EP21" s="1399">
        <v>130</v>
      </c>
      <c r="EQ21" s="1399">
        <v>131.1</v>
      </c>
      <c r="ER21" s="1399">
        <v>132.45160000000001</v>
      </c>
      <c r="ES21" s="1399">
        <v>133.48390000000001</v>
      </c>
      <c r="ET21" s="1399">
        <v>138.4</v>
      </c>
      <c r="EU21" s="1399">
        <v>131.35480000000001</v>
      </c>
      <c r="EV21" s="1399">
        <v>129.13330000000002</v>
      </c>
      <c r="EW21" s="1539">
        <v>129</v>
      </c>
    </row>
    <row r="22" spans="2:153" ht="15.95" customHeight="1">
      <c r="B22" s="410" t="s">
        <v>112</v>
      </c>
      <c r="C22" s="1531" t="s">
        <v>105</v>
      </c>
      <c r="D22" s="1548">
        <v>130.55160000000001</v>
      </c>
      <c r="E22" s="1551">
        <v>128.24930000000001</v>
      </c>
      <c r="F22" s="1552">
        <v>130.9674</v>
      </c>
      <c r="G22" s="1552">
        <v>132.7277</v>
      </c>
      <c r="H22" s="1552">
        <v>141.4939</v>
      </c>
      <c r="I22" s="1552">
        <v>143.53900000000002</v>
      </c>
      <c r="J22" s="1552">
        <v>139.69480000000001</v>
      </c>
      <c r="K22" s="1552">
        <v>134.95740000000001</v>
      </c>
      <c r="L22" s="1552">
        <v>130.4863</v>
      </c>
      <c r="M22" s="1549">
        <v>125.3974</v>
      </c>
      <c r="N22" s="1549">
        <v>120.7497</v>
      </c>
      <c r="O22" s="1553">
        <v>120.3429</v>
      </c>
      <c r="Q22" s="410" t="s">
        <v>112</v>
      </c>
      <c r="R22" s="1531" t="s">
        <v>105</v>
      </c>
      <c r="S22" s="1552">
        <v>117.869</v>
      </c>
      <c r="T22" s="1552">
        <v>121.8625</v>
      </c>
      <c r="U22" s="1552">
        <v>122.9406</v>
      </c>
      <c r="V22" s="1552">
        <v>124.69370000000001</v>
      </c>
      <c r="W22" s="1552">
        <v>130.03059999999999</v>
      </c>
      <c r="X22" s="1552">
        <v>137.91499999999999</v>
      </c>
      <c r="Y22" s="1552">
        <v>141.2003</v>
      </c>
      <c r="Z22" s="1549">
        <v>140.36770000000001</v>
      </c>
      <c r="AA22" s="1549">
        <v>138.23600000000002</v>
      </c>
      <c r="AB22" s="1552">
        <v>132.381</v>
      </c>
      <c r="AC22" s="1552">
        <v>129.97130000000001</v>
      </c>
      <c r="AD22" s="1553">
        <v>130.1448</v>
      </c>
      <c r="AG22" s="400" t="s">
        <v>113</v>
      </c>
      <c r="AH22" s="1515" t="s">
        <v>105</v>
      </c>
      <c r="AI22" s="1554">
        <v>152.93100000000001</v>
      </c>
      <c r="AJ22" s="1555">
        <v>160.64250000000001</v>
      </c>
      <c r="AK22" s="1555">
        <v>157.4</v>
      </c>
      <c r="AL22" s="1555">
        <v>157.3827</v>
      </c>
      <c r="AM22" s="1555">
        <v>164.0223</v>
      </c>
      <c r="AN22" s="1555">
        <v>166.19670000000002</v>
      </c>
      <c r="AO22" s="1555">
        <v>173.02100000000002</v>
      </c>
      <c r="AP22" s="1555">
        <v>180.52450000000002</v>
      </c>
      <c r="AQ22" s="1536">
        <v>186.01900000000001</v>
      </c>
      <c r="AR22" s="1536">
        <v>191.1448</v>
      </c>
      <c r="AS22" s="1555">
        <v>195.30930000000001</v>
      </c>
      <c r="AT22" s="1556">
        <v>187.69390000000001</v>
      </c>
      <c r="AV22" s="400" t="s">
        <v>113</v>
      </c>
      <c r="AW22" s="1515" t="s">
        <v>105</v>
      </c>
      <c r="AX22" s="1555">
        <v>174.7732</v>
      </c>
      <c r="AY22" s="1555">
        <v>172.25720000000001</v>
      </c>
      <c r="AZ22" s="1555">
        <v>175.5471</v>
      </c>
      <c r="BA22" s="1555">
        <v>172.32570000000001</v>
      </c>
      <c r="BB22" s="1555">
        <v>161.78899999999999</v>
      </c>
      <c r="BC22" s="1555">
        <v>167.315</v>
      </c>
      <c r="BD22" s="1555">
        <v>186.63419999999999</v>
      </c>
      <c r="BE22" s="1536">
        <v>205.48740000000001</v>
      </c>
      <c r="BF22" s="1536">
        <v>215.71530000000001</v>
      </c>
      <c r="BG22" s="1555">
        <v>216.58580000000001</v>
      </c>
      <c r="BH22" s="1555">
        <v>202.483</v>
      </c>
      <c r="BI22" s="1555">
        <v>188.5745</v>
      </c>
      <c r="BK22" s="400"/>
      <c r="BL22" s="1515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42">
        <v>134.00990000000002</v>
      </c>
      <c r="DE22" s="289" t="s">
        <v>252</v>
      </c>
      <c r="DF22" s="376" t="s">
        <v>254</v>
      </c>
      <c r="DG22" s="882">
        <v>131.76300000000001</v>
      </c>
      <c r="DH22" s="882">
        <v>132.56610000000001</v>
      </c>
      <c r="DI22" s="882">
        <v>129.81220000000002</v>
      </c>
      <c r="DJ22" s="882">
        <v>130.28530000000001</v>
      </c>
      <c r="DK22" s="882">
        <v>139.60820000000001</v>
      </c>
      <c r="DL22" s="882">
        <v>152.62100000000001</v>
      </c>
      <c r="DM22" s="882">
        <v>163.1978</v>
      </c>
      <c r="DN22" s="882">
        <v>165.233</v>
      </c>
      <c r="DO22" s="882">
        <v>167.52770000000001</v>
      </c>
      <c r="DP22" s="882">
        <v>160.58510000000001</v>
      </c>
      <c r="DQ22" s="882">
        <v>155.50400000000002</v>
      </c>
      <c r="DR22" s="902">
        <v>159.8683</v>
      </c>
      <c r="DU22" s="289" t="s">
        <v>252</v>
      </c>
      <c r="DV22" s="1100" t="s">
        <v>254</v>
      </c>
      <c r="DW22" s="882">
        <v>155.79660000000001</v>
      </c>
      <c r="DX22" s="882">
        <v>157.30500000000001</v>
      </c>
      <c r="DY22" s="882">
        <v>159.1798</v>
      </c>
      <c r="DZ22" s="882">
        <v>171.07920000000001</v>
      </c>
      <c r="EA22" s="882">
        <v>180.21970000000002</v>
      </c>
      <c r="EB22" s="882">
        <v>183.52610000000001</v>
      </c>
      <c r="EC22" s="882">
        <v>178.49210000000002</v>
      </c>
      <c r="ED22" s="882">
        <v>174.7139</v>
      </c>
      <c r="EE22" s="882">
        <v>170.07340000000002</v>
      </c>
      <c r="EF22" s="882">
        <v>155.08410000000001</v>
      </c>
      <c r="EG22" s="882">
        <v>149.61960000000002</v>
      </c>
      <c r="EH22" s="902">
        <v>147.8296</v>
      </c>
      <c r="EJ22" s="289" t="s">
        <v>252</v>
      </c>
      <c r="EK22" s="1100" t="s">
        <v>254</v>
      </c>
      <c r="EL22" s="1399">
        <v>140.88480000000001</v>
      </c>
      <c r="EM22" s="1399">
        <v>143.3826</v>
      </c>
      <c r="EN22" s="1399">
        <v>152.10140000000001</v>
      </c>
      <c r="EO22" s="1399">
        <v>148.46120000000002</v>
      </c>
      <c r="EP22" s="1399">
        <v>145.35580000000002</v>
      </c>
      <c r="EQ22" s="1399">
        <v>148.2029</v>
      </c>
      <c r="ER22" s="1399">
        <v>148.64330000000001</v>
      </c>
      <c r="ES22" s="1399">
        <v>152.77460000000002</v>
      </c>
      <c r="ET22" s="1399">
        <v>151.86870000000002</v>
      </c>
      <c r="EU22" s="1399">
        <v>144.191</v>
      </c>
      <c r="EV22" s="1399">
        <v>143.33150000000001</v>
      </c>
      <c r="EW22" s="1539">
        <v>143.7253</v>
      </c>
    </row>
    <row r="23" spans="2:153" ht="15.95" customHeight="1">
      <c r="B23" s="410" t="s">
        <v>113</v>
      </c>
      <c r="C23" s="1531" t="s">
        <v>105</v>
      </c>
      <c r="D23" s="1548">
        <v>157.06650000000002</v>
      </c>
      <c r="E23" s="1551">
        <v>142.65210000000002</v>
      </c>
      <c r="F23" s="1552">
        <v>136.1574</v>
      </c>
      <c r="G23" s="1552">
        <v>136.97140000000002</v>
      </c>
      <c r="H23" s="1552">
        <v>133.9555</v>
      </c>
      <c r="I23" s="1552">
        <v>148.375</v>
      </c>
      <c r="J23" s="1552">
        <v>154.315</v>
      </c>
      <c r="K23" s="1552">
        <v>165.47970000000001</v>
      </c>
      <c r="L23" s="1552">
        <v>170.34370000000001</v>
      </c>
      <c r="M23" s="1549">
        <v>166.18350000000001</v>
      </c>
      <c r="N23" s="1549">
        <v>154.54660000000001</v>
      </c>
      <c r="O23" s="1553">
        <v>157.1148</v>
      </c>
      <c r="Q23" s="410" t="s">
        <v>113</v>
      </c>
      <c r="R23" s="1531" t="s">
        <v>105</v>
      </c>
      <c r="S23" s="1552">
        <v>155.6129</v>
      </c>
      <c r="T23" s="1552">
        <v>153.88999999999999</v>
      </c>
      <c r="U23" s="1552">
        <v>145.16580000000002</v>
      </c>
      <c r="V23" s="1552">
        <v>138.92930000000001</v>
      </c>
      <c r="W23" s="1552">
        <v>137.91159999999999</v>
      </c>
      <c r="X23" s="1552">
        <v>146.21970000000002</v>
      </c>
      <c r="Y23" s="1552">
        <v>144.78030000000001</v>
      </c>
      <c r="Z23" s="1549">
        <v>153.3203</v>
      </c>
      <c r="AA23" s="1549">
        <v>163.43730000000002</v>
      </c>
      <c r="AB23" s="1552">
        <v>158.23580000000001</v>
      </c>
      <c r="AC23" s="1552">
        <v>153.5163</v>
      </c>
      <c r="AD23" s="1553">
        <v>151.69710000000001</v>
      </c>
      <c r="AG23" s="400" t="s">
        <v>128</v>
      </c>
      <c r="AH23" s="1515" t="s">
        <v>105</v>
      </c>
      <c r="AI23" s="1554">
        <v>172.06450000000001</v>
      </c>
      <c r="AJ23" s="1555">
        <v>163.5</v>
      </c>
      <c r="AK23" s="1555">
        <v>162.06450000000001</v>
      </c>
      <c r="AL23" s="1555">
        <v>161</v>
      </c>
      <c r="AM23" s="1555">
        <v>141.6129</v>
      </c>
      <c r="AN23" s="1555">
        <v>166.5667</v>
      </c>
      <c r="AO23" s="1555">
        <v>182</v>
      </c>
      <c r="AP23" s="1555">
        <v>182</v>
      </c>
      <c r="AQ23" s="1536">
        <v>179.5333</v>
      </c>
      <c r="AR23" s="1536">
        <v>177.06450000000001</v>
      </c>
      <c r="AS23" s="1555">
        <v>178.0333</v>
      </c>
      <c r="AT23" s="1556">
        <v>171.83870000000002</v>
      </c>
      <c r="AV23" s="400" t="s">
        <v>128</v>
      </c>
      <c r="AW23" s="1515" t="s">
        <v>105</v>
      </c>
      <c r="AX23" s="1555">
        <v>167.96770000000001</v>
      </c>
      <c r="AY23" s="1555">
        <v>160.89660000000001</v>
      </c>
      <c r="AZ23" s="1555">
        <v>168.93549999999999</v>
      </c>
      <c r="BA23" s="1555">
        <v>181</v>
      </c>
      <c r="BB23" s="1555">
        <v>184.9032</v>
      </c>
      <c r="BC23" s="1555">
        <v>200.26669999999999</v>
      </c>
      <c r="BD23" s="1555">
        <v>210.12899999999999</v>
      </c>
      <c r="BE23" s="1536">
        <v>215.48390000000001</v>
      </c>
      <c r="BF23" s="1536">
        <v>230.33330000000001</v>
      </c>
      <c r="BG23" s="1555">
        <v>232.83869999999999</v>
      </c>
      <c r="BH23" s="1555">
        <v>221.13329999999999</v>
      </c>
      <c r="BI23" s="1555">
        <v>198.0968</v>
      </c>
      <c r="BK23" s="400" t="s">
        <v>112</v>
      </c>
      <c r="BL23" s="1515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43">
        <v>1023.8065</v>
      </c>
      <c r="DE23" s="289"/>
      <c r="DF23" s="377" t="s">
        <v>255</v>
      </c>
      <c r="DG23" s="883">
        <v>1008.6452</v>
      </c>
      <c r="DH23" s="883">
        <v>1012.1724</v>
      </c>
      <c r="DI23" s="883">
        <v>981.38710000000003</v>
      </c>
      <c r="DJ23" s="883">
        <v>976.93330000000003</v>
      </c>
      <c r="DK23" s="883">
        <v>1046.7742000000001</v>
      </c>
      <c r="DL23" s="883">
        <v>1147.5333000000001</v>
      </c>
      <c r="DM23" s="883">
        <v>1223.1935000000001</v>
      </c>
      <c r="DN23" s="883">
        <v>1237.0645</v>
      </c>
      <c r="DO23" s="883">
        <v>1256.2</v>
      </c>
      <c r="DP23" s="883">
        <v>1205.6129000000001</v>
      </c>
      <c r="DQ23" s="883">
        <v>1169.5333000000001</v>
      </c>
      <c r="DR23" s="903">
        <v>1205.2903000000001</v>
      </c>
      <c r="DU23" s="289"/>
      <c r="DV23" s="1101" t="s">
        <v>255</v>
      </c>
      <c r="DW23" s="883">
        <v>1173.2581</v>
      </c>
      <c r="DX23" s="883">
        <v>1171.6429000000001</v>
      </c>
      <c r="DY23" s="883">
        <v>1181.4516000000001</v>
      </c>
      <c r="DZ23" s="883">
        <v>1274.0333000000001</v>
      </c>
      <c r="EA23" s="883">
        <v>1339.6452000000002</v>
      </c>
      <c r="EB23" s="883">
        <v>1359.9333000000001</v>
      </c>
      <c r="EC23" s="883">
        <v>1322.8710000000001</v>
      </c>
      <c r="ED23" s="883">
        <v>1293.8710000000001</v>
      </c>
      <c r="EE23" s="883">
        <v>1268.5333000000001</v>
      </c>
      <c r="EF23" s="883">
        <v>1164.2903000000001</v>
      </c>
      <c r="EG23" s="883">
        <v>1129.6000000000001</v>
      </c>
      <c r="EH23" s="903">
        <v>1114.5161000000001</v>
      </c>
      <c r="EJ23" s="289"/>
      <c r="EK23" s="1101" t="s">
        <v>255</v>
      </c>
      <c r="EL23" s="1400">
        <v>1047.7097000000001</v>
      </c>
      <c r="EM23" s="1400">
        <v>1066.5357000000001</v>
      </c>
      <c r="EN23" s="1400">
        <v>1131.3226</v>
      </c>
      <c r="EO23" s="1400">
        <v>1101.8</v>
      </c>
      <c r="EP23" s="1400">
        <v>1074.5806</v>
      </c>
      <c r="EQ23" s="1400">
        <v>1094.1333</v>
      </c>
      <c r="ER23" s="1400">
        <v>1099.5161000000001</v>
      </c>
      <c r="ES23" s="1400">
        <v>1134.3226</v>
      </c>
      <c r="ET23" s="1400">
        <v>1128.4333000000001</v>
      </c>
      <c r="EU23" s="1400">
        <v>1070.5806</v>
      </c>
      <c r="EV23" s="1400">
        <v>1064.8</v>
      </c>
      <c r="EW23" s="1540">
        <v>1064.4516000000001</v>
      </c>
    </row>
    <row r="24" spans="2:153" ht="15.95" customHeight="1">
      <c r="B24" s="410" t="s">
        <v>128</v>
      </c>
      <c r="C24" s="1531" t="s">
        <v>105</v>
      </c>
      <c r="D24" s="1548">
        <v>157</v>
      </c>
      <c r="E24" s="1551">
        <v>157</v>
      </c>
      <c r="F24" s="1552">
        <v>155.06450000000001</v>
      </c>
      <c r="G24" s="1552">
        <v>152.0667</v>
      </c>
      <c r="H24" s="1552">
        <v>133</v>
      </c>
      <c r="I24" s="1552">
        <v>151.4</v>
      </c>
      <c r="J24" s="1552">
        <v>159.1935</v>
      </c>
      <c r="K24" s="1552">
        <v>153.12900000000002</v>
      </c>
      <c r="L24" s="1552">
        <v>157.9333</v>
      </c>
      <c r="M24" s="1549">
        <v>162.35480000000001</v>
      </c>
      <c r="N24" s="1549">
        <v>153.80000000000001</v>
      </c>
      <c r="O24" s="1553">
        <v>144.32259999999999</v>
      </c>
      <c r="Q24" s="410" t="s">
        <v>128</v>
      </c>
      <c r="R24" s="1531" t="s">
        <v>105</v>
      </c>
      <c r="S24" s="1552">
        <v>141.32259999999999</v>
      </c>
      <c r="T24" s="1552">
        <v>139.5</v>
      </c>
      <c r="U24" s="1552">
        <v>144.8065</v>
      </c>
      <c r="V24" s="1552">
        <v>156.0333</v>
      </c>
      <c r="W24" s="1552">
        <v>155.12900000000002</v>
      </c>
      <c r="X24" s="1552">
        <v>168.5333</v>
      </c>
      <c r="Y24" s="1552">
        <v>170.77420000000001</v>
      </c>
      <c r="Z24" s="1549">
        <v>170.3871</v>
      </c>
      <c r="AA24" s="1549">
        <v>175.9</v>
      </c>
      <c r="AB24" s="1552">
        <v>175</v>
      </c>
      <c r="AC24" s="1552">
        <v>174.9333</v>
      </c>
      <c r="AD24" s="1553">
        <v>170.83870000000002</v>
      </c>
      <c r="AG24" s="400" t="s">
        <v>130</v>
      </c>
      <c r="AH24" s="1515" t="s">
        <v>105</v>
      </c>
      <c r="AI24" s="1554">
        <v>143.69910000000002</v>
      </c>
      <c r="AJ24" s="1555">
        <v>144.8844</v>
      </c>
      <c r="AK24" s="1555">
        <v>151.4418</v>
      </c>
      <c r="AL24" s="1555">
        <v>157.2998</v>
      </c>
      <c r="AM24" s="1555">
        <v>161.87720000000002</v>
      </c>
      <c r="AN24" s="1555">
        <v>168.81570000000002</v>
      </c>
      <c r="AO24" s="1555">
        <v>169.92660000000001</v>
      </c>
      <c r="AP24" s="1555">
        <v>168.1781</v>
      </c>
      <c r="AQ24" s="1536">
        <v>170.1499</v>
      </c>
      <c r="AR24" s="1536">
        <v>164.28900000000002</v>
      </c>
      <c r="AS24" s="1555">
        <v>167.00210000000001</v>
      </c>
      <c r="AT24" s="1556">
        <v>174.0633</v>
      </c>
      <c r="AV24" s="400" t="s">
        <v>130</v>
      </c>
      <c r="AW24" s="1515" t="s">
        <v>105</v>
      </c>
      <c r="AX24" s="1555">
        <v>170.77879999999999</v>
      </c>
      <c r="AY24" s="1555">
        <v>172.6754</v>
      </c>
      <c r="AZ24" s="1555">
        <v>173.83109999999999</v>
      </c>
      <c r="BA24" s="1555">
        <v>172.46709999999999</v>
      </c>
      <c r="BB24" s="1555">
        <v>173.63570000000001</v>
      </c>
      <c r="BC24" s="1555">
        <v>177.90809999999999</v>
      </c>
      <c r="BD24" s="1555">
        <v>176.3528</v>
      </c>
      <c r="BE24" s="1536">
        <v>180.744</v>
      </c>
      <c r="BF24" s="1536">
        <v>195.8657</v>
      </c>
      <c r="BG24" s="1555">
        <v>197.98490000000001</v>
      </c>
      <c r="BH24" s="1555">
        <v>196.84450000000001</v>
      </c>
      <c r="BI24" s="1555">
        <v>190.06639999999999</v>
      </c>
      <c r="BK24" s="400" t="s">
        <v>113</v>
      </c>
      <c r="BL24" s="1515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42">
        <v>132.72499999999999</v>
      </c>
      <c r="DE24" s="289" t="s">
        <v>113</v>
      </c>
      <c r="DF24" s="376" t="s">
        <v>105</v>
      </c>
      <c r="DG24" s="882">
        <v>140.96770000000001</v>
      </c>
      <c r="DH24" s="882">
        <v>134.34480000000002</v>
      </c>
      <c r="DI24" s="882">
        <v>134.84520000000001</v>
      </c>
      <c r="DJ24" s="882">
        <v>132.90729999999999</v>
      </c>
      <c r="DK24" s="882">
        <v>137.9829</v>
      </c>
      <c r="DL24" s="882">
        <v>149.864</v>
      </c>
      <c r="DM24" s="882">
        <v>161.03230000000002</v>
      </c>
      <c r="DN24" s="882">
        <v>192.23940000000002</v>
      </c>
      <c r="DO24" s="882">
        <v>188.2</v>
      </c>
      <c r="DP24" s="882">
        <v>187.6361</v>
      </c>
      <c r="DQ24" s="882">
        <v>174.6567</v>
      </c>
      <c r="DR24" s="902">
        <v>180.02809999999999</v>
      </c>
      <c r="DU24" s="289" t="s">
        <v>113</v>
      </c>
      <c r="DV24" s="1100" t="s">
        <v>105</v>
      </c>
      <c r="DW24" s="882">
        <v>176.22580000000002</v>
      </c>
      <c r="DX24" s="882">
        <v>176</v>
      </c>
      <c r="DY24" s="882">
        <v>177.58330000000001</v>
      </c>
      <c r="DZ24" s="882">
        <v>0</v>
      </c>
      <c r="EA24" s="882">
        <v>0</v>
      </c>
      <c r="EB24" s="882">
        <v>178</v>
      </c>
      <c r="EC24" s="882">
        <v>177.45160000000001</v>
      </c>
      <c r="ED24" s="882">
        <v>183.06450000000001</v>
      </c>
      <c r="EE24" s="882">
        <v>192.798</v>
      </c>
      <c r="EF24" s="882" t="s">
        <v>430</v>
      </c>
      <c r="EG24" s="882" t="s">
        <v>430</v>
      </c>
      <c r="EH24" s="902">
        <v>167.99</v>
      </c>
      <c r="EJ24" s="289" t="s">
        <v>113</v>
      </c>
      <c r="EK24" s="1100" t="s">
        <v>105</v>
      </c>
      <c r="EL24" s="1399">
        <v>167.99</v>
      </c>
      <c r="EM24" s="1399">
        <v>167.99</v>
      </c>
      <c r="EN24" s="1399">
        <v>167.99</v>
      </c>
      <c r="EO24" s="1399">
        <v>167.99</v>
      </c>
      <c r="EP24" s="1399">
        <v>167.99</v>
      </c>
      <c r="EQ24" s="1399">
        <v>167.99</v>
      </c>
      <c r="ER24" s="1399">
        <v>167.99</v>
      </c>
      <c r="ES24" s="1399">
        <v>167.99</v>
      </c>
      <c r="ET24" s="1399">
        <v>167.99</v>
      </c>
      <c r="EU24" s="1399" t="s">
        <v>530</v>
      </c>
      <c r="EV24" s="1399" t="s">
        <v>530</v>
      </c>
      <c r="EW24" s="1539" t="s">
        <v>530</v>
      </c>
    </row>
    <row r="25" spans="2:153" ht="15.95" customHeight="1">
      <c r="B25" s="410" t="s">
        <v>130</v>
      </c>
      <c r="C25" s="1531" t="s">
        <v>105</v>
      </c>
      <c r="D25" s="1532">
        <v>163.14600000000002</v>
      </c>
      <c r="E25" s="1551">
        <v>139.00970000000001</v>
      </c>
      <c r="F25" s="1552">
        <v>146.0855</v>
      </c>
      <c r="G25" s="1552">
        <v>153.9117</v>
      </c>
      <c r="H25" s="1552">
        <v>162.9736</v>
      </c>
      <c r="I25" s="1552">
        <v>163.43360000000001</v>
      </c>
      <c r="J25" s="1552">
        <v>163.5667</v>
      </c>
      <c r="K25" s="1552">
        <v>166.98420000000002</v>
      </c>
      <c r="L25" s="1552">
        <v>165.0573</v>
      </c>
      <c r="M25" s="1549">
        <v>156.13499999999999</v>
      </c>
      <c r="N25" s="1549">
        <v>143.06970000000001</v>
      </c>
      <c r="O25" s="1553">
        <v>140.13040000000001</v>
      </c>
      <c r="Q25" s="410" t="s">
        <v>130</v>
      </c>
      <c r="R25" s="1531" t="s">
        <v>105</v>
      </c>
      <c r="S25" s="1552">
        <v>133.19150000000002</v>
      </c>
      <c r="T25" s="1552">
        <v>134.33010000000002</v>
      </c>
      <c r="U25" s="1552">
        <v>131.45240000000001</v>
      </c>
      <c r="V25" s="1552">
        <v>133.88830000000002</v>
      </c>
      <c r="W25" s="1552">
        <v>145.36360000000002</v>
      </c>
      <c r="X25" s="1552">
        <v>153.04390000000001</v>
      </c>
      <c r="Y25" s="1552">
        <v>148.02780000000001</v>
      </c>
      <c r="Z25" s="1549">
        <v>149.352</v>
      </c>
      <c r="AA25" s="1549">
        <v>153.02790000000002</v>
      </c>
      <c r="AB25" s="1552">
        <v>144.06360000000001</v>
      </c>
      <c r="AC25" s="1552">
        <v>146.04130000000001</v>
      </c>
      <c r="AD25" s="1553">
        <v>148.57210000000001</v>
      </c>
      <c r="AG25" s="400"/>
      <c r="AH25" s="1515" t="s">
        <v>280</v>
      </c>
      <c r="AI25" s="1554">
        <v>101.1277</v>
      </c>
      <c r="AJ25" s="1555">
        <v>101.96610000000001</v>
      </c>
      <c r="AK25" s="1555">
        <v>107.07350000000001</v>
      </c>
      <c r="AL25" s="1555">
        <v>111.55670000000001</v>
      </c>
      <c r="AM25" s="1555">
        <v>114.8245</v>
      </c>
      <c r="AN25" s="1555">
        <v>119.71470000000001</v>
      </c>
      <c r="AO25" s="1555">
        <v>120.51900000000001</v>
      </c>
      <c r="AP25" s="1555">
        <v>119.29650000000001</v>
      </c>
      <c r="AQ25" s="1536">
        <v>120.68770000000001</v>
      </c>
      <c r="AR25" s="1536">
        <v>116.04650000000001</v>
      </c>
      <c r="AS25" s="1555">
        <v>117.20400000000001</v>
      </c>
      <c r="AT25" s="1556">
        <v>121.4161</v>
      </c>
      <c r="AV25" s="400"/>
      <c r="AW25" s="1515" t="s">
        <v>280</v>
      </c>
      <c r="AX25" s="1555">
        <v>119.3706</v>
      </c>
      <c r="AY25" s="1555">
        <v>120.67829999999999</v>
      </c>
      <c r="AZ25" s="1555">
        <v>121.27549999999999</v>
      </c>
      <c r="BA25" s="1555">
        <v>120.599</v>
      </c>
      <c r="BB25" s="1555">
        <v>121.2303</v>
      </c>
      <c r="BC25" s="1555">
        <v>124.006</v>
      </c>
      <c r="BD25" s="1555">
        <v>122.7932</v>
      </c>
      <c r="BE25" s="1536">
        <v>125.8506</v>
      </c>
      <c r="BF25" s="1536">
        <v>136.36429999999999</v>
      </c>
      <c r="BG25" s="1555">
        <v>137.83519999999999</v>
      </c>
      <c r="BH25" s="1555">
        <v>137.04230000000001</v>
      </c>
      <c r="BI25" s="1555">
        <v>132.3784</v>
      </c>
      <c r="BK25" s="400" t="s">
        <v>128</v>
      </c>
      <c r="BL25" s="1515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44">
        <v>155.89709999999999</v>
      </c>
      <c r="DE25" s="289" t="s">
        <v>128</v>
      </c>
      <c r="DF25" s="376" t="s">
        <v>105</v>
      </c>
      <c r="DG25" s="884">
        <v>156.68940000000001</v>
      </c>
      <c r="DH25" s="884">
        <v>156.9359</v>
      </c>
      <c r="DI25" s="884">
        <v>158.57900000000001</v>
      </c>
      <c r="DJ25" s="884">
        <v>160.64100000000002</v>
      </c>
      <c r="DK25" s="884">
        <v>161.5548</v>
      </c>
      <c r="DL25" s="884">
        <v>165.59200000000001</v>
      </c>
      <c r="DM25" s="884">
        <v>182.23260000000002</v>
      </c>
      <c r="DN25" s="884">
        <v>192.05</v>
      </c>
      <c r="DO25" s="884">
        <v>192.05</v>
      </c>
      <c r="DP25" s="884">
        <v>190.90870000000001</v>
      </c>
      <c r="DQ25" s="884">
        <v>184.21700000000001</v>
      </c>
      <c r="DR25" s="904">
        <v>187.589</v>
      </c>
      <c r="DU25" s="289" t="s">
        <v>128</v>
      </c>
      <c r="DV25" s="1100" t="s">
        <v>105</v>
      </c>
      <c r="DW25" s="884">
        <v>164.56100000000001</v>
      </c>
      <c r="DX25" s="884">
        <v>166.9975</v>
      </c>
      <c r="DY25" s="884">
        <v>176.71190000000001</v>
      </c>
      <c r="DZ25" s="884">
        <v>185.9957</v>
      </c>
      <c r="EA25" s="884">
        <v>199.47390000000001</v>
      </c>
      <c r="EB25" s="884">
        <v>209.28970000000001</v>
      </c>
      <c r="EC25" s="884">
        <v>211.8177</v>
      </c>
      <c r="ED25" s="884">
        <v>211.66680000000002</v>
      </c>
      <c r="EE25" s="884">
        <v>211.03530000000001</v>
      </c>
      <c r="EF25" s="884">
        <v>195.51260000000002</v>
      </c>
      <c r="EG25" s="884">
        <v>194.17230000000001</v>
      </c>
      <c r="EH25" s="904">
        <v>193.8306</v>
      </c>
      <c r="EJ25" s="289" t="s">
        <v>128</v>
      </c>
      <c r="EK25" s="1100" t="s">
        <v>105</v>
      </c>
      <c r="EL25" s="1401">
        <v>174.4442</v>
      </c>
      <c r="EM25" s="1401">
        <v>164.87139999999999</v>
      </c>
      <c r="EN25" s="1401">
        <v>174.65479999999999</v>
      </c>
      <c r="EO25" s="1401">
        <v>189.18470000000002</v>
      </c>
      <c r="EP25" s="1401">
        <v>200.71</v>
      </c>
      <c r="EQ25" s="1401">
        <v>202.29670000000002</v>
      </c>
      <c r="ER25" s="1401">
        <v>202.25810000000001</v>
      </c>
      <c r="ES25" s="1401">
        <v>202.32</v>
      </c>
      <c r="ET25" s="1401">
        <v>201.09730000000002</v>
      </c>
      <c r="EU25" s="1401">
        <v>185.911</v>
      </c>
      <c r="EV25" s="1401">
        <v>173.73570000000001</v>
      </c>
      <c r="EW25" s="1561">
        <v>162.3603</v>
      </c>
    </row>
    <row r="26" spans="2:153" ht="15.95" customHeight="1">
      <c r="B26" s="410"/>
      <c r="C26" s="1531" t="s">
        <v>280</v>
      </c>
      <c r="D26" s="1532">
        <v>115.0074</v>
      </c>
      <c r="E26" s="1532">
        <v>98.037900000000008</v>
      </c>
      <c r="F26" s="1533">
        <v>103.46610000000001</v>
      </c>
      <c r="G26" s="1533">
        <v>109.1717</v>
      </c>
      <c r="H26" s="1533">
        <v>115.58030000000001</v>
      </c>
      <c r="I26" s="1533">
        <v>114.65</v>
      </c>
      <c r="J26" s="1533">
        <v>114.5723</v>
      </c>
      <c r="K26" s="1533">
        <v>117.11160000000001</v>
      </c>
      <c r="L26" s="1533">
        <v>116.1653</v>
      </c>
      <c r="M26" s="1533">
        <v>110.6413</v>
      </c>
      <c r="N26" s="1533">
        <v>101.40270000000001</v>
      </c>
      <c r="O26" s="1534">
        <v>99.169700000000006</v>
      </c>
      <c r="Q26" s="410"/>
      <c r="R26" s="1531" t="s">
        <v>280</v>
      </c>
      <c r="S26" s="1533">
        <v>94.406800000000004</v>
      </c>
      <c r="T26" s="1533">
        <v>95.242500000000007</v>
      </c>
      <c r="U26" s="1533">
        <v>93.109700000000004</v>
      </c>
      <c r="V26" s="1533">
        <v>94.752700000000004</v>
      </c>
      <c r="W26" s="1533">
        <v>102.84870000000001</v>
      </c>
      <c r="X26" s="1533">
        <v>108.38200000000001</v>
      </c>
      <c r="Y26" s="1533">
        <v>104.95740000000001</v>
      </c>
      <c r="Z26" s="1533">
        <v>105.81740000000001</v>
      </c>
      <c r="AA26" s="1533">
        <v>108.49930000000001</v>
      </c>
      <c r="AB26" s="1533">
        <v>102.2042</v>
      </c>
      <c r="AC26" s="1533">
        <v>103.6087</v>
      </c>
      <c r="AD26" s="1534">
        <v>105.4303</v>
      </c>
      <c r="AG26" s="400" t="s">
        <v>129</v>
      </c>
      <c r="AH26" s="1515" t="s">
        <v>105</v>
      </c>
      <c r="AI26" s="1535">
        <v>148.3365</v>
      </c>
      <c r="AJ26" s="1536">
        <v>147.285</v>
      </c>
      <c r="AK26" s="1536">
        <v>154.1865</v>
      </c>
      <c r="AL26" s="1536">
        <v>158.7867</v>
      </c>
      <c r="AM26" s="1536">
        <v>165.1105</v>
      </c>
      <c r="AN26" s="1536">
        <v>154.08610000000002</v>
      </c>
      <c r="AO26" s="1536">
        <v>149.0051</v>
      </c>
      <c r="AP26" s="1536">
        <v>146.0556</v>
      </c>
      <c r="AQ26" s="1536">
        <v>149.7602</v>
      </c>
      <c r="AR26" s="1536">
        <v>150.19670000000002</v>
      </c>
      <c r="AS26" s="1536">
        <v>159.51660000000001</v>
      </c>
      <c r="AT26" s="1537">
        <v>165.4434</v>
      </c>
      <c r="AV26" s="400" t="s">
        <v>129</v>
      </c>
      <c r="AW26" s="1515" t="s">
        <v>105</v>
      </c>
      <c r="AX26" s="1536">
        <v>159.00049999999999</v>
      </c>
      <c r="AY26" s="1536">
        <v>164.5367</v>
      </c>
      <c r="AZ26" s="1536">
        <v>166.23</v>
      </c>
      <c r="BA26" s="1536">
        <v>167.96270000000001</v>
      </c>
      <c r="BB26" s="1536">
        <v>166.45699999999999</v>
      </c>
      <c r="BC26" s="1536">
        <v>171.9907</v>
      </c>
      <c r="BD26" s="1536">
        <v>172.23660000000001</v>
      </c>
      <c r="BE26" s="1536">
        <v>178.33920000000001</v>
      </c>
      <c r="BF26" s="1536">
        <v>188.28739999999999</v>
      </c>
      <c r="BG26" s="1536">
        <v>192.83750000000001</v>
      </c>
      <c r="BH26" s="1536">
        <v>188.32640000000001</v>
      </c>
      <c r="BI26" s="1536">
        <v>180.61709999999999</v>
      </c>
      <c r="BK26" s="400" t="s">
        <v>130</v>
      </c>
      <c r="BL26" s="1515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44">
        <v>121.95970000000001</v>
      </c>
      <c r="DE26" s="289" t="s">
        <v>130</v>
      </c>
      <c r="DF26" s="376" t="s">
        <v>105</v>
      </c>
      <c r="DG26" s="884">
        <v>129.63</v>
      </c>
      <c r="DH26" s="884">
        <v>138.6497</v>
      </c>
      <c r="DI26" s="884">
        <v>137.31190000000001</v>
      </c>
      <c r="DJ26" s="884">
        <v>139.34870000000001</v>
      </c>
      <c r="DK26" s="884">
        <v>147.35580000000002</v>
      </c>
      <c r="DL26" s="884">
        <v>160.2653</v>
      </c>
      <c r="DM26" s="884">
        <v>176.06650000000002</v>
      </c>
      <c r="DN26" s="884">
        <v>172.30520000000001</v>
      </c>
      <c r="DO26" s="884">
        <v>175.1097</v>
      </c>
      <c r="DP26" s="884">
        <v>169.2884</v>
      </c>
      <c r="DQ26" s="884">
        <v>158.41570000000002</v>
      </c>
      <c r="DR26" s="904">
        <v>158.8081</v>
      </c>
      <c r="DU26" s="289" t="s">
        <v>130</v>
      </c>
      <c r="DV26" s="1100" t="s">
        <v>105</v>
      </c>
      <c r="DW26" s="884">
        <v>153.68350000000001</v>
      </c>
      <c r="DX26" s="884">
        <v>145.5521</v>
      </c>
      <c r="DY26" s="884">
        <v>151.56229999999999</v>
      </c>
      <c r="DZ26" s="884">
        <v>174.9417</v>
      </c>
      <c r="EA26" s="884">
        <v>183.62870000000001</v>
      </c>
      <c r="EB26" s="884">
        <v>183.24930000000001</v>
      </c>
      <c r="EC26" s="884">
        <v>172.32160000000002</v>
      </c>
      <c r="ED26" s="884">
        <v>168.0506</v>
      </c>
      <c r="EE26" s="884">
        <v>167.1575</v>
      </c>
      <c r="EF26" s="884">
        <v>154.90880000000001</v>
      </c>
      <c r="EG26" s="884">
        <v>148.00700000000001</v>
      </c>
      <c r="EH26" s="904">
        <v>145.3458</v>
      </c>
      <c r="EJ26" s="289" t="s">
        <v>130</v>
      </c>
      <c r="EK26" s="1100" t="s">
        <v>105</v>
      </c>
      <c r="EL26" s="1401">
        <v>139.3426</v>
      </c>
      <c r="EM26" s="1401">
        <v>141.44210000000001</v>
      </c>
      <c r="EN26" s="1401">
        <v>148.86510000000001</v>
      </c>
      <c r="EO26" s="1401">
        <v>147.0377</v>
      </c>
      <c r="EP26" s="1401">
        <v>140.8612</v>
      </c>
      <c r="EQ26" s="1401">
        <v>145.09790000000001</v>
      </c>
      <c r="ER26" s="1401">
        <v>147.0669</v>
      </c>
      <c r="ES26" s="1401">
        <v>151.74979999999999</v>
      </c>
      <c r="ET26" s="1401">
        <v>153.52260000000001</v>
      </c>
      <c r="EU26" s="1401">
        <v>142.9982</v>
      </c>
      <c r="EV26" s="1401">
        <v>139.46100000000001</v>
      </c>
      <c r="EW26" s="1561">
        <v>130.37690000000001</v>
      </c>
    </row>
    <row r="27" spans="2:153" ht="15.95" customHeight="1">
      <c r="B27" s="410" t="s">
        <v>129</v>
      </c>
      <c r="C27" s="1531" t="s">
        <v>105</v>
      </c>
      <c r="D27" s="1548">
        <v>151.50700000000001</v>
      </c>
      <c r="E27" s="1532">
        <v>149.4205</v>
      </c>
      <c r="F27" s="1533">
        <v>155.46</v>
      </c>
      <c r="G27" s="1533">
        <v>162.15780000000001</v>
      </c>
      <c r="H27" s="1533">
        <v>164.74270000000001</v>
      </c>
      <c r="I27" s="1533">
        <v>169.48650000000001</v>
      </c>
      <c r="J27" s="1533">
        <v>164.8982</v>
      </c>
      <c r="K27" s="1533">
        <v>160.2458</v>
      </c>
      <c r="L27" s="1533">
        <v>166.2389</v>
      </c>
      <c r="M27" s="1533">
        <v>154.7319</v>
      </c>
      <c r="N27" s="1533">
        <v>141.1575</v>
      </c>
      <c r="O27" s="1534">
        <v>141.31050000000002</v>
      </c>
      <c r="Q27" s="410" t="s">
        <v>129</v>
      </c>
      <c r="R27" s="1531" t="s">
        <v>105</v>
      </c>
      <c r="S27" s="1533">
        <v>137.0181</v>
      </c>
      <c r="T27" s="1533">
        <v>137.2002</v>
      </c>
      <c r="U27" s="1533">
        <v>140.8246</v>
      </c>
      <c r="V27" s="1533">
        <v>141.68680000000001</v>
      </c>
      <c r="W27" s="1533">
        <v>145.3109</v>
      </c>
      <c r="X27" s="1533">
        <v>153.98400000000001</v>
      </c>
      <c r="Y27" s="1533">
        <v>153.6165</v>
      </c>
      <c r="Z27" s="1533">
        <v>153.6765</v>
      </c>
      <c r="AA27" s="1533">
        <v>156.0488</v>
      </c>
      <c r="AB27" s="1533">
        <v>139.78210000000001</v>
      </c>
      <c r="AC27" s="1533">
        <v>138.99379999999999</v>
      </c>
      <c r="AD27" s="1534">
        <v>146.30280000000002</v>
      </c>
      <c r="AG27" s="400"/>
      <c r="AH27" s="1515" t="s">
        <v>135</v>
      </c>
      <c r="AI27" s="1535">
        <v>512.17650000000003</v>
      </c>
      <c r="AJ27" s="1536">
        <v>508.54570000000001</v>
      </c>
      <c r="AK27" s="1536">
        <v>532.37520000000006</v>
      </c>
      <c r="AL27" s="1536">
        <v>548.25869999999998</v>
      </c>
      <c r="AM27" s="1536">
        <v>570.09350000000006</v>
      </c>
      <c r="AN27" s="1536">
        <v>532.02830000000006</v>
      </c>
      <c r="AO27" s="1536">
        <v>514.48480000000006</v>
      </c>
      <c r="AP27" s="1536">
        <v>504.30100000000004</v>
      </c>
      <c r="AQ27" s="1536">
        <v>517.09199999999998</v>
      </c>
      <c r="AR27" s="1536">
        <v>518.59940000000006</v>
      </c>
      <c r="AS27" s="1536">
        <v>550.779</v>
      </c>
      <c r="AT27" s="1537">
        <v>571.24290000000008</v>
      </c>
      <c r="AV27" s="400"/>
      <c r="AW27" s="1515" t="s">
        <v>135</v>
      </c>
      <c r="AX27" s="1536">
        <v>548.99710000000005</v>
      </c>
      <c r="AY27" s="1536">
        <v>568.11239999999998</v>
      </c>
      <c r="AZ27" s="1536">
        <v>573.95899999999995</v>
      </c>
      <c r="BA27" s="1536">
        <v>579.94169999999997</v>
      </c>
      <c r="BB27" s="1536">
        <v>574.74289999999996</v>
      </c>
      <c r="BC27" s="1536">
        <v>593.84969999999998</v>
      </c>
      <c r="BD27" s="1536">
        <v>594.69870000000003</v>
      </c>
      <c r="BE27" s="1536">
        <v>615.76969999999994</v>
      </c>
      <c r="BF27" s="1536">
        <v>650.11869999999999</v>
      </c>
      <c r="BG27" s="1536">
        <v>665.82939999999996</v>
      </c>
      <c r="BH27" s="1536">
        <v>650.25329999999997</v>
      </c>
      <c r="BI27" s="1536">
        <v>623.6345</v>
      </c>
      <c r="BK27" s="400" t="s">
        <v>129</v>
      </c>
      <c r="BL27" s="1515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44">
        <v>127.209</v>
      </c>
      <c r="DE27" s="289" t="s">
        <v>129</v>
      </c>
      <c r="DF27" s="376" t="s">
        <v>105</v>
      </c>
      <c r="DG27" s="884">
        <v>131.6748</v>
      </c>
      <c r="DH27" s="884">
        <v>133.57070000000002</v>
      </c>
      <c r="DI27" s="884">
        <v>133.2303</v>
      </c>
      <c r="DJ27" s="884">
        <v>133.88730000000001</v>
      </c>
      <c r="DK27" s="884">
        <v>140.74870000000001</v>
      </c>
      <c r="DL27" s="884">
        <v>153.3723</v>
      </c>
      <c r="DM27" s="884">
        <v>160.70580000000001</v>
      </c>
      <c r="DN27" s="884">
        <v>159.41679999999999</v>
      </c>
      <c r="DO27" s="884">
        <v>161.99200000000002</v>
      </c>
      <c r="DP27" s="884">
        <v>159.2971</v>
      </c>
      <c r="DQ27" s="884">
        <v>153.2063</v>
      </c>
      <c r="DR27" s="904">
        <v>155.60420000000002</v>
      </c>
      <c r="DU27" s="289" t="s">
        <v>129</v>
      </c>
      <c r="DV27" s="1100" t="s">
        <v>105</v>
      </c>
      <c r="DW27" s="884">
        <v>149.6223</v>
      </c>
      <c r="DX27" s="884">
        <v>150.2157</v>
      </c>
      <c r="DY27" s="884">
        <v>155.46940000000001</v>
      </c>
      <c r="DZ27" s="884">
        <v>169.78630000000001</v>
      </c>
      <c r="EA27" s="884">
        <v>178.21260000000001</v>
      </c>
      <c r="EB27" s="884">
        <v>182.93600000000001</v>
      </c>
      <c r="EC27" s="884">
        <v>175.4974</v>
      </c>
      <c r="ED27" s="884">
        <v>173.28579999999999</v>
      </c>
      <c r="EE27" s="884">
        <v>167.97230000000002</v>
      </c>
      <c r="EF27" s="884">
        <v>151.41679999999999</v>
      </c>
      <c r="EG27" s="884">
        <v>145.1747</v>
      </c>
      <c r="EH27" s="904">
        <v>143.12710000000001</v>
      </c>
      <c r="EJ27" s="289" t="s">
        <v>129</v>
      </c>
      <c r="EK27" s="1100" t="s">
        <v>105</v>
      </c>
      <c r="EL27" s="1401">
        <v>138.5635</v>
      </c>
      <c r="EM27" s="1401">
        <v>143.70430000000002</v>
      </c>
      <c r="EN27" s="1401">
        <v>151.94</v>
      </c>
      <c r="EO27" s="1401">
        <v>148.68600000000001</v>
      </c>
      <c r="EP27" s="1401">
        <v>143.38230000000001</v>
      </c>
      <c r="EQ27" s="1401">
        <v>147.26770000000002</v>
      </c>
      <c r="ER27" s="1401">
        <v>143.64420000000001</v>
      </c>
      <c r="ES27" s="1401">
        <v>132.3681</v>
      </c>
      <c r="ET27" s="1401">
        <v>139.18700000000001</v>
      </c>
      <c r="EU27" s="1401">
        <v>135.70520000000002</v>
      </c>
      <c r="EV27" s="1401">
        <v>129.6233</v>
      </c>
      <c r="EW27" s="1561">
        <v>124.70650000000001</v>
      </c>
    </row>
    <row r="28" spans="2:153" ht="15.95" customHeight="1">
      <c r="B28" s="410"/>
      <c r="C28" s="1531" t="s">
        <v>135</v>
      </c>
      <c r="D28" s="1548">
        <v>523.1232</v>
      </c>
      <c r="E28" s="1551">
        <v>515.91890000000001</v>
      </c>
      <c r="F28" s="1552">
        <v>536.77229999999997</v>
      </c>
      <c r="G28" s="1552">
        <v>559.89830000000006</v>
      </c>
      <c r="H28" s="1552">
        <v>568.82350000000008</v>
      </c>
      <c r="I28" s="1552">
        <v>585.20299999999997</v>
      </c>
      <c r="J28" s="1552">
        <v>569.36030000000005</v>
      </c>
      <c r="K28" s="1552">
        <v>553.29680000000008</v>
      </c>
      <c r="L28" s="1552">
        <v>573.98969999999997</v>
      </c>
      <c r="M28" s="1549">
        <v>534.25840000000005</v>
      </c>
      <c r="N28" s="1549">
        <v>487.38870000000003</v>
      </c>
      <c r="O28" s="1553">
        <v>487.91680000000002</v>
      </c>
      <c r="Q28" s="410"/>
      <c r="R28" s="1531" t="s">
        <v>135</v>
      </c>
      <c r="S28" s="1552">
        <v>473.09610000000004</v>
      </c>
      <c r="T28" s="1552">
        <v>473.72500000000002</v>
      </c>
      <c r="U28" s="1552">
        <v>486.23900000000003</v>
      </c>
      <c r="V28" s="1552">
        <v>489.21600000000001</v>
      </c>
      <c r="W28" s="1552">
        <v>501.72970000000004</v>
      </c>
      <c r="X28" s="1552">
        <v>531.67600000000004</v>
      </c>
      <c r="Y28" s="1552">
        <v>530.40710000000001</v>
      </c>
      <c r="Z28" s="1549">
        <v>530.61419999999998</v>
      </c>
      <c r="AA28" s="1549">
        <v>538.80529999999999</v>
      </c>
      <c r="AB28" s="1552">
        <v>482.6397</v>
      </c>
      <c r="AC28" s="1552">
        <v>479.91770000000002</v>
      </c>
      <c r="AD28" s="1553">
        <v>505.1542</v>
      </c>
      <c r="AG28" s="400" t="s">
        <v>114</v>
      </c>
      <c r="AH28" s="1515" t="s">
        <v>105</v>
      </c>
      <c r="AI28" s="1554">
        <v>141.30970000000002</v>
      </c>
      <c r="AJ28" s="1555">
        <v>148.0607</v>
      </c>
      <c r="AK28" s="1555">
        <v>151.99680000000001</v>
      </c>
      <c r="AL28" s="1555">
        <v>158.17670000000001</v>
      </c>
      <c r="AM28" s="1555">
        <v>158.65479999999999</v>
      </c>
      <c r="AN28" s="1555">
        <v>159.13</v>
      </c>
      <c r="AO28" s="1555">
        <v>160.72900000000001</v>
      </c>
      <c r="AP28" s="1555">
        <v>157.62260000000001</v>
      </c>
      <c r="AQ28" s="1536">
        <v>156.47329999999999</v>
      </c>
      <c r="AR28" s="1536">
        <v>157.95480000000001</v>
      </c>
      <c r="AS28" s="1555">
        <v>165.2833</v>
      </c>
      <c r="AT28" s="1556">
        <v>165.45160000000001</v>
      </c>
      <c r="AV28" s="400" t="s">
        <v>114</v>
      </c>
      <c r="AW28" s="1515" t="s">
        <v>105</v>
      </c>
      <c r="AX28" s="1555">
        <v>163.8871</v>
      </c>
      <c r="AY28" s="1555">
        <v>164.0034</v>
      </c>
      <c r="AZ28" s="1555">
        <v>164.50649999999999</v>
      </c>
      <c r="BA28" s="1555">
        <v>171.22</v>
      </c>
      <c r="BB28" s="1555">
        <v>169.99350000000001</v>
      </c>
      <c r="BC28" s="1555">
        <v>170.61330000000001</v>
      </c>
      <c r="BD28" s="1555">
        <v>165.48390000000001</v>
      </c>
      <c r="BE28" s="1536">
        <v>181.66130000000001</v>
      </c>
      <c r="BF28" s="1536">
        <v>193.79</v>
      </c>
      <c r="BG28" s="1555">
        <v>192.57740000000001</v>
      </c>
      <c r="BH28" s="1555">
        <v>184.51</v>
      </c>
      <c r="BI28" s="1555">
        <v>173.29679999999999</v>
      </c>
      <c r="BK28" s="400"/>
      <c r="BL28" s="1515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44"/>
      <c r="DE28" s="289" t="s">
        <v>114</v>
      </c>
      <c r="DF28" s="376" t="s">
        <v>105</v>
      </c>
      <c r="DG28" s="884">
        <v>129.4194</v>
      </c>
      <c r="DH28" s="884">
        <v>130.6</v>
      </c>
      <c r="DI28" s="884">
        <v>128.86449999999999</v>
      </c>
      <c r="DJ28" s="884">
        <v>128.5</v>
      </c>
      <c r="DK28" s="884">
        <v>140.0968</v>
      </c>
      <c r="DL28" s="884">
        <v>156.01670000000001</v>
      </c>
      <c r="DM28" s="884">
        <v>167.2484</v>
      </c>
      <c r="DN28" s="884">
        <v>168.15810000000002</v>
      </c>
      <c r="DO28" s="884">
        <v>170.94</v>
      </c>
      <c r="DP28" s="884">
        <v>160.2903</v>
      </c>
      <c r="DQ28" s="884">
        <v>156.04330000000002</v>
      </c>
      <c r="DR28" s="904">
        <v>159.02260000000001</v>
      </c>
      <c r="DU28" s="289" t="s">
        <v>114</v>
      </c>
      <c r="DV28" s="1100" t="s">
        <v>105</v>
      </c>
      <c r="DW28" s="884">
        <v>155.87739999999999</v>
      </c>
      <c r="DX28" s="884">
        <v>155.1464</v>
      </c>
      <c r="DY28" s="884">
        <v>160.06450000000001</v>
      </c>
      <c r="DZ28" s="884">
        <v>174.27330000000001</v>
      </c>
      <c r="EA28" s="884">
        <v>180.60320000000002</v>
      </c>
      <c r="EB28" s="884">
        <v>183.33</v>
      </c>
      <c r="EC28" s="884">
        <v>176.2226</v>
      </c>
      <c r="ED28" s="884">
        <v>172.56450000000001</v>
      </c>
      <c r="EE28" s="884">
        <v>167.26330000000002</v>
      </c>
      <c r="EF28" s="884">
        <v>152.12900000000002</v>
      </c>
      <c r="EG28" s="884">
        <v>147.41330000000002</v>
      </c>
      <c r="EH28" s="904">
        <v>143.8903</v>
      </c>
      <c r="EJ28" s="289" t="s">
        <v>114</v>
      </c>
      <c r="EK28" s="1100" t="s">
        <v>105</v>
      </c>
      <c r="EL28" s="1401">
        <v>136.12260000000001</v>
      </c>
      <c r="EM28" s="1401">
        <v>142.71430000000001</v>
      </c>
      <c r="EN28" s="1401">
        <v>150.59350000000001</v>
      </c>
      <c r="EO28" s="1401">
        <v>146.33670000000001</v>
      </c>
      <c r="EP28" s="1401">
        <v>141.93550000000002</v>
      </c>
      <c r="EQ28" s="1401">
        <v>146.96</v>
      </c>
      <c r="ER28" s="1401">
        <v>144.61610000000002</v>
      </c>
      <c r="ES28" s="1401">
        <v>0</v>
      </c>
      <c r="ET28" s="1401">
        <v>0</v>
      </c>
      <c r="EU28" s="1401" t="s">
        <v>530</v>
      </c>
      <c r="EV28" s="1401" t="s">
        <v>530</v>
      </c>
      <c r="EW28" s="1561" t="s">
        <v>530</v>
      </c>
    </row>
    <row r="29" spans="2:153" ht="15.95" customHeight="1">
      <c r="B29" s="410" t="s">
        <v>114</v>
      </c>
      <c r="C29" s="1531" t="s">
        <v>105</v>
      </c>
      <c r="D29" s="1548">
        <v>143.1645</v>
      </c>
      <c r="E29" s="1551">
        <v>140.69999999999999</v>
      </c>
      <c r="F29" s="1552">
        <v>143.0129</v>
      </c>
      <c r="G29" s="1552">
        <v>148.4667</v>
      </c>
      <c r="H29" s="1552">
        <v>150.9581</v>
      </c>
      <c r="I29" s="1552">
        <v>156.66330000000002</v>
      </c>
      <c r="J29" s="1552">
        <v>158.43550000000002</v>
      </c>
      <c r="K29" s="1552">
        <v>159.07420000000002</v>
      </c>
      <c r="L29" s="1552">
        <v>151.73670000000001</v>
      </c>
      <c r="M29" s="1549">
        <v>140.59350000000001</v>
      </c>
      <c r="N29" s="1549">
        <v>139.0933</v>
      </c>
      <c r="O29" s="1553">
        <v>135.93870000000001</v>
      </c>
      <c r="Q29" s="410" t="s">
        <v>114</v>
      </c>
      <c r="R29" s="1531" t="s">
        <v>105</v>
      </c>
      <c r="S29" s="1552">
        <v>135.0806</v>
      </c>
      <c r="T29" s="1552">
        <v>141.69999999999999</v>
      </c>
      <c r="U29" s="1552">
        <v>136.54519999999999</v>
      </c>
      <c r="V29" s="1552">
        <v>138.02000000000001</v>
      </c>
      <c r="W29" s="1552">
        <v>145.97740000000002</v>
      </c>
      <c r="X29" s="1552">
        <v>155.9933</v>
      </c>
      <c r="Y29" s="1552">
        <v>152.07740000000001</v>
      </c>
      <c r="Z29" s="1549">
        <v>154.41290000000001</v>
      </c>
      <c r="AA29" s="1549">
        <v>147.5933</v>
      </c>
      <c r="AB29" s="1552">
        <v>144.13550000000001</v>
      </c>
      <c r="AC29" s="1552">
        <v>148.9933</v>
      </c>
      <c r="AD29" s="1553">
        <v>153.9742</v>
      </c>
      <c r="AG29" s="400" t="s">
        <v>131</v>
      </c>
      <c r="AH29" s="1515" t="s">
        <v>105</v>
      </c>
      <c r="AI29" s="1554">
        <v>140.02200000000002</v>
      </c>
      <c r="AJ29" s="1555">
        <v>141.62210000000002</v>
      </c>
      <c r="AK29" s="1555">
        <v>145.44499999999999</v>
      </c>
      <c r="AL29" s="1555">
        <v>154.2133</v>
      </c>
      <c r="AM29" s="1555">
        <v>157.5857</v>
      </c>
      <c r="AN29" s="1555">
        <v>157.006</v>
      </c>
      <c r="AO29" s="1555">
        <v>160.75400000000002</v>
      </c>
      <c r="AP29" s="1555">
        <v>157.72920000000002</v>
      </c>
      <c r="AQ29" s="1536">
        <v>153.4811</v>
      </c>
      <c r="AR29" s="1536">
        <v>153.5866</v>
      </c>
      <c r="AS29" s="1555">
        <v>160.52430000000001</v>
      </c>
      <c r="AT29" s="1556">
        <v>166.84950000000001</v>
      </c>
      <c r="AV29" s="400" t="s">
        <v>131</v>
      </c>
      <c r="AW29" s="1538" t="s">
        <v>105</v>
      </c>
      <c r="AX29" s="1555">
        <v>158.63249999999999</v>
      </c>
      <c r="AY29" s="1555">
        <v>165.50110000000001</v>
      </c>
      <c r="AZ29" s="1555">
        <v>163.97890000000001</v>
      </c>
      <c r="BA29" s="1555">
        <v>165.97239999999999</v>
      </c>
      <c r="BB29" s="1555">
        <v>166.65110000000001</v>
      </c>
      <c r="BC29" s="1555">
        <v>170.1532</v>
      </c>
      <c r="BD29" s="1555">
        <v>172.91849999999999</v>
      </c>
      <c r="BE29" s="1536">
        <v>183.92449999999999</v>
      </c>
      <c r="BF29" s="1536">
        <v>188.86539999999999</v>
      </c>
      <c r="BG29" s="1555">
        <v>190.1026</v>
      </c>
      <c r="BH29" s="1555">
        <v>182.21969999999999</v>
      </c>
      <c r="BI29" s="1555">
        <v>173.34569999999999</v>
      </c>
      <c r="BK29" s="400" t="s">
        <v>114</v>
      </c>
      <c r="BL29" s="1515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44">
        <v>125.21940000000001</v>
      </c>
      <c r="DE29" s="289" t="s">
        <v>131</v>
      </c>
      <c r="DF29" s="376" t="s">
        <v>105</v>
      </c>
      <c r="DG29" s="884">
        <v>132.77600000000001</v>
      </c>
      <c r="DH29" s="884">
        <v>134.73949999999999</v>
      </c>
      <c r="DI29" s="884">
        <v>129.25409999999999</v>
      </c>
      <c r="DJ29" s="884">
        <v>129.56659999999999</v>
      </c>
      <c r="DK29" s="884">
        <v>140.2381</v>
      </c>
      <c r="DL29" s="884">
        <v>157.3201</v>
      </c>
      <c r="DM29" s="884">
        <v>169.91760000000002</v>
      </c>
      <c r="DN29" s="884">
        <v>173.01260000000002</v>
      </c>
      <c r="DO29" s="884">
        <v>175.00810000000001</v>
      </c>
      <c r="DP29" s="884">
        <v>164.9109</v>
      </c>
      <c r="DQ29" s="884">
        <v>158.39700000000002</v>
      </c>
      <c r="DR29" s="904">
        <v>161.78480000000002</v>
      </c>
      <c r="DU29" s="289" t="s">
        <v>131</v>
      </c>
      <c r="DV29" s="1100" t="s">
        <v>105</v>
      </c>
      <c r="DW29" s="884">
        <v>159.8357</v>
      </c>
      <c r="DX29" s="884">
        <v>160.44210000000001</v>
      </c>
      <c r="DY29" s="884">
        <v>162.32850000000002</v>
      </c>
      <c r="DZ29" s="884">
        <v>175.87630000000001</v>
      </c>
      <c r="EA29" s="884">
        <v>184.79560000000001</v>
      </c>
      <c r="EB29" s="884">
        <v>188.37460000000002</v>
      </c>
      <c r="EC29" s="884">
        <v>182.85490000000001</v>
      </c>
      <c r="ED29" s="884">
        <v>178.14700000000002</v>
      </c>
      <c r="EE29" s="884">
        <v>173.45660000000001</v>
      </c>
      <c r="EF29" s="884">
        <v>158.10500000000002</v>
      </c>
      <c r="EG29" s="884">
        <v>151.94150000000002</v>
      </c>
      <c r="EH29" s="904">
        <v>149.64500000000001</v>
      </c>
      <c r="EJ29" s="289" t="s">
        <v>131</v>
      </c>
      <c r="EK29" s="1100" t="s">
        <v>105</v>
      </c>
      <c r="EL29" s="1401">
        <v>142.21980000000002</v>
      </c>
      <c r="EM29" s="1401">
        <v>146.4693</v>
      </c>
      <c r="EN29" s="1401">
        <v>156.43470000000002</v>
      </c>
      <c r="EO29" s="1401">
        <v>151.57830000000001</v>
      </c>
      <c r="EP29" s="1401">
        <v>144.13630000000001</v>
      </c>
      <c r="EQ29" s="1401">
        <v>149.6987</v>
      </c>
      <c r="ER29" s="1401">
        <v>150.13750000000002</v>
      </c>
      <c r="ES29" s="1401">
        <v>153.46870000000001</v>
      </c>
      <c r="ET29" s="1401">
        <v>152.5744</v>
      </c>
      <c r="EU29" s="1401">
        <v>144.3099</v>
      </c>
      <c r="EV29" s="1401">
        <v>142.37</v>
      </c>
      <c r="EW29" s="1561">
        <v>143.5181</v>
      </c>
    </row>
    <row r="30" spans="2:153" ht="15.95" customHeight="1">
      <c r="B30" s="410" t="s">
        <v>131</v>
      </c>
      <c r="C30" s="1531" t="s">
        <v>105</v>
      </c>
      <c r="D30" s="1548">
        <v>147.83670000000001</v>
      </c>
      <c r="E30" s="1551">
        <v>137.48650000000001</v>
      </c>
      <c r="F30" s="1552">
        <v>138.93470000000002</v>
      </c>
      <c r="G30" s="1552">
        <v>146.60400000000001</v>
      </c>
      <c r="H30" s="1552">
        <v>154.55070000000001</v>
      </c>
      <c r="I30" s="1552">
        <v>159.9461</v>
      </c>
      <c r="J30" s="1552">
        <v>167.14690000000002</v>
      </c>
      <c r="K30" s="1552">
        <v>159.9118</v>
      </c>
      <c r="L30" s="1552">
        <v>155.9179</v>
      </c>
      <c r="M30" s="1549">
        <v>146.2587</v>
      </c>
      <c r="N30" s="1549">
        <v>140.00980000000001</v>
      </c>
      <c r="O30" s="1553">
        <v>138.87819999999999</v>
      </c>
      <c r="Q30" s="410" t="s">
        <v>131</v>
      </c>
      <c r="R30" s="1531" t="s">
        <v>105</v>
      </c>
      <c r="S30" s="1552">
        <v>138.16290000000001</v>
      </c>
      <c r="T30" s="1552">
        <v>134.8441</v>
      </c>
      <c r="U30" s="1552">
        <v>136.93720000000002</v>
      </c>
      <c r="V30" s="1552">
        <v>133.8125</v>
      </c>
      <c r="W30" s="1552">
        <v>132.69490000000002</v>
      </c>
      <c r="X30" s="1552">
        <v>147.0899</v>
      </c>
      <c r="Y30" s="1552">
        <v>150.0453</v>
      </c>
      <c r="Z30" s="1549">
        <v>151.02780000000001</v>
      </c>
      <c r="AA30" s="1549">
        <v>148.0504</v>
      </c>
      <c r="AB30" s="1552">
        <v>141.54050000000001</v>
      </c>
      <c r="AC30" s="1552">
        <v>138.25620000000001</v>
      </c>
      <c r="AD30" s="1553">
        <v>142.08629999999999</v>
      </c>
      <c r="AG30" s="400"/>
      <c r="AH30" s="1515" t="s">
        <v>136</v>
      </c>
      <c r="AI30" s="1562">
        <v>38590.103199999998</v>
      </c>
      <c r="AJ30" s="1563">
        <v>38418.172500000001</v>
      </c>
      <c r="AK30" s="1563">
        <v>39421.399000000005</v>
      </c>
      <c r="AL30" s="1563">
        <v>40908.6803</v>
      </c>
      <c r="AM30" s="1563">
        <v>42037.5432</v>
      </c>
      <c r="AN30" s="1563">
        <v>41887.429300000003</v>
      </c>
      <c r="AO30" s="1563">
        <v>43009.446100000001</v>
      </c>
      <c r="AP30" s="1563">
        <v>42993.1158</v>
      </c>
      <c r="AQ30" s="1546">
        <v>43579.2863</v>
      </c>
      <c r="AR30" s="1546">
        <v>45498.851900000001</v>
      </c>
      <c r="AS30" s="1563">
        <v>49493.428700000004</v>
      </c>
      <c r="AT30" s="1564">
        <v>50879.813900000001</v>
      </c>
      <c r="AV30" s="400"/>
      <c r="AW30" s="1538" t="s">
        <v>136</v>
      </c>
      <c r="AX30" s="1563">
        <v>48815.718399999998</v>
      </c>
      <c r="AY30" s="1563">
        <v>48160.680999999997</v>
      </c>
      <c r="AZ30" s="1563">
        <v>47893.3148</v>
      </c>
      <c r="BA30" s="1563">
        <v>48940.051299999999</v>
      </c>
      <c r="BB30" s="1563">
        <v>48854.543899999997</v>
      </c>
      <c r="BC30" s="1563">
        <v>50081.368000000002</v>
      </c>
      <c r="BD30" s="1563">
        <v>49542.8897</v>
      </c>
      <c r="BE30" s="1546">
        <v>51299.122600000002</v>
      </c>
      <c r="BF30" s="1546">
        <v>53627.130700000002</v>
      </c>
      <c r="BG30" s="1563">
        <v>53577.519</v>
      </c>
      <c r="BH30" s="1563">
        <v>51490.661699999997</v>
      </c>
      <c r="BI30" s="1563">
        <v>49493.102899999998</v>
      </c>
      <c r="BK30" s="400" t="s">
        <v>131</v>
      </c>
      <c r="BL30" s="1515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44">
        <v>128.28620000000001</v>
      </c>
      <c r="DE30" s="289"/>
      <c r="DF30" s="376" t="s">
        <v>136</v>
      </c>
      <c r="DG30" s="885">
        <v>41761.281600000002</v>
      </c>
      <c r="DH30" s="885">
        <v>41803.732100000001</v>
      </c>
      <c r="DI30" s="885">
        <v>40228.092900000003</v>
      </c>
      <c r="DJ30" s="885">
        <v>40381.3917</v>
      </c>
      <c r="DK30" s="885">
        <v>44108.325199999999</v>
      </c>
      <c r="DL30" s="885">
        <v>49383.565000000002</v>
      </c>
      <c r="DM30" s="885">
        <v>53439.919699999999</v>
      </c>
      <c r="DN30" s="885">
        <v>53677.667399999998</v>
      </c>
      <c r="DO30" s="885">
        <v>54015.156999999999</v>
      </c>
      <c r="DP30" s="885">
        <v>50618.812299999998</v>
      </c>
      <c r="DQ30" s="885">
        <v>48923.845300000001</v>
      </c>
      <c r="DR30" s="905">
        <v>50495.544199999997</v>
      </c>
      <c r="DU30" s="289"/>
      <c r="DV30" s="1100" t="s">
        <v>136</v>
      </c>
      <c r="DW30" s="885">
        <v>49368.759400000003</v>
      </c>
      <c r="DX30" s="885">
        <v>49538.982900000003</v>
      </c>
      <c r="DY30" s="885">
        <v>50273.6829</v>
      </c>
      <c r="DZ30" s="885">
        <v>54793.038699999997</v>
      </c>
      <c r="EA30" s="885">
        <v>57282.126499999998</v>
      </c>
      <c r="EB30" s="885">
        <v>58053.133000000002</v>
      </c>
      <c r="EC30" s="885">
        <v>56123.586799999997</v>
      </c>
      <c r="ED30" s="885">
        <v>54227.327700000002</v>
      </c>
      <c r="EE30" s="885">
        <v>53424.666299999997</v>
      </c>
      <c r="EF30" s="885">
        <v>48998.125500000002</v>
      </c>
      <c r="EG30" s="885">
        <v>47383.4277</v>
      </c>
      <c r="EH30" s="905">
        <v>46828.813500000004</v>
      </c>
      <c r="EJ30" s="289"/>
      <c r="EK30" s="1100" t="s">
        <v>136</v>
      </c>
      <c r="EL30" s="1402">
        <v>43982.373899999999</v>
      </c>
      <c r="EM30" s="1402">
        <v>45639.380400000002</v>
      </c>
      <c r="EN30" s="1402">
        <v>48851.882599999997</v>
      </c>
      <c r="EO30" s="1402">
        <v>47253.9303</v>
      </c>
      <c r="EP30" s="1402">
        <v>45622.81</v>
      </c>
      <c r="EQ30" s="1402">
        <v>48263.571299999996</v>
      </c>
      <c r="ER30" s="1402">
        <v>48770.343200000003</v>
      </c>
      <c r="ES30" s="1402">
        <v>49570.758699999998</v>
      </c>
      <c r="ET30" s="1402">
        <v>49549.426299999999</v>
      </c>
      <c r="EU30" s="1402">
        <v>46726.385800000004</v>
      </c>
      <c r="EV30" s="1402">
        <v>45889.920299999998</v>
      </c>
      <c r="EW30" s="1565">
        <v>46321.628700000001</v>
      </c>
    </row>
    <row r="31" spans="2:153" ht="15.95" customHeight="1">
      <c r="B31" s="410"/>
      <c r="C31" s="1531" t="s">
        <v>136</v>
      </c>
      <c r="D31" s="1548">
        <v>41158.962899999999</v>
      </c>
      <c r="E31" s="1557">
        <v>40969.505400000002</v>
      </c>
      <c r="F31" s="1558">
        <v>42153.778400000003</v>
      </c>
      <c r="G31" s="1558">
        <v>43263.305699999997</v>
      </c>
      <c r="H31" s="1558">
        <v>43760.789700000001</v>
      </c>
      <c r="I31" s="1558">
        <v>44869.937299999998</v>
      </c>
      <c r="J31" s="1558">
        <v>45551.757100000003</v>
      </c>
      <c r="K31" s="1558">
        <v>43154.507100000003</v>
      </c>
      <c r="L31" s="1558">
        <v>42394.864699999998</v>
      </c>
      <c r="M31" s="1559">
        <v>39281.111600000004</v>
      </c>
      <c r="N31" s="1559">
        <v>37931.398000000001</v>
      </c>
      <c r="O31" s="1560">
        <v>37938.551299999999</v>
      </c>
      <c r="Q31" s="410"/>
      <c r="R31" s="1531" t="s">
        <v>136</v>
      </c>
      <c r="S31" s="1558">
        <v>37264.165200000003</v>
      </c>
      <c r="T31" s="1558">
        <v>36585.279999999999</v>
      </c>
      <c r="U31" s="1558">
        <v>36347.0916</v>
      </c>
      <c r="V31" s="1558">
        <v>35510.036</v>
      </c>
      <c r="W31" s="1558">
        <v>36679.513200000001</v>
      </c>
      <c r="X31" s="1558">
        <v>41406.258999999998</v>
      </c>
      <c r="Y31" s="1558">
        <v>42569.3868</v>
      </c>
      <c r="Z31" s="1559">
        <v>42504.072899999999</v>
      </c>
      <c r="AA31" s="1559">
        <v>41803.681299999997</v>
      </c>
      <c r="AB31" s="1558">
        <v>38830.486499999999</v>
      </c>
      <c r="AC31" s="1558">
        <v>38047.120000000003</v>
      </c>
      <c r="AD31" s="1560">
        <v>39444.732900000003</v>
      </c>
      <c r="AG31" s="400" t="s">
        <v>132</v>
      </c>
      <c r="AH31" s="1538" t="s">
        <v>105</v>
      </c>
      <c r="AI31" s="1554">
        <v>182</v>
      </c>
      <c r="AJ31" s="1555">
        <v>182</v>
      </c>
      <c r="AK31" s="1555">
        <v>182</v>
      </c>
      <c r="AL31" s="1555">
        <v>182</v>
      </c>
      <c r="AM31" s="1555">
        <v>182</v>
      </c>
      <c r="AN31" s="1555">
        <v>182</v>
      </c>
      <c r="AO31" s="1555">
        <v>178.6129</v>
      </c>
      <c r="AP31" s="1555">
        <v>173.32259999999999</v>
      </c>
      <c r="AQ31" s="1536">
        <v>174.5</v>
      </c>
      <c r="AR31" s="1536">
        <v>180.54840000000002</v>
      </c>
      <c r="AS31" s="1555">
        <v>189</v>
      </c>
      <c r="AT31" s="1556">
        <v>188.35480000000001</v>
      </c>
      <c r="AV31" s="400" t="s">
        <v>132</v>
      </c>
      <c r="AW31" s="1538" t="s">
        <v>105</v>
      </c>
      <c r="AX31" s="1555">
        <v>188.96770000000001</v>
      </c>
      <c r="AY31" s="1555">
        <v>189</v>
      </c>
      <c r="AZ31" s="1555">
        <v>188.5806</v>
      </c>
      <c r="BA31" s="1555">
        <v>188</v>
      </c>
      <c r="BB31" s="1555">
        <v>188</v>
      </c>
      <c r="BC31" s="1555">
        <v>187.5667</v>
      </c>
      <c r="BD31" s="1555">
        <v>187.2903</v>
      </c>
      <c r="BE31" s="1536">
        <v>203.93549999999999</v>
      </c>
      <c r="BF31" s="1536">
        <v>207</v>
      </c>
      <c r="BG31" s="1555">
        <v>210.64519999999999</v>
      </c>
      <c r="BH31" s="1555">
        <v>215.7527</v>
      </c>
      <c r="BI31" s="1555">
        <v>226.33160000000001</v>
      </c>
      <c r="BK31" s="400"/>
      <c r="BL31" s="1538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45">
        <v>40352.843500000003</v>
      </c>
      <c r="DE31" s="289" t="s">
        <v>132</v>
      </c>
      <c r="DF31" s="376" t="s">
        <v>105</v>
      </c>
      <c r="DG31" s="884">
        <v>228</v>
      </c>
      <c r="DH31" s="884">
        <v>228</v>
      </c>
      <c r="DI31" s="884">
        <v>222.1935</v>
      </c>
      <c r="DJ31" s="884">
        <v>218</v>
      </c>
      <c r="DK31" s="884">
        <v>218</v>
      </c>
      <c r="DL31" s="884">
        <v>218</v>
      </c>
      <c r="DM31" s="884">
        <v>218</v>
      </c>
      <c r="DN31" s="884">
        <v>218</v>
      </c>
      <c r="DO31" s="884">
        <v>218</v>
      </c>
      <c r="DP31" s="884">
        <v>218</v>
      </c>
      <c r="DQ31" s="884">
        <v>218</v>
      </c>
      <c r="DR31" s="904">
        <v>218</v>
      </c>
      <c r="DU31" s="289" t="s">
        <v>132</v>
      </c>
      <c r="DV31" s="1100" t="s">
        <v>105</v>
      </c>
      <c r="DW31" s="884">
        <v>218</v>
      </c>
      <c r="DX31" s="884">
        <v>218</v>
      </c>
      <c r="DY31" s="884">
        <v>218</v>
      </c>
      <c r="DZ31" s="884">
        <v>218</v>
      </c>
      <c r="EA31" s="884">
        <v>218</v>
      </c>
      <c r="EB31" s="884">
        <v>218</v>
      </c>
      <c r="EC31" s="884">
        <v>218</v>
      </c>
      <c r="ED31" s="884">
        <v>218</v>
      </c>
      <c r="EE31" s="884">
        <v>218</v>
      </c>
      <c r="EF31" s="884">
        <v>218</v>
      </c>
      <c r="EG31" s="884">
        <v>218</v>
      </c>
      <c r="EH31" s="904">
        <v>218</v>
      </c>
      <c r="EJ31" s="289" t="s">
        <v>132</v>
      </c>
      <c r="EK31" s="1100" t="s">
        <v>105</v>
      </c>
      <c r="EL31" s="1401">
        <v>218</v>
      </c>
      <c r="EM31" s="1401">
        <v>218</v>
      </c>
      <c r="EN31" s="1401">
        <v>218</v>
      </c>
      <c r="EO31" s="1401">
        <v>218</v>
      </c>
      <c r="EP31" s="1401">
        <v>218</v>
      </c>
      <c r="EQ31" s="1401">
        <v>218</v>
      </c>
      <c r="ER31" s="1401">
        <v>218</v>
      </c>
      <c r="ES31" s="1401">
        <v>218</v>
      </c>
      <c r="ET31" s="1401">
        <v>218</v>
      </c>
      <c r="EU31" s="1401">
        <v>218</v>
      </c>
      <c r="EV31" s="1401">
        <v>0</v>
      </c>
      <c r="EW31" s="1561">
        <v>0</v>
      </c>
    </row>
    <row r="32" spans="2:153" ht="15.95" customHeight="1">
      <c r="B32" s="410" t="s">
        <v>132</v>
      </c>
      <c r="C32" s="1541" t="s">
        <v>105</v>
      </c>
      <c r="D32" s="1532">
        <v>182</v>
      </c>
      <c r="E32" s="1551">
        <v>182</v>
      </c>
      <c r="F32" s="1552">
        <v>182</v>
      </c>
      <c r="G32" s="1552">
        <v>182</v>
      </c>
      <c r="H32" s="1552">
        <v>182</v>
      </c>
      <c r="I32" s="1552">
        <v>182</v>
      </c>
      <c r="J32" s="1552">
        <v>182</v>
      </c>
      <c r="K32" s="1552">
        <v>182</v>
      </c>
      <c r="L32" s="1552">
        <v>182</v>
      </c>
      <c r="M32" s="1549">
        <v>182</v>
      </c>
      <c r="N32" s="1549">
        <v>182</v>
      </c>
      <c r="O32" s="1553">
        <v>182</v>
      </c>
      <c r="Q32" s="410" t="s">
        <v>132</v>
      </c>
      <c r="R32" s="1541" t="s">
        <v>105</v>
      </c>
      <c r="S32" s="1552">
        <v>182</v>
      </c>
      <c r="T32" s="1552">
        <v>182</v>
      </c>
      <c r="U32" s="1552">
        <v>182</v>
      </c>
      <c r="V32" s="1552">
        <v>182</v>
      </c>
      <c r="W32" s="1552">
        <v>182</v>
      </c>
      <c r="X32" s="1552">
        <v>182</v>
      </c>
      <c r="Y32" s="1552">
        <v>182</v>
      </c>
      <c r="Z32" s="1549">
        <v>182</v>
      </c>
      <c r="AA32" s="1549">
        <v>182</v>
      </c>
      <c r="AB32" s="1552">
        <v>182</v>
      </c>
      <c r="AC32" s="1552">
        <v>182</v>
      </c>
      <c r="AD32" s="1553">
        <v>182</v>
      </c>
      <c r="AG32" s="400" t="s">
        <v>115</v>
      </c>
      <c r="AH32" s="1538" t="s">
        <v>105</v>
      </c>
      <c r="AI32" s="1554">
        <v>120.4813</v>
      </c>
      <c r="AJ32" s="1555">
        <v>131.49790000000002</v>
      </c>
      <c r="AK32" s="1555">
        <v>136.11100000000002</v>
      </c>
      <c r="AL32" s="1555">
        <v>143.2167</v>
      </c>
      <c r="AM32" s="1555">
        <v>145.61450000000002</v>
      </c>
      <c r="AN32" s="1555">
        <v>144.17500000000001</v>
      </c>
      <c r="AO32" s="1555">
        <v>144.10230000000001</v>
      </c>
      <c r="AP32" s="1555">
        <v>141.0984</v>
      </c>
      <c r="AQ32" s="1536">
        <v>141.26170000000002</v>
      </c>
      <c r="AR32" s="1536">
        <v>143.23420000000002</v>
      </c>
      <c r="AS32" s="1555">
        <v>149.96030000000002</v>
      </c>
      <c r="AT32" s="1556">
        <v>148.57480000000001</v>
      </c>
      <c r="AV32" s="400" t="s">
        <v>115</v>
      </c>
      <c r="AW32" s="1538" t="s">
        <v>105</v>
      </c>
      <c r="AX32" s="1555">
        <v>139.7884</v>
      </c>
      <c r="AY32" s="1555">
        <v>147.14830000000001</v>
      </c>
      <c r="AZ32" s="1555">
        <v>148.4752</v>
      </c>
      <c r="BA32" s="1555">
        <v>154.28729999999999</v>
      </c>
      <c r="BB32" s="1555">
        <v>152.45840000000001</v>
      </c>
      <c r="BC32" s="1555">
        <v>152.64699999999999</v>
      </c>
      <c r="BD32" s="1555">
        <v>148.34549999999999</v>
      </c>
      <c r="BE32" s="1536">
        <v>164.6987</v>
      </c>
      <c r="BF32" s="1536">
        <v>176.83869999999999</v>
      </c>
      <c r="BG32" s="1555">
        <v>175.529</v>
      </c>
      <c r="BH32" s="1555">
        <v>167.0737</v>
      </c>
      <c r="BI32" s="1555">
        <v>157.49</v>
      </c>
      <c r="BK32" s="400" t="s">
        <v>132</v>
      </c>
      <c r="BL32" s="1538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44">
        <v>228</v>
      </c>
      <c r="DE32" s="289" t="s">
        <v>115</v>
      </c>
      <c r="DF32" s="377" t="s">
        <v>105</v>
      </c>
      <c r="DG32" s="884">
        <v>114.4165</v>
      </c>
      <c r="DH32" s="884">
        <v>111.91760000000001</v>
      </c>
      <c r="DI32" s="884">
        <v>113.6558</v>
      </c>
      <c r="DJ32" s="884">
        <v>115.28500000000001</v>
      </c>
      <c r="DK32" s="884">
        <v>125.3142</v>
      </c>
      <c r="DL32" s="884">
        <v>140.90470000000002</v>
      </c>
      <c r="DM32" s="884">
        <v>149.05030000000002</v>
      </c>
      <c r="DN32" s="884">
        <v>147.71710000000002</v>
      </c>
      <c r="DO32" s="884">
        <v>150.87300000000002</v>
      </c>
      <c r="DP32" s="884">
        <v>141.8081</v>
      </c>
      <c r="DQ32" s="884">
        <v>136.1893</v>
      </c>
      <c r="DR32" s="904">
        <v>137.02549999999999</v>
      </c>
      <c r="DU32" s="289" t="s">
        <v>115</v>
      </c>
      <c r="DV32" s="1101" t="s">
        <v>105</v>
      </c>
      <c r="DW32" s="884">
        <v>138.3552</v>
      </c>
      <c r="DX32" s="884">
        <v>139.2518</v>
      </c>
      <c r="DY32" s="884">
        <v>143.5616</v>
      </c>
      <c r="DZ32" s="884">
        <v>157.483</v>
      </c>
      <c r="EA32" s="884">
        <v>162.52100000000002</v>
      </c>
      <c r="EB32" s="884">
        <v>165.0497</v>
      </c>
      <c r="EC32" s="884">
        <v>157.36610000000002</v>
      </c>
      <c r="ED32" s="884">
        <v>152.49610000000001</v>
      </c>
      <c r="EE32" s="884">
        <v>147.285</v>
      </c>
      <c r="EF32" s="884">
        <v>136.42350000000002</v>
      </c>
      <c r="EG32" s="884">
        <v>131.56370000000001</v>
      </c>
      <c r="EH32" s="904">
        <v>126.80940000000001</v>
      </c>
      <c r="EJ32" s="289" t="s">
        <v>115</v>
      </c>
      <c r="EK32" s="1101" t="s">
        <v>105</v>
      </c>
      <c r="EL32" s="1401">
        <v>119.04610000000001</v>
      </c>
      <c r="EM32" s="1401">
        <v>124.83460000000001</v>
      </c>
      <c r="EN32" s="1401">
        <v>132.77370000000002</v>
      </c>
      <c r="EO32" s="1401">
        <v>127.66630000000001</v>
      </c>
      <c r="EP32" s="1401">
        <v>126.6349</v>
      </c>
      <c r="EQ32" s="1401">
        <v>130.69110000000001</v>
      </c>
      <c r="ER32" s="1401">
        <v>128.49290000000002</v>
      </c>
      <c r="ES32" s="1401">
        <v>131.92750000000001</v>
      </c>
      <c r="ET32" s="1401">
        <v>128.42099999999999</v>
      </c>
      <c r="EU32" s="1401">
        <v>121.62260000000001</v>
      </c>
      <c r="EV32" s="1401">
        <v>121.19500000000001</v>
      </c>
      <c r="EW32" s="1561">
        <v>121.8245</v>
      </c>
    </row>
    <row r="33" spans="2:153" ht="15.95" customHeight="1">
      <c r="B33" s="410" t="s">
        <v>115</v>
      </c>
      <c r="C33" s="1566" t="s">
        <v>105</v>
      </c>
      <c r="D33" s="1532">
        <v>125.72770000000001</v>
      </c>
      <c r="E33" s="1532">
        <v>121.4864</v>
      </c>
      <c r="F33" s="1533">
        <v>125.24420000000001</v>
      </c>
      <c r="G33" s="1533">
        <v>131.58369999999999</v>
      </c>
      <c r="H33" s="1533">
        <v>134.2329</v>
      </c>
      <c r="I33" s="1533">
        <v>139.0727</v>
      </c>
      <c r="J33" s="1533">
        <v>143.72290000000001</v>
      </c>
      <c r="K33" s="1533">
        <v>144.3432</v>
      </c>
      <c r="L33" s="1533">
        <v>135.881</v>
      </c>
      <c r="M33" s="1533">
        <v>123.5823</v>
      </c>
      <c r="N33" s="1533">
        <v>121.90870000000001</v>
      </c>
      <c r="O33" s="1534">
        <v>117.96520000000001</v>
      </c>
      <c r="Q33" s="410" t="s">
        <v>115</v>
      </c>
      <c r="R33" s="1566" t="s">
        <v>105</v>
      </c>
      <c r="S33" s="1533">
        <v>117.36060000000001</v>
      </c>
      <c r="T33" s="1533">
        <v>124.985</v>
      </c>
      <c r="U33" s="1533">
        <v>120.3052</v>
      </c>
      <c r="V33" s="1533">
        <v>121.18270000000001</v>
      </c>
      <c r="W33" s="1533">
        <v>130.71680000000001</v>
      </c>
      <c r="X33" s="1533">
        <v>141.15370000000001</v>
      </c>
      <c r="Y33" s="1533">
        <v>133.84030000000001</v>
      </c>
      <c r="Z33" s="1533">
        <v>138.17610000000002</v>
      </c>
      <c r="AA33" s="1533">
        <v>131.77930000000001</v>
      </c>
      <c r="AB33" s="1533">
        <v>126.74290000000001</v>
      </c>
      <c r="AC33" s="1533">
        <v>127.1157</v>
      </c>
      <c r="AD33" s="1534">
        <v>132.1397</v>
      </c>
      <c r="AG33" s="400" t="s">
        <v>116</v>
      </c>
      <c r="AH33" s="1538" t="s">
        <v>105</v>
      </c>
      <c r="AI33" s="1535">
        <v>132.86709999999999</v>
      </c>
      <c r="AJ33" s="1536">
        <v>141.8614</v>
      </c>
      <c r="AK33" s="1536">
        <v>148.49290000000002</v>
      </c>
      <c r="AL33" s="1536">
        <v>154.97470000000001</v>
      </c>
      <c r="AM33" s="1536">
        <v>154.79480000000001</v>
      </c>
      <c r="AN33" s="1536">
        <v>151.94970000000001</v>
      </c>
      <c r="AO33" s="1536">
        <v>155.09</v>
      </c>
      <c r="AP33" s="1536">
        <v>153.02680000000001</v>
      </c>
      <c r="AQ33" s="1536">
        <v>152.0703</v>
      </c>
      <c r="AR33" s="1536">
        <v>153.1865</v>
      </c>
      <c r="AS33" s="1536">
        <v>157.30670000000001</v>
      </c>
      <c r="AT33" s="1537">
        <v>158.94840000000002</v>
      </c>
      <c r="AV33" s="400" t="s">
        <v>116</v>
      </c>
      <c r="AW33" s="1538" t="s">
        <v>105</v>
      </c>
      <c r="AX33" s="1536">
        <v>150.22579999999999</v>
      </c>
      <c r="AY33" s="1536">
        <v>159.5607</v>
      </c>
      <c r="AZ33" s="1536">
        <v>162.93940000000001</v>
      </c>
      <c r="BA33" s="1536">
        <v>167.95230000000001</v>
      </c>
      <c r="BB33" s="1536">
        <v>165.11770000000001</v>
      </c>
      <c r="BC33" s="1536">
        <v>164.88</v>
      </c>
      <c r="BD33" s="1536">
        <v>163.0635</v>
      </c>
      <c r="BE33" s="1536">
        <v>179.39840000000001</v>
      </c>
      <c r="BF33" s="1536">
        <v>192.88470000000001</v>
      </c>
      <c r="BG33" s="1536">
        <v>190.76</v>
      </c>
      <c r="BH33" s="1536">
        <v>180.80070000000001</v>
      </c>
      <c r="BI33" s="1536">
        <v>169.29130000000001</v>
      </c>
      <c r="BK33" s="400" t="s">
        <v>115</v>
      </c>
      <c r="BL33" s="1538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44">
        <v>109.3383</v>
      </c>
      <c r="DE33" s="289" t="s">
        <v>116</v>
      </c>
      <c r="DF33" s="379" t="s">
        <v>105</v>
      </c>
      <c r="DG33" s="884">
        <v>127.62350000000001</v>
      </c>
      <c r="DH33" s="884">
        <v>129.71030000000002</v>
      </c>
      <c r="DI33" s="884">
        <v>129.19550000000001</v>
      </c>
      <c r="DJ33" s="884">
        <v>128.72030000000001</v>
      </c>
      <c r="DK33" s="884">
        <v>139.88060000000002</v>
      </c>
      <c r="DL33" s="884">
        <v>156.5583</v>
      </c>
      <c r="DM33" s="884">
        <v>167.03650000000002</v>
      </c>
      <c r="DN33" s="884">
        <v>168.47740000000002</v>
      </c>
      <c r="DO33" s="884">
        <v>171.17270000000002</v>
      </c>
      <c r="DP33" s="884">
        <v>163.26130000000001</v>
      </c>
      <c r="DQ33" s="884">
        <v>158.36670000000001</v>
      </c>
      <c r="DR33" s="904">
        <v>160.49940000000001</v>
      </c>
      <c r="DU33" s="289" t="s">
        <v>116</v>
      </c>
      <c r="DV33" s="1102" t="s">
        <v>105</v>
      </c>
      <c r="DW33" s="884">
        <v>156.0635</v>
      </c>
      <c r="DX33" s="884">
        <v>155.20930000000001</v>
      </c>
      <c r="DY33" s="884">
        <v>160.5635</v>
      </c>
      <c r="DZ33" s="884">
        <v>175.12</v>
      </c>
      <c r="EA33" s="884">
        <v>180.80160000000001</v>
      </c>
      <c r="EB33" s="884">
        <v>183.19730000000001</v>
      </c>
      <c r="EC33" s="884">
        <v>180.17230000000001</v>
      </c>
      <c r="ED33" s="884">
        <v>178.3081</v>
      </c>
      <c r="EE33" s="884">
        <v>172.9487</v>
      </c>
      <c r="EF33" s="884">
        <v>157.9145</v>
      </c>
      <c r="EG33" s="884">
        <v>152.23330000000001</v>
      </c>
      <c r="EH33" s="904">
        <v>148.09900000000002</v>
      </c>
      <c r="EJ33" s="289" t="s">
        <v>116</v>
      </c>
      <c r="EK33" s="1102" t="s">
        <v>105</v>
      </c>
      <c r="EL33" s="1401">
        <v>139.75970000000001</v>
      </c>
      <c r="EM33" s="1401">
        <v>147.71790000000001</v>
      </c>
      <c r="EN33" s="1401">
        <v>155.29390000000001</v>
      </c>
      <c r="EO33" s="1401">
        <v>151.57330000000002</v>
      </c>
      <c r="EP33" s="1401">
        <v>148.6729</v>
      </c>
      <c r="EQ33" s="1401">
        <v>153.3263</v>
      </c>
      <c r="ER33" s="1401">
        <v>152.03550000000001</v>
      </c>
      <c r="ES33" s="1401">
        <v>157.07650000000001</v>
      </c>
      <c r="ET33" s="1401">
        <v>153.19200000000001</v>
      </c>
      <c r="EU33" s="1401">
        <v>143.38320000000002</v>
      </c>
      <c r="EV33" s="1401">
        <v>140.971</v>
      </c>
      <c r="EW33" s="1561">
        <v>141.31229999999999</v>
      </c>
    </row>
    <row r="34" spans="2:153" ht="15.95" customHeight="1">
      <c r="B34" s="410" t="s">
        <v>116</v>
      </c>
      <c r="C34" s="1566" t="s">
        <v>105</v>
      </c>
      <c r="D34" s="1532">
        <v>134.91810000000001</v>
      </c>
      <c r="E34" s="1551">
        <v>132.82140000000001</v>
      </c>
      <c r="F34" s="1552">
        <v>133.96770000000001</v>
      </c>
      <c r="G34" s="1552">
        <v>138.05270000000002</v>
      </c>
      <c r="H34" s="1552">
        <v>140.7448</v>
      </c>
      <c r="I34" s="1552">
        <v>145.1397</v>
      </c>
      <c r="J34" s="1552">
        <v>149.9229</v>
      </c>
      <c r="K34" s="1552">
        <v>152.36940000000001</v>
      </c>
      <c r="L34" s="1552">
        <v>145.2603</v>
      </c>
      <c r="M34" s="1549">
        <v>132.63320000000002</v>
      </c>
      <c r="N34" s="1549">
        <v>128.5873</v>
      </c>
      <c r="O34" s="1553">
        <v>126.20480000000001</v>
      </c>
      <c r="Q34" s="410" t="s">
        <v>116</v>
      </c>
      <c r="R34" s="1566" t="s">
        <v>105</v>
      </c>
      <c r="S34" s="1552">
        <v>125.21520000000001</v>
      </c>
      <c r="T34" s="1552">
        <v>133.54249999999999</v>
      </c>
      <c r="U34" s="1552">
        <v>131.20869999999999</v>
      </c>
      <c r="V34" s="1552">
        <v>130.27670000000001</v>
      </c>
      <c r="W34" s="1552">
        <v>137.78230000000002</v>
      </c>
      <c r="X34" s="1552">
        <v>148.8603</v>
      </c>
      <c r="Y34" s="1552">
        <v>144.9881</v>
      </c>
      <c r="Z34" s="1549">
        <v>147.76940000000002</v>
      </c>
      <c r="AA34" s="1549">
        <v>139.2603</v>
      </c>
      <c r="AB34" s="1552">
        <v>134.95230000000001</v>
      </c>
      <c r="AC34" s="1552">
        <v>136.67100000000002</v>
      </c>
      <c r="AD34" s="1553">
        <v>142.95160000000001</v>
      </c>
      <c r="AG34" s="444" t="s">
        <v>133</v>
      </c>
      <c r="AH34" s="1567" t="s">
        <v>105</v>
      </c>
      <c r="AI34" s="1568">
        <v>131.8236</v>
      </c>
      <c r="AJ34" s="1569">
        <v>137.7268</v>
      </c>
      <c r="AK34" s="1569">
        <v>142.80340000000001</v>
      </c>
      <c r="AL34" s="1569">
        <v>152.43300000000002</v>
      </c>
      <c r="AM34" s="1569">
        <v>152.92330000000001</v>
      </c>
      <c r="AN34" s="1569">
        <v>156.08440000000002</v>
      </c>
      <c r="AO34" s="1569">
        <v>158.44040000000001</v>
      </c>
      <c r="AP34" s="1569">
        <v>154.28200000000001</v>
      </c>
      <c r="AQ34" s="1569">
        <v>153.55280000000002</v>
      </c>
      <c r="AR34" s="1569">
        <v>155.68810000000002</v>
      </c>
      <c r="AS34" s="1569">
        <v>156.66630000000001</v>
      </c>
      <c r="AT34" s="1570">
        <v>165.10480000000001</v>
      </c>
      <c r="AV34" s="444" t="s">
        <v>133</v>
      </c>
      <c r="AW34" s="1567" t="s">
        <v>105</v>
      </c>
      <c r="AX34" s="1569">
        <v>155.14349999999999</v>
      </c>
      <c r="AY34" s="1569">
        <v>166.28200000000001</v>
      </c>
      <c r="AZ34" s="1569">
        <v>165.185</v>
      </c>
      <c r="BA34" s="1569">
        <v>167.16059999999999</v>
      </c>
      <c r="BB34" s="1569">
        <v>165.64850000000001</v>
      </c>
      <c r="BC34" s="1569">
        <v>174.2062</v>
      </c>
      <c r="BD34" s="1569">
        <v>174.8117</v>
      </c>
      <c r="BE34" s="1569">
        <v>184.5497</v>
      </c>
      <c r="BF34" s="1569">
        <v>191.60900000000001</v>
      </c>
      <c r="BG34" s="1569">
        <v>193.27359999999999</v>
      </c>
      <c r="BH34" s="1569">
        <v>183.63310000000001</v>
      </c>
      <c r="BI34" s="1569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44">
        <v>126.59520000000001</v>
      </c>
      <c r="DE34" s="944" t="s">
        <v>133</v>
      </c>
      <c r="DF34" s="948" t="s">
        <v>105</v>
      </c>
      <c r="DG34" s="945">
        <v>122.08120000000001</v>
      </c>
      <c r="DH34" s="945">
        <v>126.29310000000001</v>
      </c>
      <c r="DI34" s="945">
        <v>130.9211</v>
      </c>
      <c r="DJ34" s="945">
        <v>127.53150000000001</v>
      </c>
      <c r="DK34" s="945">
        <v>136.85730000000001</v>
      </c>
      <c r="DL34" s="945">
        <v>150.29920000000001</v>
      </c>
      <c r="DM34" s="945">
        <v>161.2244</v>
      </c>
      <c r="DN34" s="945">
        <v>163.28200000000001</v>
      </c>
      <c r="DO34" s="945">
        <v>164.76130000000001</v>
      </c>
      <c r="DP34" s="945">
        <v>155.69480000000001</v>
      </c>
      <c r="DQ34" s="945">
        <v>149.1233</v>
      </c>
      <c r="DR34" s="946">
        <v>151.47470000000001</v>
      </c>
      <c r="DU34" s="289" t="s">
        <v>133</v>
      </c>
      <c r="DV34" s="1102" t="s">
        <v>105</v>
      </c>
      <c r="DW34" s="884">
        <v>149.99120000000002</v>
      </c>
      <c r="DX34" s="884">
        <v>148.97839999999999</v>
      </c>
      <c r="DY34" s="884">
        <v>153.49020000000002</v>
      </c>
      <c r="DZ34" s="884">
        <v>169.22390000000001</v>
      </c>
      <c r="EA34" s="884">
        <v>176.02020000000002</v>
      </c>
      <c r="EB34" s="884">
        <v>178.88910000000001</v>
      </c>
      <c r="EC34" s="884">
        <v>172.25730000000001</v>
      </c>
      <c r="ED34" s="884">
        <v>169.62440000000001</v>
      </c>
      <c r="EE34" s="884">
        <v>165.2722</v>
      </c>
      <c r="EF34" s="884">
        <v>149.69730000000001</v>
      </c>
      <c r="EG34" s="884">
        <v>144.87270000000001</v>
      </c>
      <c r="EH34" s="904">
        <v>142.45920000000001</v>
      </c>
      <c r="EJ34" s="289" t="s">
        <v>133</v>
      </c>
      <c r="EK34" s="1102" t="s">
        <v>105</v>
      </c>
      <c r="EL34" s="1401">
        <v>134.6943</v>
      </c>
      <c r="EM34" s="1401">
        <v>140.82750000000001</v>
      </c>
      <c r="EN34" s="1401">
        <v>146.08110000000002</v>
      </c>
      <c r="EO34" s="1401">
        <v>142.57680000000002</v>
      </c>
      <c r="EP34" s="1401">
        <v>137.94390000000001</v>
      </c>
      <c r="EQ34" s="1401">
        <v>143.1388</v>
      </c>
      <c r="ER34" s="1401">
        <v>142.17400000000001</v>
      </c>
      <c r="ES34" s="1401">
        <v>148.50290000000001</v>
      </c>
      <c r="ET34" s="1401">
        <v>144.601</v>
      </c>
      <c r="EU34" s="1401">
        <v>134.7313</v>
      </c>
      <c r="EV34" s="1401">
        <v>130.1078</v>
      </c>
      <c r="EW34" s="1561">
        <v>128.36020000000002</v>
      </c>
    </row>
    <row r="35" spans="2:153" ht="15.95" customHeight="1">
      <c r="B35" s="445" t="s">
        <v>133</v>
      </c>
      <c r="C35" s="1571" t="s">
        <v>105</v>
      </c>
      <c r="D35" s="1572">
        <v>140.25</v>
      </c>
      <c r="E35" s="1573">
        <v>128.99340000000001</v>
      </c>
      <c r="F35" s="1574">
        <v>139.61000000000001</v>
      </c>
      <c r="G35" s="1574">
        <v>147.77160000000001</v>
      </c>
      <c r="H35" s="1574">
        <v>148.1104</v>
      </c>
      <c r="I35" s="1574">
        <v>152.9308</v>
      </c>
      <c r="J35" s="1574">
        <v>160.61520000000002</v>
      </c>
      <c r="K35" s="1574">
        <v>160.38460000000001</v>
      </c>
      <c r="L35" s="1574">
        <v>151.54689999999999</v>
      </c>
      <c r="M35" s="1574">
        <v>134.93340000000001</v>
      </c>
      <c r="N35" s="1574">
        <v>133.30760000000001</v>
      </c>
      <c r="O35" s="1575">
        <v>125.80600000000001</v>
      </c>
      <c r="Q35" s="445" t="s">
        <v>133</v>
      </c>
      <c r="R35" s="1571" t="s">
        <v>105</v>
      </c>
      <c r="S35" s="1574">
        <v>124.8152</v>
      </c>
      <c r="T35" s="1574">
        <v>124.01900000000001</v>
      </c>
      <c r="U35" s="1574">
        <v>130.1448</v>
      </c>
      <c r="V35" s="1574">
        <v>127.36720000000001</v>
      </c>
      <c r="W35" s="1574">
        <v>128.06120000000001</v>
      </c>
      <c r="X35" s="1574">
        <v>145.53579999999999</v>
      </c>
      <c r="Y35" s="1574">
        <v>144.28630000000001</v>
      </c>
      <c r="Z35" s="1574">
        <v>151.90630000000002</v>
      </c>
      <c r="AA35" s="1574">
        <v>145.1721</v>
      </c>
      <c r="AB35" s="1574">
        <v>132.703</v>
      </c>
      <c r="AC35" s="1574">
        <v>131.2319</v>
      </c>
      <c r="AD35" s="1575">
        <v>133.65620000000001</v>
      </c>
      <c r="AG35" s="444"/>
      <c r="AH35" s="1567" t="s">
        <v>137</v>
      </c>
      <c r="AI35" s="1568">
        <v>513.57060000000001</v>
      </c>
      <c r="AJ35" s="1569">
        <v>540.74290000000008</v>
      </c>
      <c r="AK35" s="1569">
        <v>573.64580000000001</v>
      </c>
      <c r="AL35" s="1569">
        <v>604.85969999999998</v>
      </c>
      <c r="AM35" s="1569">
        <v>602.42970000000003</v>
      </c>
      <c r="AN35" s="1569">
        <v>619.19630000000006</v>
      </c>
      <c r="AO35" s="1569">
        <v>632.63229999999999</v>
      </c>
      <c r="AP35" s="1569">
        <v>635.50549999999998</v>
      </c>
      <c r="AQ35" s="1569">
        <v>664.36869999999999</v>
      </c>
      <c r="AR35" s="1569">
        <v>678.68100000000004</v>
      </c>
      <c r="AS35" s="1569">
        <v>692.97829999999999</v>
      </c>
      <c r="AT35" s="1570">
        <v>739.65680000000009</v>
      </c>
      <c r="AV35" s="444"/>
      <c r="AW35" s="1567" t="s">
        <v>137</v>
      </c>
      <c r="AX35" s="1569">
        <v>679.36609999999996</v>
      </c>
      <c r="AY35" s="1569">
        <v>696.34410000000003</v>
      </c>
      <c r="AZ35" s="1569">
        <v>683.27940000000001</v>
      </c>
      <c r="BA35" s="1569">
        <v>698.19169999999997</v>
      </c>
      <c r="BB35" s="1569">
        <v>709.21770000000004</v>
      </c>
      <c r="BC35" s="1569">
        <v>749.50300000000004</v>
      </c>
      <c r="BD35" s="1569">
        <v>732.13189999999997</v>
      </c>
      <c r="BE35" s="1569">
        <v>755.61580000000004</v>
      </c>
      <c r="BF35" s="1569">
        <v>791.17399999999998</v>
      </c>
      <c r="BG35" s="1569">
        <v>793.24969999999996</v>
      </c>
      <c r="BH35" s="1569">
        <v>759.66470000000004</v>
      </c>
      <c r="BI35" s="1569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44" t="s">
        <v>133</v>
      </c>
      <c r="CP35" s="948" t="s">
        <v>105</v>
      </c>
      <c r="CQ35" s="950">
        <v>126.28020000000001</v>
      </c>
      <c r="CR35" s="950">
        <v>139.90630000000002</v>
      </c>
      <c r="CS35" s="950">
        <v>141.60580000000002</v>
      </c>
      <c r="CT35" s="950">
        <v>146.60500000000002</v>
      </c>
      <c r="CU35" s="950">
        <v>139.58530000000002</v>
      </c>
      <c r="CV35" s="950">
        <v>143.83880000000002</v>
      </c>
      <c r="CW35" s="950">
        <v>140.56110000000001</v>
      </c>
      <c r="CX35" s="950">
        <v>138.7021</v>
      </c>
      <c r="CY35" s="950">
        <v>145.41070000000002</v>
      </c>
      <c r="CZ35" s="950">
        <v>137.9436</v>
      </c>
      <c r="DA35" s="950">
        <v>123.4666</v>
      </c>
      <c r="DB35" s="951">
        <v>119.7668</v>
      </c>
      <c r="DE35" s="944"/>
      <c r="DF35" s="947" t="s">
        <v>137</v>
      </c>
      <c r="DG35" s="945">
        <v>535.90710000000001</v>
      </c>
      <c r="DH35" s="945">
        <v>555.38340000000005</v>
      </c>
      <c r="DI35" s="945">
        <v>562.30709999999999</v>
      </c>
      <c r="DJ35" s="945">
        <v>549.15070000000003</v>
      </c>
      <c r="DK35" s="945">
        <v>602.72230000000002</v>
      </c>
      <c r="DL35" s="945">
        <v>661.2373</v>
      </c>
      <c r="DM35" s="945">
        <v>709.16160000000002</v>
      </c>
      <c r="DN35" s="945">
        <v>702.30029999999999</v>
      </c>
      <c r="DO35" s="945">
        <v>712.30900000000008</v>
      </c>
      <c r="DP35" s="945">
        <v>670.55130000000008</v>
      </c>
      <c r="DQ35" s="945">
        <v>654.93630000000007</v>
      </c>
      <c r="DR35" s="946">
        <v>671.65769999999998</v>
      </c>
      <c r="DU35" s="289"/>
      <c r="DV35" s="1101" t="s">
        <v>137</v>
      </c>
      <c r="DW35" s="885">
        <v>655.16770000000008</v>
      </c>
      <c r="DX35" s="885">
        <v>641.99360000000001</v>
      </c>
      <c r="DY35" s="885">
        <v>658.73520000000008</v>
      </c>
      <c r="DZ35" s="885">
        <v>717.41</v>
      </c>
      <c r="EA35" s="885">
        <v>739.90730000000008</v>
      </c>
      <c r="EB35" s="885">
        <v>752.79970000000003</v>
      </c>
      <c r="EC35" s="885">
        <v>729.38740000000007</v>
      </c>
      <c r="ED35" s="885">
        <v>723.57389999999998</v>
      </c>
      <c r="EE35" s="885">
        <v>705.21580000000006</v>
      </c>
      <c r="EF35" s="885">
        <v>638.44320000000005</v>
      </c>
      <c r="EG35" s="885">
        <v>612.69000000000005</v>
      </c>
      <c r="EH35" s="905">
        <v>598.74710000000005</v>
      </c>
      <c r="EJ35" s="289"/>
      <c r="EK35" s="1101" t="s">
        <v>137</v>
      </c>
      <c r="EL35" s="1402">
        <v>560.9221</v>
      </c>
      <c r="EM35" s="1402">
        <v>586.68389999999999</v>
      </c>
      <c r="EN35" s="1402">
        <v>614.54470000000003</v>
      </c>
      <c r="EO35" s="1402">
        <v>597.9914</v>
      </c>
      <c r="EP35" s="1402">
        <v>590.20650000000001</v>
      </c>
      <c r="EQ35" s="1402">
        <v>615.88700000000006</v>
      </c>
      <c r="ER35" s="1402">
        <v>615.28250000000003</v>
      </c>
      <c r="ES35" s="1402">
        <v>636.59160000000008</v>
      </c>
      <c r="ET35" s="1402">
        <v>621.61540000000002</v>
      </c>
      <c r="EU35" s="1402">
        <v>579.7038</v>
      </c>
      <c r="EV35" s="1402">
        <v>559.9547</v>
      </c>
      <c r="EW35" s="1565">
        <v>550.69580000000008</v>
      </c>
    </row>
    <row r="36" spans="2:153" ht="15.95" customHeight="1">
      <c r="B36" s="445"/>
      <c r="C36" s="1571" t="s">
        <v>137</v>
      </c>
      <c r="D36" s="1572">
        <v>590.9316</v>
      </c>
      <c r="E36" s="1573">
        <v>597.86290000000008</v>
      </c>
      <c r="F36" s="1574">
        <v>643.75130000000001</v>
      </c>
      <c r="G36" s="1574">
        <v>655.74430000000007</v>
      </c>
      <c r="H36" s="1574">
        <v>654.05160000000001</v>
      </c>
      <c r="I36" s="1574">
        <v>688.67370000000005</v>
      </c>
      <c r="J36" s="1574">
        <v>692.92230000000006</v>
      </c>
      <c r="K36" s="1574">
        <v>663.05190000000005</v>
      </c>
      <c r="L36" s="1574">
        <v>629.52200000000005</v>
      </c>
      <c r="M36" s="1574">
        <v>568.85030000000006</v>
      </c>
      <c r="N36" s="1574">
        <v>555.76470000000006</v>
      </c>
      <c r="O36" s="1575">
        <v>521.46159999999998</v>
      </c>
      <c r="Q36" s="445"/>
      <c r="R36" s="1571" t="s">
        <v>137</v>
      </c>
      <c r="S36" s="1574">
        <v>509.12550000000005</v>
      </c>
      <c r="T36" s="1574">
        <v>498.27</v>
      </c>
      <c r="U36" s="1574">
        <v>506.41320000000002</v>
      </c>
      <c r="V36" s="1574">
        <v>493.46430000000004</v>
      </c>
      <c r="W36" s="1574">
        <v>519.06190000000004</v>
      </c>
      <c r="X36" s="1574">
        <v>597.49430000000007</v>
      </c>
      <c r="Y36" s="1574">
        <v>589.47739999999999</v>
      </c>
      <c r="Z36" s="1574">
        <v>606.27100000000007</v>
      </c>
      <c r="AA36" s="1574">
        <v>574.23</v>
      </c>
      <c r="AB36" s="1574">
        <v>524.46260000000007</v>
      </c>
      <c r="AC36" s="1574">
        <v>518.08429999999998</v>
      </c>
      <c r="AD36" s="1575">
        <v>534.47649999999999</v>
      </c>
      <c r="AG36" s="400" t="s">
        <v>117</v>
      </c>
      <c r="AH36" s="1515" t="s">
        <v>105</v>
      </c>
      <c r="AI36" s="1535">
        <v>145.8065</v>
      </c>
      <c r="AJ36" s="1536">
        <v>160.53570000000002</v>
      </c>
      <c r="AK36" s="1536">
        <v>168</v>
      </c>
      <c r="AL36" s="1536">
        <v>168</v>
      </c>
      <c r="AM36" s="1536">
        <v>169.67740000000001</v>
      </c>
      <c r="AN36" s="1536">
        <v>166.6</v>
      </c>
      <c r="AO36" s="1536">
        <v>166.54840000000002</v>
      </c>
      <c r="AP36" s="1536">
        <v>164.2903</v>
      </c>
      <c r="AQ36" s="1536">
        <v>160</v>
      </c>
      <c r="AR36" s="1536">
        <v>157.35480000000001</v>
      </c>
      <c r="AS36" s="1536">
        <v>155</v>
      </c>
      <c r="AT36" s="1537">
        <v>153.96770000000001</v>
      </c>
      <c r="AV36" s="400" t="s">
        <v>117</v>
      </c>
      <c r="AW36" s="1515" t="s">
        <v>105</v>
      </c>
      <c r="AX36" s="1536">
        <v>148.64519999999999</v>
      </c>
      <c r="AY36" s="1536">
        <v>156.03450000000001</v>
      </c>
      <c r="AZ36" s="1536">
        <v>166.22579999999999</v>
      </c>
      <c r="BA36" s="1536">
        <v>167</v>
      </c>
      <c r="BB36" s="1536">
        <v>169.83869999999999</v>
      </c>
      <c r="BC36" s="1536">
        <v>178.8</v>
      </c>
      <c r="BD36" s="1536">
        <v>180</v>
      </c>
      <c r="BE36" s="1536">
        <v>184.93549999999999</v>
      </c>
      <c r="BF36" s="1536">
        <v>196.13329999999999</v>
      </c>
      <c r="BG36" s="1536">
        <v>195.45160000000001</v>
      </c>
      <c r="BH36" s="1536">
        <v>181.26669999999999</v>
      </c>
      <c r="BI36" s="1536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44"/>
      <c r="CP36" s="947" t="s">
        <v>137</v>
      </c>
      <c r="CQ36" s="950">
        <v>540.31810000000007</v>
      </c>
      <c r="CR36" s="950">
        <v>584.49790000000007</v>
      </c>
      <c r="CS36" s="950">
        <v>584.47770000000003</v>
      </c>
      <c r="CT36" s="950">
        <v>590.51800000000003</v>
      </c>
      <c r="CU36" s="950">
        <v>568.46230000000003</v>
      </c>
      <c r="CV36" s="950">
        <v>598.02100000000007</v>
      </c>
      <c r="CW36" s="950">
        <v>583.9271</v>
      </c>
      <c r="CX36" s="950">
        <v>581.23059999999998</v>
      </c>
      <c r="CY36" s="950">
        <v>613.2337</v>
      </c>
      <c r="CZ36" s="950">
        <v>585.72519999999997</v>
      </c>
      <c r="DA36" s="950">
        <v>524.83530000000007</v>
      </c>
      <c r="DB36" s="951">
        <v>513.83870000000002</v>
      </c>
      <c r="DE36" s="289" t="s">
        <v>117</v>
      </c>
      <c r="DF36" s="376" t="s">
        <v>105</v>
      </c>
      <c r="DG36" s="884">
        <v>118.67740000000001</v>
      </c>
      <c r="DH36" s="884">
        <v>123.4483</v>
      </c>
      <c r="DI36" s="884">
        <v>121.77420000000001</v>
      </c>
      <c r="DJ36" s="884">
        <v>122.4</v>
      </c>
      <c r="DK36" s="884">
        <v>138.87100000000001</v>
      </c>
      <c r="DL36" s="884">
        <v>164.5333</v>
      </c>
      <c r="DM36" s="884">
        <v>178.06450000000001</v>
      </c>
      <c r="DN36" s="884">
        <v>179</v>
      </c>
      <c r="DO36" s="884">
        <v>179</v>
      </c>
      <c r="DP36" s="884">
        <v>168.35480000000001</v>
      </c>
      <c r="DQ36" s="884">
        <v>157</v>
      </c>
      <c r="DR36" s="904">
        <v>157</v>
      </c>
      <c r="DU36" s="289" t="s">
        <v>117</v>
      </c>
      <c r="DV36" s="1100" t="s">
        <v>105</v>
      </c>
      <c r="DW36" s="884">
        <v>157.1935</v>
      </c>
      <c r="DX36" s="884">
        <v>162.75</v>
      </c>
      <c r="DY36" s="884">
        <v>172</v>
      </c>
      <c r="DZ36" s="884">
        <v>183.5333</v>
      </c>
      <c r="EA36" s="884">
        <v>185.51610000000002</v>
      </c>
      <c r="EB36" s="884">
        <v>193</v>
      </c>
      <c r="EC36" s="884">
        <v>198.87100000000001</v>
      </c>
      <c r="ED36" s="884">
        <v>198.74190000000002</v>
      </c>
      <c r="EE36" s="884">
        <v>188.9667</v>
      </c>
      <c r="EF36" s="884">
        <v>161.25810000000001</v>
      </c>
      <c r="EG36" s="884">
        <v>145.5333</v>
      </c>
      <c r="EH36" s="904">
        <v>144</v>
      </c>
      <c r="EJ36" s="289" t="s">
        <v>117</v>
      </c>
      <c r="EK36" s="1100" t="s">
        <v>105</v>
      </c>
      <c r="EL36" s="1401">
        <v>143.22580000000002</v>
      </c>
      <c r="EM36" s="1401">
        <v>150.32140000000001</v>
      </c>
      <c r="EN36" s="1401">
        <v>164.12900000000002</v>
      </c>
      <c r="EO36" s="1401">
        <v>165</v>
      </c>
      <c r="EP36" s="1401">
        <v>165.3871</v>
      </c>
      <c r="EQ36" s="1401">
        <v>172.0333</v>
      </c>
      <c r="ER36" s="1401">
        <v>173.96770000000001</v>
      </c>
      <c r="ES36" s="1401">
        <v>174.16130000000001</v>
      </c>
      <c r="ET36" s="1401">
        <v>171.0333</v>
      </c>
      <c r="EU36" s="1401">
        <v>157.87100000000001</v>
      </c>
      <c r="EV36" s="1401">
        <v>151.13330000000002</v>
      </c>
      <c r="EW36" s="1561">
        <v>150.12900000000002</v>
      </c>
    </row>
    <row r="37" spans="2:153" ht="15.95" customHeight="1">
      <c r="B37" s="410" t="s">
        <v>117</v>
      </c>
      <c r="C37" s="1531" t="s">
        <v>105</v>
      </c>
      <c r="D37" s="1548">
        <v>141.2903</v>
      </c>
      <c r="E37" s="1548">
        <v>140.6429</v>
      </c>
      <c r="F37" s="1549">
        <v>153.6129</v>
      </c>
      <c r="G37" s="1549">
        <v>155</v>
      </c>
      <c r="H37" s="1549">
        <v>155</v>
      </c>
      <c r="I37" s="1549">
        <v>163.4667</v>
      </c>
      <c r="J37" s="1549">
        <v>175.4194</v>
      </c>
      <c r="K37" s="1549">
        <v>170.12900000000002</v>
      </c>
      <c r="L37" s="1549">
        <v>154.76670000000001</v>
      </c>
      <c r="M37" s="1549">
        <v>137.45160000000001</v>
      </c>
      <c r="N37" s="1549">
        <v>136.1</v>
      </c>
      <c r="O37" s="1550">
        <v>140.64520000000002</v>
      </c>
      <c r="Q37" s="410" t="s">
        <v>117</v>
      </c>
      <c r="R37" s="1531" t="s">
        <v>105</v>
      </c>
      <c r="S37" s="1549">
        <v>140.22580000000002</v>
      </c>
      <c r="T37" s="1549">
        <v>147.5</v>
      </c>
      <c r="U37" s="1549">
        <v>149.8065</v>
      </c>
      <c r="V37" s="1549">
        <v>141.33330000000001</v>
      </c>
      <c r="W37" s="1549">
        <v>154.25810000000001</v>
      </c>
      <c r="X37" s="1549">
        <v>168</v>
      </c>
      <c r="Y37" s="1549">
        <v>171</v>
      </c>
      <c r="Z37" s="1549">
        <v>171.74190000000002</v>
      </c>
      <c r="AA37" s="1549">
        <v>157.80000000000001</v>
      </c>
      <c r="AB37" s="1549">
        <v>147.5806</v>
      </c>
      <c r="AC37" s="1549">
        <v>145.4</v>
      </c>
      <c r="AD37" s="1550">
        <v>143.83870000000002</v>
      </c>
      <c r="AG37" s="400" t="s">
        <v>152</v>
      </c>
      <c r="AH37" s="1515" t="s">
        <v>105</v>
      </c>
      <c r="AI37" s="1535">
        <v>150.1437</v>
      </c>
      <c r="AJ37" s="1536">
        <v>144.52970000000002</v>
      </c>
      <c r="AK37" s="1536">
        <v>150.59120000000001</v>
      </c>
      <c r="AL37" s="1536">
        <v>156.80940000000001</v>
      </c>
      <c r="AM37" s="1536">
        <v>161.7157</v>
      </c>
      <c r="AN37" s="1536">
        <v>162.28820000000002</v>
      </c>
      <c r="AO37" s="1536">
        <v>163.8571</v>
      </c>
      <c r="AP37" s="1536">
        <v>165.60249999999999</v>
      </c>
      <c r="AQ37" s="1536">
        <v>163.739</v>
      </c>
      <c r="AR37" s="1536">
        <v>159.59110000000001</v>
      </c>
      <c r="AS37" s="1536">
        <v>160.24090000000001</v>
      </c>
      <c r="AT37" s="1537">
        <v>164.59300000000002</v>
      </c>
      <c r="AV37" s="400" t="s">
        <v>152</v>
      </c>
      <c r="AW37" s="1515" t="s">
        <v>105</v>
      </c>
      <c r="AX37" s="1536">
        <v>161.85849999999999</v>
      </c>
      <c r="AY37" s="1536">
        <v>159.006</v>
      </c>
      <c r="AZ37" s="1536">
        <v>160.82239999999999</v>
      </c>
      <c r="BA37" s="1536">
        <v>163.21809999999999</v>
      </c>
      <c r="BB37" s="1536">
        <v>166.97380000000001</v>
      </c>
      <c r="BC37" s="1536">
        <v>174.70769999999999</v>
      </c>
      <c r="BD37" s="1536">
        <v>174.1961</v>
      </c>
      <c r="BE37" s="1536">
        <v>179.661</v>
      </c>
      <c r="BF37" s="1536">
        <v>195.00149999999999</v>
      </c>
      <c r="BG37" s="1536">
        <v>195.51070000000001</v>
      </c>
      <c r="BH37" s="1536">
        <v>194.6421</v>
      </c>
      <c r="BI37" s="1536">
        <v>195.91800000000001</v>
      </c>
      <c r="BK37" s="400" t="s">
        <v>117</v>
      </c>
      <c r="BL37" s="1515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44">
        <v>118.5806</v>
      </c>
      <c r="DE37" s="289" t="s">
        <v>152</v>
      </c>
      <c r="DF37" s="376" t="s">
        <v>105</v>
      </c>
      <c r="DG37" s="882">
        <v>119.4397</v>
      </c>
      <c r="DH37" s="882">
        <v>113.13510000000001</v>
      </c>
      <c r="DI37" s="882">
        <v>113.322</v>
      </c>
      <c r="DJ37" s="882">
        <v>117.751</v>
      </c>
      <c r="DK37" s="882">
        <v>135.68970000000002</v>
      </c>
      <c r="DL37" s="882">
        <v>161.0763</v>
      </c>
      <c r="DM37" s="882">
        <v>171.54240000000001</v>
      </c>
      <c r="DN37" s="882">
        <v>172.00630000000001</v>
      </c>
      <c r="DO37" s="882">
        <v>172.77460000000002</v>
      </c>
      <c r="DP37" s="882">
        <v>167.38140000000001</v>
      </c>
      <c r="DQ37" s="882">
        <v>153.46520000000001</v>
      </c>
      <c r="DR37" s="902">
        <v>144.99850000000001</v>
      </c>
      <c r="DU37" s="289" t="s">
        <v>152</v>
      </c>
      <c r="DV37" s="1100" t="s">
        <v>105</v>
      </c>
      <c r="DW37" s="882">
        <v>148.5916</v>
      </c>
      <c r="DX37" s="882">
        <v>150.82310000000001</v>
      </c>
      <c r="DY37" s="882">
        <v>156.3443</v>
      </c>
      <c r="DZ37" s="882">
        <v>178.06020000000001</v>
      </c>
      <c r="EA37" s="882">
        <v>186.6352</v>
      </c>
      <c r="EB37" s="882">
        <v>187.9701</v>
      </c>
      <c r="EC37" s="882">
        <v>187.87140000000002</v>
      </c>
      <c r="ED37" s="882">
        <v>186.83850000000001</v>
      </c>
      <c r="EE37" s="882">
        <v>182.74040000000002</v>
      </c>
      <c r="EF37" s="882">
        <v>164.2628</v>
      </c>
      <c r="EG37" s="882">
        <v>146.45650000000001</v>
      </c>
      <c r="EH37" s="902">
        <v>151.2406</v>
      </c>
      <c r="EJ37" s="289" t="s">
        <v>152</v>
      </c>
      <c r="EK37" s="1100" t="s">
        <v>105</v>
      </c>
      <c r="EL37" s="1399">
        <v>151.46110000000002</v>
      </c>
      <c r="EM37" s="1399">
        <v>139.30590000000001</v>
      </c>
      <c r="EN37" s="1399">
        <v>145.28620000000001</v>
      </c>
      <c r="EO37" s="1399">
        <v>152.71200000000002</v>
      </c>
      <c r="EP37" s="1399">
        <v>148.88580000000002</v>
      </c>
      <c r="EQ37" s="1399">
        <v>157.39160000000001</v>
      </c>
      <c r="ER37" s="1399">
        <v>157.69570000000002</v>
      </c>
      <c r="ES37" s="1399">
        <v>155.8699</v>
      </c>
      <c r="ET37" s="1399">
        <v>153.95869999999999</v>
      </c>
      <c r="EU37" s="1399">
        <v>146.0378</v>
      </c>
      <c r="EV37" s="1399">
        <v>142.37470000000002</v>
      </c>
      <c r="EW37" s="1539">
        <v>149.501</v>
      </c>
    </row>
    <row r="38" spans="2:153" ht="15.95" customHeight="1">
      <c r="B38" s="410" t="s">
        <v>152</v>
      </c>
      <c r="C38" s="1531" t="s">
        <v>105</v>
      </c>
      <c r="D38" s="1548">
        <v>160.12800000000001</v>
      </c>
      <c r="E38" s="1548">
        <v>152.9547</v>
      </c>
      <c r="F38" s="1549">
        <v>146.48520000000002</v>
      </c>
      <c r="G38" s="1549">
        <v>150.53200000000001</v>
      </c>
      <c r="H38" s="1549">
        <v>155.35470000000001</v>
      </c>
      <c r="I38" s="1549">
        <v>160.1189</v>
      </c>
      <c r="J38" s="1549">
        <v>165.52070000000001</v>
      </c>
      <c r="K38" s="1549">
        <v>167.72390000000001</v>
      </c>
      <c r="L38" s="1549">
        <v>167.2835</v>
      </c>
      <c r="M38" s="1549">
        <v>159.33960000000002</v>
      </c>
      <c r="N38" s="1549">
        <v>155.95230000000001</v>
      </c>
      <c r="O38" s="1550">
        <v>156.15200000000002</v>
      </c>
      <c r="Q38" s="410" t="s">
        <v>152</v>
      </c>
      <c r="R38" s="1531" t="s">
        <v>105</v>
      </c>
      <c r="S38" s="1549">
        <v>156.9983</v>
      </c>
      <c r="T38" s="1549">
        <v>151.67400000000001</v>
      </c>
      <c r="U38" s="1549">
        <v>147.16580000000002</v>
      </c>
      <c r="V38" s="1549">
        <v>143.21129999999999</v>
      </c>
      <c r="W38" s="1549">
        <v>138.3716</v>
      </c>
      <c r="X38" s="1549">
        <v>146.12200000000001</v>
      </c>
      <c r="Y38" s="1549">
        <v>160.99860000000001</v>
      </c>
      <c r="Z38" s="1549">
        <v>164.3355</v>
      </c>
      <c r="AA38" s="1549">
        <v>164.0309</v>
      </c>
      <c r="AB38" s="1549">
        <v>161.23950000000002</v>
      </c>
      <c r="AC38" s="1549">
        <v>154.6164</v>
      </c>
      <c r="AD38" s="1550">
        <v>152.15630000000002</v>
      </c>
      <c r="AG38" s="400"/>
      <c r="AH38" s="1515" t="s">
        <v>156</v>
      </c>
      <c r="AI38" s="1535">
        <v>640.14449999999999</v>
      </c>
      <c r="AJ38" s="1536">
        <v>613.79430000000002</v>
      </c>
      <c r="AK38" s="1536">
        <v>627.36900000000003</v>
      </c>
      <c r="AL38" s="1536">
        <v>642.99830000000009</v>
      </c>
      <c r="AM38" s="1536">
        <v>665.14319999999998</v>
      </c>
      <c r="AN38" s="1536">
        <v>679.73530000000005</v>
      </c>
      <c r="AO38" s="1536">
        <v>694.43709999999999</v>
      </c>
      <c r="AP38" s="1536">
        <v>704.34260000000006</v>
      </c>
      <c r="AQ38" s="1536">
        <v>700.38170000000002</v>
      </c>
      <c r="AR38" s="1536">
        <v>690.27940000000001</v>
      </c>
      <c r="AS38" s="1536">
        <v>697.78800000000001</v>
      </c>
      <c r="AT38" s="1537">
        <v>712.6748</v>
      </c>
      <c r="AV38" s="400"/>
      <c r="AW38" s="1515" t="s">
        <v>156</v>
      </c>
      <c r="AX38" s="1536">
        <v>702.49680000000001</v>
      </c>
      <c r="AY38" s="1536">
        <v>691.84280000000001</v>
      </c>
      <c r="AZ38" s="1536">
        <v>702.16679999999997</v>
      </c>
      <c r="BA38" s="1536">
        <v>714.54700000000003</v>
      </c>
      <c r="BB38" s="1536">
        <v>740.91160000000002</v>
      </c>
      <c r="BC38" s="1536">
        <v>779.89030000000002</v>
      </c>
      <c r="BD38" s="1536">
        <v>793.30229999999995</v>
      </c>
      <c r="BE38" s="1536">
        <v>812.74969999999996</v>
      </c>
      <c r="BF38" s="1536">
        <v>877.4067</v>
      </c>
      <c r="BG38" s="1536">
        <v>892.23869999999999</v>
      </c>
      <c r="BH38" s="1536">
        <v>881.76099999999997</v>
      </c>
      <c r="BI38" s="1536">
        <v>878.65449999999998</v>
      </c>
      <c r="BK38" s="400" t="s">
        <v>152</v>
      </c>
      <c r="BL38" s="1515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42">
        <v>130.49270000000001</v>
      </c>
      <c r="DE38" s="289"/>
      <c r="DF38" s="376" t="s">
        <v>156</v>
      </c>
      <c r="DG38" s="883">
        <v>541.12390000000005</v>
      </c>
      <c r="DH38" s="883">
        <v>507.11830000000003</v>
      </c>
      <c r="DI38" s="883">
        <v>506.24940000000004</v>
      </c>
      <c r="DJ38" s="883">
        <v>526.58530000000007</v>
      </c>
      <c r="DK38" s="883">
        <v>610.44029999999998</v>
      </c>
      <c r="DL38" s="883">
        <v>728.49170000000004</v>
      </c>
      <c r="DM38" s="883">
        <v>769.93900000000008</v>
      </c>
      <c r="DN38" s="883">
        <v>767.1277</v>
      </c>
      <c r="DO38" s="883">
        <v>768.93330000000003</v>
      </c>
      <c r="DP38" s="883">
        <v>751.84810000000004</v>
      </c>
      <c r="DQ38" s="883">
        <v>692.08670000000006</v>
      </c>
      <c r="DR38" s="903">
        <v>654.88190000000009</v>
      </c>
      <c r="DU38" s="289"/>
      <c r="DV38" s="1100" t="s">
        <v>156</v>
      </c>
      <c r="DW38" s="883">
        <v>669.26319999999998</v>
      </c>
      <c r="DX38" s="883">
        <v>680.60750000000007</v>
      </c>
      <c r="DY38" s="883">
        <v>710.85580000000004</v>
      </c>
      <c r="DZ38" s="883">
        <v>806.65330000000006</v>
      </c>
      <c r="EA38" s="883">
        <v>849.58609999999999</v>
      </c>
      <c r="EB38" s="883">
        <v>859.25570000000005</v>
      </c>
      <c r="EC38" s="883">
        <v>858.29060000000004</v>
      </c>
      <c r="ED38" s="883">
        <v>855.45609999999999</v>
      </c>
      <c r="EE38" s="883">
        <v>840.38700000000006</v>
      </c>
      <c r="EF38" s="883">
        <v>753.93420000000003</v>
      </c>
      <c r="EG38" s="883">
        <v>678.45569999999998</v>
      </c>
      <c r="EH38" s="903">
        <v>701.29740000000004</v>
      </c>
      <c r="EJ38" s="289"/>
      <c r="EK38" s="1100" t="s">
        <v>156</v>
      </c>
      <c r="EL38" s="1402">
        <v>704.13</v>
      </c>
      <c r="EM38" s="1402">
        <v>648.58609999999999</v>
      </c>
      <c r="EN38" s="1402">
        <v>677.19290000000001</v>
      </c>
      <c r="EO38" s="1402">
        <v>711.40470000000005</v>
      </c>
      <c r="EP38" s="1402">
        <v>691.19290000000001</v>
      </c>
      <c r="EQ38" s="1402">
        <v>733.61030000000005</v>
      </c>
      <c r="ER38" s="1402">
        <v>733.57030000000009</v>
      </c>
      <c r="ES38" s="1402">
        <v>723.76550000000009</v>
      </c>
      <c r="ET38" s="1402">
        <v>715.51300000000003</v>
      </c>
      <c r="EU38" s="1402">
        <v>681.33260000000007</v>
      </c>
      <c r="EV38" s="1402">
        <v>663.62430000000006</v>
      </c>
      <c r="EW38" s="1565">
        <v>695.55810000000008</v>
      </c>
    </row>
    <row r="39" spans="2:153" ht="15.95" customHeight="1">
      <c r="B39" s="410"/>
      <c r="C39" s="1531" t="s">
        <v>156</v>
      </c>
      <c r="D39" s="1548">
        <v>674.75099999999998</v>
      </c>
      <c r="E39" s="1551">
        <v>655.44360000000006</v>
      </c>
      <c r="F39" s="1552">
        <v>627.36350000000004</v>
      </c>
      <c r="G39" s="1552">
        <v>632.02230000000009</v>
      </c>
      <c r="H39" s="1552">
        <v>648.52970000000005</v>
      </c>
      <c r="I39" s="1552">
        <v>674.36400000000003</v>
      </c>
      <c r="J39" s="1552">
        <v>698.43389999999999</v>
      </c>
      <c r="K39" s="1552">
        <v>707.48869999999999</v>
      </c>
      <c r="L39" s="1552">
        <v>710.41770000000008</v>
      </c>
      <c r="M39" s="1549">
        <v>682.04450000000008</v>
      </c>
      <c r="N39" s="1549">
        <v>669.10070000000007</v>
      </c>
      <c r="O39" s="1553">
        <v>660.54230000000007</v>
      </c>
      <c r="Q39" s="410"/>
      <c r="R39" s="1531" t="s">
        <v>156</v>
      </c>
      <c r="S39" s="1552">
        <v>651.34940000000006</v>
      </c>
      <c r="T39" s="1552">
        <v>625.1875</v>
      </c>
      <c r="U39" s="1552">
        <v>601.68900000000008</v>
      </c>
      <c r="V39" s="1552">
        <v>590.86570000000006</v>
      </c>
      <c r="W39" s="1552">
        <v>577.59289999999999</v>
      </c>
      <c r="X39" s="1552">
        <v>619.02769999999998</v>
      </c>
      <c r="Y39" s="1552">
        <v>686.78190000000006</v>
      </c>
      <c r="Z39" s="1549">
        <v>696.87940000000003</v>
      </c>
      <c r="AA39" s="1549">
        <v>699.34969999999998</v>
      </c>
      <c r="AB39" s="1552">
        <v>689.61580000000004</v>
      </c>
      <c r="AC39" s="1552">
        <v>663.97329999999999</v>
      </c>
      <c r="AD39" s="1553">
        <v>653.27420000000006</v>
      </c>
      <c r="AG39" s="400" t="s">
        <v>138</v>
      </c>
      <c r="AH39" s="1515" t="s">
        <v>105</v>
      </c>
      <c r="AI39" s="1554">
        <v>135.0274</v>
      </c>
      <c r="AJ39" s="1555">
        <v>142.75640000000001</v>
      </c>
      <c r="AK39" s="1555">
        <v>147.64680000000001</v>
      </c>
      <c r="AL39" s="1555">
        <v>153.8673</v>
      </c>
      <c r="AM39" s="1555">
        <v>153.84650000000002</v>
      </c>
      <c r="AN39" s="1555">
        <v>150.7893</v>
      </c>
      <c r="AO39" s="1555">
        <v>154.32940000000002</v>
      </c>
      <c r="AP39" s="1555">
        <v>153.57230000000001</v>
      </c>
      <c r="AQ39" s="1536">
        <v>151.13200000000001</v>
      </c>
      <c r="AR39" s="1536">
        <v>153.3526</v>
      </c>
      <c r="AS39" s="1555">
        <v>157.84200000000001</v>
      </c>
      <c r="AT39" s="1556">
        <v>158.1387</v>
      </c>
      <c r="AV39" s="400" t="s">
        <v>138</v>
      </c>
      <c r="AW39" s="1515" t="s">
        <v>105</v>
      </c>
      <c r="AX39" s="1555">
        <v>150.74160000000001</v>
      </c>
      <c r="AY39" s="1555">
        <v>157.9693</v>
      </c>
      <c r="AZ39" s="1555">
        <v>161.15389999999999</v>
      </c>
      <c r="BA39" s="1555">
        <v>164.39830000000001</v>
      </c>
      <c r="BB39" s="1555">
        <v>160.70259999999999</v>
      </c>
      <c r="BC39" s="1555">
        <v>160.88929999999999</v>
      </c>
      <c r="BD39" s="1555">
        <v>160.2039</v>
      </c>
      <c r="BE39" s="1536">
        <v>174.06319999999999</v>
      </c>
      <c r="BF39" s="1536">
        <v>190.22370000000001</v>
      </c>
      <c r="BG39" s="1555">
        <v>188.40389999999999</v>
      </c>
      <c r="BH39" s="1555">
        <v>181.07230000000001</v>
      </c>
      <c r="BI39" s="1555">
        <v>170.73349999999999</v>
      </c>
      <c r="BK39" s="400"/>
      <c r="BL39" s="1538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43">
        <v>587.47289999999998</v>
      </c>
      <c r="DE39" s="289" t="s">
        <v>138</v>
      </c>
      <c r="DF39" s="376" t="s">
        <v>105</v>
      </c>
      <c r="DG39" s="882">
        <v>150.24030000000002</v>
      </c>
      <c r="DH39" s="882">
        <v>139.9162</v>
      </c>
      <c r="DI39" s="882">
        <v>137.0565</v>
      </c>
      <c r="DJ39" s="882">
        <v>136.595</v>
      </c>
      <c r="DK39" s="882">
        <v>146.17870000000002</v>
      </c>
      <c r="DL39" s="882">
        <v>160.47929999999999</v>
      </c>
      <c r="DM39" s="882">
        <v>169.24290000000002</v>
      </c>
      <c r="DN39" s="882">
        <v>169.97480000000002</v>
      </c>
      <c r="DO39" s="882">
        <v>171.91670000000002</v>
      </c>
      <c r="DP39" s="882">
        <v>166.66480000000001</v>
      </c>
      <c r="DQ39" s="882">
        <v>162.398</v>
      </c>
      <c r="DR39" s="902">
        <v>164.12</v>
      </c>
      <c r="DU39" s="289" t="s">
        <v>138</v>
      </c>
      <c r="DV39" s="1100" t="s">
        <v>105</v>
      </c>
      <c r="DW39" s="882">
        <v>160.32840000000002</v>
      </c>
      <c r="DX39" s="882">
        <v>158.68960000000001</v>
      </c>
      <c r="DY39" s="882">
        <v>161.68870000000001</v>
      </c>
      <c r="DZ39" s="882">
        <v>173.2963</v>
      </c>
      <c r="EA39" s="882">
        <v>179.4365</v>
      </c>
      <c r="EB39" s="882">
        <v>181.6823</v>
      </c>
      <c r="EC39" s="882">
        <v>177.0797</v>
      </c>
      <c r="ED39" s="882">
        <v>177.6748</v>
      </c>
      <c r="EE39" s="882">
        <v>172.26230000000001</v>
      </c>
      <c r="EF39" s="882">
        <v>161.7535</v>
      </c>
      <c r="EG39" s="882">
        <v>157.32</v>
      </c>
      <c r="EH39" s="902">
        <v>154.97450000000001</v>
      </c>
      <c r="EJ39" s="289" t="s">
        <v>138</v>
      </c>
      <c r="EK39" s="1100" t="s">
        <v>105</v>
      </c>
      <c r="EL39" s="1399">
        <v>149.6771</v>
      </c>
      <c r="EM39" s="1399">
        <v>152.25390000000002</v>
      </c>
      <c r="EN39" s="1399">
        <v>160.1165</v>
      </c>
      <c r="EO39" s="1399">
        <v>155.613</v>
      </c>
      <c r="EP39" s="1399">
        <v>155.57420000000002</v>
      </c>
      <c r="EQ39" s="1399">
        <v>159.03400000000002</v>
      </c>
      <c r="ER39" s="1399">
        <v>160.31190000000001</v>
      </c>
      <c r="ES39" s="1399">
        <v>162.20060000000001</v>
      </c>
      <c r="ET39" s="1399">
        <v>162.75300000000001</v>
      </c>
      <c r="EU39" s="1399">
        <v>153.38580000000002</v>
      </c>
      <c r="EV39" s="1399">
        <v>150.785</v>
      </c>
      <c r="EW39" s="1539">
        <v>150.33580000000001</v>
      </c>
    </row>
    <row r="40" spans="2:153" ht="15.95" customHeight="1">
      <c r="B40" s="410" t="s">
        <v>138</v>
      </c>
      <c r="C40" s="1531" t="s">
        <v>105</v>
      </c>
      <c r="D40" s="1548">
        <v>132.48260000000002</v>
      </c>
      <c r="E40" s="1551">
        <v>130.96639999999999</v>
      </c>
      <c r="F40" s="1552">
        <v>131.5497</v>
      </c>
      <c r="G40" s="1552">
        <v>134.786</v>
      </c>
      <c r="H40" s="1552">
        <v>137.4939</v>
      </c>
      <c r="I40" s="1552">
        <v>141.66130000000001</v>
      </c>
      <c r="J40" s="1552">
        <v>147.5745</v>
      </c>
      <c r="K40" s="1552">
        <v>151.161</v>
      </c>
      <c r="L40" s="1552">
        <v>145.6627</v>
      </c>
      <c r="M40" s="1549">
        <v>136.4648</v>
      </c>
      <c r="N40" s="1549">
        <v>133.80870000000002</v>
      </c>
      <c r="O40" s="1553">
        <v>129.7723</v>
      </c>
      <c r="Q40" s="410" t="s">
        <v>138</v>
      </c>
      <c r="R40" s="1531" t="s">
        <v>105</v>
      </c>
      <c r="S40" s="1552">
        <v>128.34710000000001</v>
      </c>
      <c r="T40" s="1552">
        <v>132.965</v>
      </c>
      <c r="U40" s="1552">
        <v>128.83709999999999</v>
      </c>
      <c r="V40" s="1552">
        <v>123.31200000000001</v>
      </c>
      <c r="W40" s="1552">
        <v>131.85320000000002</v>
      </c>
      <c r="X40" s="1552">
        <v>145.46129999999999</v>
      </c>
      <c r="Y40" s="1552">
        <v>144.48650000000001</v>
      </c>
      <c r="Z40" s="1549">
        <v>146.46100000000001</v>
      </c>
      <c r="AA40" s="1549">
        <v>140.696</v>
      </c>
      <c r="AB40" s="1552">
        <v>138.0635</v>
      </c>
      <c r="AC40" s="1552">
        <v>138.39830000000001</v>
      </c>
      <c r="AD40" s="1553">
        <v>143.33870000000002</v>
      </c>
      <c r="AG40" s="400" t="s">
        <v>134</v>
      </c>
      <c r="AH40" s="1515" t="s">
        <v>105</v>
      </c>
      <c r="AI40" s="1554">
        <v>141.4016</v>
      </c>
      <c r="AJ40" s="1555">
        <v>142.4639</v>
      </c>
      <c r="AK40" s="1555">
        <v>147.7184</v>
      </c>
      <c r="AL40" s="1555">
        <v>152.44999999999999</v>
      </c>
      <c r="AM40" s="1555">
        <v>159.00390000000002</v>
      </c>
      <c r="AN40" s="1555">
        <v>157.8947</v>
      </c>
      <c r="AO40" s="1555">
        <v>164.13060000000002</v>
      </c>
      <c r="AP40" s="1555">
        <v>167.04230000000001</v>
      </c>
      <c r="AQ40" s="1536">
        <v>164.76070000000001</v>
      </c>
      <c r="AR40" s="1536">
        <v>163.80289999999999</v>
      </c>
      <c r="AS40" s="1555">
        <v>169.22830000000002</v>
      </c>
      <c r="AT40" s="1556">
        <v>175.40100000000001</v>
      </c>
      <c r="AV40" s="400" t="s">
        <v>134</v>
      </c>
      <c r="AW40" s="1576" t="s">
        <v>105</v>
      </c>
      <c r="AX40" s="1555">
        <v>166.07810000000001</v>
      </c>
      <c r="AY40" s="1555">
        <v>166.09309999999999</v>
      </c>
      <c r="AZ40" s="1555">
        <v>170.35740000000001</v>
      </c>
      <c r="BA40" s="1555">
        <v>172.7407</v>
      </c>
      <c r="BB40" s="1555">
        <v>171.20099999999999</v>
      </c>
      <c r="BC40" s="1555">
        <v>174.387</v>
      </c>
      <c r="BD40" s="1555">
        <v>174.0129</v>
      </c>
      <c r="BE40" s="1536">
        <v>181.00710000000001</v>
      </c>
      <c r="BF40" s="1536">
        <v>194.9863</v>
      </c>
      <c r="BG40" s="1555">
        <v>197.98320000000001</v>
      </c>
      <c r="BH40" s="1555">
        <v>191.2</v>
      </c>
      <c r="BI40" s="1555">
        <v>184.71940000000001</v>
      </c>
      <c r="BK40" s="400" t="s">
        <v>138</v>
      </c>
      <c r="BL40" s="1538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42">
        <v>151.29840000000002</v>
      </c>
      <c r="DE40" s="289" t="s">
        <v>134</v>
      </c>
      <c r="DF40" s="376" t="s">
        <v>105</v>
      </c>
      <c r="DG40" s="882">
        <v>135.9145</v>
      </c>
      <c r="DH40" s="882">
        <v>135.5821</v>
      </c>
      <c r="DI40" s="882">
        <v>129.6455</v>
      </c>
      <c r="DJ40" s="882">
        <v>128.86600000000001</v>
      </c>
      <c r="DK40" s="882">
        <v>133.92449999999999</v>
      </c>
      <c r="DL40" s="882">
        <v>152.8827</v>
      </c>
      <c r="DM40" s="882">
        <v>166.2929</v>
      </c>
      <c r="DN40" s="882">
        <v>169.81810000000002</v>
      </c>
      <c r="DO40" s="882">
        <v>171.48269999999999</v>
      </c>
      <c r="DP40" s="882">
        <v>167.72900000000001</v>
      </c>
      <c r="DQ40" s="882">
        <v>160.19730000000001</v>
      </c>
      <c r="DR40" s="902">
        <v>162.37100000000001</v>
      </c>
      <c r="DU40" s="289" t="s">
        <v>134</v>
      </c>
      <c r="DV40" s="1100" t="s">
        <v>105</v>
      </c>
      <c r="DW40" s="882">
        <v>161.65810000000002</v>
      </c>
      <c r="DX40" s="882">
        <v>159.8725</v>
      </c>
      <c r="DY40" s="882">
        <v>161.5284</v>
      </c>
      <c r="DZ40" s="882">
        <v>169.04930000000002</v>
      </c>
      <c r="EA40" s="882">
        <v>178.95189999999999</v>
      </c>
      <c r="EB40" s="882">
        <v>187.38900000000001</v>
      </c>
      <c r="EC40" s="882">
        <v>182.13060000000002</v>
      </c>
      <c r="ED40" s="882">
        <v>175.5523</v>
      </c>
      <c r="EE40" s="882">
        <v>174.9923</v>
      </c>
      <c r="EF40" s="882">
        <v>163.16290000000001</v>
      </c>
      <c r="EG40" s="882">
        <v>154.92670000000001</v>
      </c>
      <c r="EH40" s="902">
        <v>153.38840000000002</v>
      </c>
      <c r="EJ40" s="289" t="s">
        <v>134</v>
      </c>
      <c r="EK40" s="1100" t="s">
        <v>105</v>
      </c>
      <c r="EL40" s="1399">
        <v>145.66740000000001</v>
      </c>
      <c r="EM40" s="1399">
        <v>146.4425</v>
      </c>
      <c r="EN40" s="1399">
        <v>150.45770000000002</v>
      </c>
      <c r="EO40" s="1399">
        <v>146.75</v>
      </c>
      <c r="EP40" s="1399">
        <v>139.2097</v>
      </c>
      <c r="EQ40" s="1399">
        <v>149.78370000000001</v>
      </c>
      <c r="ER40" s="1399">
        <v>154.2732</v>
      </c>
      <c r="ES40" s="1399">
        <v>155.6516</v>
      </c>
      <c r="ET40" s="1399">
        <v>153.11930000000001</v>
      </c>
      <c r="EU40" s="1399">
        <v>145.739</v>
      </c>
      <c r="EV40" s="1399">
        <v>142.92570000000001</v>
      </c>
      <c r="EW40" s="1539">
        <v>143.4042</v>
      </c>
    </row>
    <row r="41" spans="2:153" ht="15.95" customHeight="1">
      <c r="B41" s="410" t="s">
        <v>134</v>
      </c>
      <c r="C41" s="1531" t="s">
        <v>105</v>
      </c>
      <c r="D41" s="1548">
        <v>160.23840000000001</v>
      </c>
      <c r="E41" s="1551">
        <v>142.99039999999999</v>
      </c>
      <c r="F41" s="1552">
        <v>142.63900000000001</v>
      </c>
      <c r="G41" s="1552">
        <v>149.0917</v>
      </c>
      <c r="H41" s="1552">
        <v>151.6223</v>
      </c>
      <c r="I41" s="1552">
        <v>163.29300000000001</v>
      </c>
      <c r="J41" s="1552">
        <v>167.55840000000001</v>
      </c>
      <c r="K41" s="1552">
        <v>165.0848</v>
      </c>
      <c r="L41" s="1552">
        <v>161.87300000000002</v>
      </c>
      <c r="M41" s="1549">
        <v>150.90190000000001</v>
      </c>
      <c r="N41" s="1549">
        <v>142.6217</v>
      </c>
      <c r="O41" s="1553">
        <v>142.35769999999999</v>
      </c>
      <c r="Q41" s="410" t="s">
        <v>134</v>
      </c>
      <c r="R41" s="1531" t="s">
        <v>105</v>
      </c>
      <c r="S41" s="1552">
        <v>139.8329</v>
      </c>
      <c r="T41" s="1552">
        <v>139.17250000000001</v>
      </c>
      <c r="U41" s="1552">
        <v>139.2029</v>
      </c>
      <c r="V41" s="1552">
        <v>138.5283</v>
      </c>
      <c r="W41" s="1552">
        <v>141.14580000000001</v>
      </c>
      <c r="X41" s="1552">
        <v>153.84030000000001</v>
      </c>
      <c r="Y41" s="1552">
        <v>156.27520000000001</v>
      </c>
      <c r="Z41" s="1549">
        <v>154.39060000000001</v>
      </c>
      <c r="AA41" s="1549">
        <v>152.6217</v>
      </c>
      <c r="AB41" s="1552">
        <v>145.17740000000001</v>
      </c>
      <c r="AC41" s="1552">
        <v>143.1567</v>
      </c>
      <c r="AD41" s="1553">
        <v>145.87870000000001</v>
      </c>
      <c r="AG41" s="400" t="s">
        <v>118</v>
      </c>
      <c r="AH41" s="1515" t="s">
        <v>105</v>
      </c>
      <c r="AI41" s="1554">
        <v>147.94230000000002</v>
      </c>
      <c r="AJ41" s="1555">
        <v>149.54859999999999</v>
      </c>
      <c r="AK41" s="1555">
        <v>151.4006</v>
      </c>
      <c r="AL41" s="1555">
        <v>151.7457</v>
      </c>
      <c r="AM41" s="1555">
        <v>149.22650000000002</v>
      </c>
      <c r="AN41" s="1555">
        <v>147.3313</v>
      </c>
      <c r="AO41" s="1555">
        <v>147.48099999999999</v>
      </c>
      <c r="AP41" s="1555">
        <v>149.34390000000002</v>
      </c>
      <c r="AQ41" s="1536">
        <v>151.03570000000002</v>
      </c>
      <c r="AR41" s="1536">
        <v>150.6568</v>
      </c>
      <c r="AS41" s="1555">
        <v>150.2107</v>
      </c>
      <c r="AT41" s="1556">
        <v>152.35840000000002</v>
      </c>
      <c r="AV41" s="400" t="s">
        <v>118</v>
      </c>
      <c r="AW41" s="1515" t="s">
        <v>105</v>
      </c>
      <c r="AX41" s="1555">
        <v>153.31899999999999</v>
      </c>
      <c r="AY41" s="1555">
        <v>156.0797</v>
      </c>
      <c r="AZ41" s="1555">
        <v>157.26390000000001</v>
      </c>
      <c r="BA41" s="1555">
        <v>158.44569999999999</v>
      </c>
      <c r="BB41" s="1555">
        <v>161.2594</v>
      </c>
      <c r="BC41" s="1555">
        <v>164.93430000000001</v>
      </c>
      <c r="BD41" s="1555">
        <v>165.5848</v>
      </c>
      <c r="BE41" s="1536">
        <v>168.38030000000001</v>
      </c>
      <c r="BF41" s="1536">
        <v>173.55430000000001</v>
      </c>
      <c r="BG41" s="1555">
        <v>175.3252</v>
      </c>
      <c r="BH41" s="1555">
        <v>177.922</v>
      </c>
      <c r="BI41" s="1555">
        <v>181.04650000000001</v>
      </c>
      <c r="BK41" s="400" t="s">
        <v>134</v>
      </c>
      <c r="BL41" s="1538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42">
        <v>139.35390000000001</v>
      </c>
      <c r="DE41" s="289" t="s">
        <v>118</v>
      </c>
      <c r="DF41" s="376" t="s">
        <v>105</v>
      </c>
      <c r="DG41" s="882">
        <v>144.7697</v>
      </c>
      <c r="DH41" s="882">
        <v>144.46860000000001</v>
      </c>
      <c r="DI41" s="882">
        <v>142.72810000000001</v>
      </c>
      <c r="DJ41" s="882">
        <v>144.56630000000001</v>
      </c>
      <c r="DK41" s="882">
        <v>143.6465</v>
      </c>
      <c r="DL41" s="882">
        <v>146.29930000000002</v>
      </c>
      <c r="DM41" s="882">
        <v>144.89320000000001</v>
      </c>
      <c r="DN41" s="882">
        <v>146.53060000000002</v>
      </c>
      <c r="DO41" s="882">
        <v>146.1883</v>
      </c>
      <c r="DP41" s="882">
        <v>145.9623</v>
      </c>
      <c r="DQ41" s="882">
        <v>147.934</v>
      </c>
      <c r="DR41" s="902">
        <v>148.6542</v>
      </c>
      <c r="DU41" s="289" t="s">
        <v>118</v>
      </c>
      <c r="DV41" s="1100" t="s">
        <v>105</v>
      </c>
      <c r="DW41" s="882">
        <v>149.3519</v>
      </c>
      <c r="DX41" s="882">
        <v>150.05459999999999</v>
      </c>
      <c r="DY41" s="882">
        <v>150.4845</v>
      </c>
      <c r="DZ41" s="882">
        <v>152.83070000000001</v>
      </c>
      <c r="EA41" s="882">
        <v>153.68900000000002</v>
      </c>
      <c r="EB41" s="882">
        <v>155.333</v>
      </c>
      <c r="EC41" s="882">
        <v>155.779</v>
      </c>
      <c r="ED41" s="882">
        <v>156.1619</v>
      </c>
      <c r="EE41" s="882">
        <v>156.3563</v>
      </c>
      <c r="EF41" s="882">
        <v>156.56810000000002</v>
      </c>
      <c r="EG41" s="882">
        <v>158.29900000000001</v>
      </c>
      <c r="EH41" s="902">
        <v>159.4487</v>
      </c>
      <c r="EJ41" s="289" t="s">
        <v>118</v>
      </c>
      <c r="EK41" s="1100" t="s">
        <v>105</v>
      </c>
      <c r="EL41" s="1399">
        <v>157.9281</v>
      </c>
      <c r="EM41" s="1399">
        <v>156.79390000000001</v>
      </c>
      <c r="EN41" s="1399">
        <v>157.41390000000001</v>
      </c>
      <c r="EO41" s="1399">
        <v>157.6293</v>
      </c>
      <c r="EP41" s="1399">
        <v>157.63840000000002</v>
      </c>
      <c r="EQ41" s="1399">
        <v>157.56870000000001</v>
      </c>
      <c r="ER41" s="1399">
        <v>157.38320000000002</v>
      </c>
      <c r="ES41" s="1399">
        <v>157.78390000000002</v>
      </c>
      <c r="ET41" s="1399">
        <v>160.59130000000002</v>
      </c>
      <c r="EU41" s="1399">
        <v>163.27970000000002</v>
      </c>
      <c r="EV41" s="1399">
        <v>164.114</v>
      </c>
      <c r="EW41" s="1539">
        <v>163.62</v>
      </c>
    </row>
    <row r="42" spans="2:153" ht="15.95" customHeight="1">
      <c r="B42" s="410" t="s">
        <v>118</v>
      </c>
      <c r="C42" s="1531" t="s">
        <v>105</v>
      </c>
      <c r="D42" s="1548">
        <v>151.40030000000002</v>
      </c>
      <c r="E42" s="1551">
        <v>150.39790000000002</v>
      </c>
      <c r="F42" s="1552">
        <v>147.42260000000002</v>
      </c>
      <c r="G42" s="1552">
        <v>146.5763</v>
      </c>
      <c r="H42" s="1552">
        <v>146.57420000000002</v>
      </c>
      <c r="I42" s="1552">
        <v>145.0583</v>
      </c>
      <c r="J42" s="1552">
        <v>144.41030000000001</v>
      </c>
      <c r="K42" s="1552">
        <v>143.81710000000001</v>
      </c>
      <c r="L42" s="1552">
        <v>143.29570000000001</v>
      </c>
      <c r="M42" s="1549">
        <v>140.8039</v>
      </c>
      <c r="N42" s="1549">
        <v>138.2723</v>
      </c>
      <c r="O42" s="1553">
        <v>138.87100000000001</v>
      </c>
      <c r="Q42" s="410" t="s">
        <v>118</v>
      </c>
      <c r="R42" s="1531" t="s">
        <v>105</v>
      </c>
      <c r="S42" s="1552">
        <v>139.15450000000001</v>
      </c>
      <c r="T42" s="1552">
        <v>138.14750000000001</v>
      </c>
      <c r="U42" s="1552">
        <v>138.22710000000001</v>
      </c>
      <c r="V42" s="1552">
        <v>138.19929999999999</v>
      </c>
      <c r="W42" s="1552">
        <v>139.7671</v>
      </c>
      <c r="X42" s="1552">
        <v>140.6533</v>
      </c>
      <c r="Y42" s="1552">
        <v>139.8871</v>
      </c>
      <c r="Z42" s="1549">
        <v>140.01940000000002</v>
      </c>
      <c r="AA42" s="1549">
        <v>143.69499999999999</v>
      </c>
      <c r="AB42" s="1552">
        <v>148.41550000000001</v>
      </c>
      <c r="AC42" s="1552">
        <v>146.91830000000002</v>
      </c>
      <c r="AD42" s="1553">
        <v>146.96290000000002</v>
      </c>
      <c r="AG42" s="400" t="s">
        <v>119</v>
      </c>
      <c r="AH42" s="1576" t="s">
        <v>105</v>
      </c>
      <c r="AI42" s="1554">
        <v>148.8218</v>
      </c>
      <c r="AJ42" s="1555">
        <v>140.31880000000001</v>
      </c>
      <c r="AK42" s="1555">
        <v>135.5857</v>
      </c>
      <c r="AL42" s="1555">
        <v>138.2775</v>
      </c>
      <c r="AM42" s="1555">
        <v>143.10249999999999</v>
      </c>
      <c r="AN42" s="1555">
        <v>142.8836</v>
      </c>
      <c r="AO42" s="1555">
        <v>147.06020000000001</v>
      </c>
      <c r="AP42" s="1555">
        <v>147.66070000000002</v>
      </c>
      <c r="AQ42" s="1536">
        <v>154.35930000000002</v>
      </c>
      <c r="AR42" s="1536">
        <v>157.4186</v>
      </c>
      <c r="AS42" s="1555">
        <v>162.70260000000002</v>
      </c>
      <c r="AT42" s="1556">
        <v>162.66050000000001</v>
      </c>
      <c r="AV42" s="400" t="s">
        <v>119</v>
      </c>
      <c r="AW42" s="1576" t="s">
        <v>105</v>
      </c>
      <c r="AX42" s="1555">
        <v>153.24549999999999</v>
      </c>
      <c r="AY42" s="1555">
        <v>154.19990000000001</v>
      </c>
      <c r="AZ42" s="1555">
        <v>154.4699</v>
      </c>
      <c r="BA42" s="1555">
        <v>156.0472</v>
      </c>
      <c r="BB42" s="1555">
        <v>156.49119999999999</v>
      </c>
      <c r="BC42" s="1555">
        <v>160.82480000000001</v>
      </c>
      <c r="BD42" s="1555">
        <v>177.9829</v>
      </c>
      <c r="BE42" s="1536">
        <v>187.80930000000001</v>
      </c>
      <c r="BF42" s="1536">
        <v>183.91730000000001</v>
      </c>
      <c r="BG42" s="1555">
        <v>183.06280000000001</v>
      </c>
      <c r="BH42" s="1555">
        <v>183.33430000000001</v>
      </c>
      <c r="BI42" s="1555">
        <v>185.0951</v>
      </c>
      <c r="BK42" s="400" t="s">
        <v>118</v>
      </c>
      <c r="BL42" s="1538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42">
        <v>145.92420000000001</v>
      </c>
      <c r="DE42" s="289" t="s">
        <v>119</v>
      </c>
      <c r="DF42" s="376" t="s">
        <v>105</v>
      </c>
      <c r="DG42" s="882">
        <v>181.50640000000001</v>
      </c>
      <c r="DH42" s="882">
        <v>179.36870000000002</v>
      </c>
      <c r="DI42" s="882">
        <v>181.77880000000002</v>
      </c>
      <c r="DJ42" s="882">
        <v>185.04410000000001</v>
      </c>
      <c r="DK42" s="882">
        <v>184.7612</v>
      </c>
      <c r="DL42" s="882">
        <v>185.68010000000001</v>
      </c>
      <c r="DM42" s="882">
        <v>183.02450000000002</v>
      </c>
      <c r="DN42" s="882">
        <v>183.28290000000001</v>
      </c>
      <c r="DO42" s="882">
        <v>182.18340000000001</v>
      </c>
      <c r="DP42" s="882">
        <v>179.89709999999999</v>
      </c>
      <c r="DQ42" s="882">
        <v>177.11860000000001</v>
      </c>
      <c r="DR42" s="902">
        <v>179.5532</v>
      </c>
      <c r="DU42" s="289" t="s">
        <v>119</v>
      </c>
      <c r="DV42" s="1100" t="s">
        <v>105</v>
      </c>
      <c r="DW42" s="882">
        <v>179.1832</v>
      </c>
      <c r="DX42" s="882">
        <v>177.3038</v>
      </c>
      <c r="DY42" s="882">
        <v>175.6198</v>
      </c>
      <c r="DZ42" s="882">
        <v>174.8169</v>
      </c>
      <c r="EA42" s="882">
        <v>174.5718</v>
      </c>
      <c r="EB42" s="882">
        <v>175.0608</v>
      </c>
      <c r="EC42" s="882">
        <v>179.57480000000001</v>
      </c>
      <c r="ED42" s="882">
        <v>181.1636</v>
      </c>
      <c r="EE42" s="882">
        <v>181.41320000000002</v>
      </c>
      <c r="EF42" s="882">
        <v>180.61160000000001</v>
      </c>
      <c r="EG42" s="882">
        <v>178.1217</v>
      </c>
      <c r="EH42" s="902">
        <v>176.0453</v>
      </c>
      <c r="EJ42" s="289" t="s">
        <v>119</v>
      </c>
      <c r="EK42" s="1100" t="s">
        <v>105</v>
      </c>
      <c r="EL42" s="1399">
        <v>177.4931</v>
      </c>
      <c r="EM42" s="1399">
        <v>172.6763</v>
      </c>
      <c r="EN42" s="1399">
        <v>167.77530000000002</v>
      </c>
      <c r="EO42" s="1399">
        <v>162.8689</v>
      </c>
      <c r="EP42" s="1399">
        <v>163.3931</v>
      </c>
      <c r="EQ42" s="1399">
        <v>166.608</v>
      </c>
      <c r="ER42" s="1399">
        <v>163.7166</v>
      </c>
      <c r="ES42" s="1399">
        <v>162.00839999999999</v>
      </c>
      <c r="ET42" s="1399">
        <v>163.45959999999999</v>
      </c>
      <c r="EU42" s="1399">
        <v>164.11920000000001</v>
      </c>
      <c r="EV42" s="1399">
        <v>165.8098</v>
      </c>
      <c r="EW42" s="1539">
        <v>166.9847</v>
      </c>
    </row>
    <row r="43" spans="2:153" ht="15.95" customHeight="1">
      <c r="B43" s="410" t="s">
        <v>119</v>
      </c>
      <c r="C43" s="1577" t="s">
        <v>105</v>
      </c>
      <c r="D43" s="1548">
        <v>125.0377</v>
      </c>
      <c r="E43" s="1551">
        <v>125.25810000000001</v>
      </c>
      <c r="F43" s="1552">
        <v>124.63940000000001</v>
      </c>
      <c r="G43" s="1552">
        <v>132.04840000000002</v>
      </c>
      <c r="H43" s="1552">
        <v>138.16230000000002</v>
      </c>
      <c r="I43" s="1552">
        <v>135.5599</v>
      </c>
      <c r="J43" s="1552">
        <v>137.81540000000001</v>
      </c>
      <c r="K43" s="1552">
        <v>149.726</v>
      </c>
      <c r="L43" s="1552">
        <v>152.63390000000001</v>
      </c>
      <c r="M43" s="1549">
        <v>149.98430000000002</v>
      </c>
      <c r="N43" s="1549">
        <v>145.35720000000001</v>
      </c>
      <c r="O43" s="1553">
        <v>137.8888</v>
      </c>
      <c r="Q43" s="410" t="s">
        <v>119</v>
      </c>
      <c r="R43" s="1577" t="s">
        <v>105</v>
      </c>
      <c r="S43" s="1552">
        <v>131.05510000000001</v>
      </c>
      <c r="T43" s="1552">
        <v>134.16130000000001</v>
      </c>
      <c r="U43" s="1552">
        <v>133.55119999999999</v>
      </c>
      <c r="V43" s="1552">
        <v>136.80840000000001</v>
      </c>
      <c r="W43" s="1552">
        <v>139.8202</v>
      </c>
      <c r="X43" s="1552">
        <v>144.69570000000002</v>
      </c>
      <c r="Y43" s="1552">
        <v>147.60420000000002</v>
      </c>
      <c r="Z43" s="1549">
        <v>149.47920000000002</v>
      </c>
      <c r="AA43" s="1549">
        <v>154.6557</v>
      </c>
      <c r="AB43" s="1552">
        <v>157.17910000000001</v>
      </c>
      <c r="AC43" s="1552">
        <v>161.0496</v>
      </c>
      <c r="AD43" s="1553">
        <v>159.05090000000001</v>
      </c>
      <c r="AG43" s="400"/>
      <c r="AH43" s="1515" t="s">
        <v>120</v>
      </c>
      <c r="AI43" s="1554">
        <v>1328.3226</v>
      </c>
      <c r="AJ43" s="1555">
        <v>1233.8929000000001</v>
      </c>
      <c r="AK43" s="1555">
        <v>1204.1935000000001</v>
      </c>
      <c r="AL43" s="1555">
        <v>1238.7333000000001</v>
      </c>
      <c r="AM43" s="1555">
        <v>1282.2258000000002</v>
      </c>
      <c r="AN43" s="1555">
        <v>1299.8667</v>
      </c>
      <c r="AO43" s="1555">
        <v>1343.2903000000001</v>
      </c>
      <c r="AP43" s="1555">
        <v>1353.8387</v>
      </c>
      <c r="AQ43" s="1536">
        <v>1409.3</v>
      </c>
      <c r="AR43" s="1536">
        <v>1436.7419</v>
      </c>
      <c r="AS43" s="1555">
        <v>1485.3667</v>
      </c>
      <c r="AT43" s="1556">
        <v>1468.7742000000001</v>
      </c>
      <c r="AV43" s="400"/>
      <c r="AW43" s="1515" t="s">
        <v>120</v>
      </c>
      <c r="AX43" s="1555">
        <v>1356.6774</v>
      </c>
      <c r="AY43" s="1555">
        <v>1360.931</v>
      </c>
      <c r="AZ43" s="1555">
        <v>1372</v>
      </c>
      <c r="BA43" s="1555">
        <v>1382.4</v>
      </c>
      <c r="BB43" s="1555">
        <v>1406.6774</v>
      </c>
      <c r="BC43" s="1555">
        <v>1428.6333</v>
      </c>
      <c r="BD43" s="1555">
        <v>1523.1289999999999</v>
      </c>
      <c r="BE43" s="1536">
        <v>1555.3226</v>
      </c>
      <c r="BF43" s="1536">
        <v>1559.4</v>
      </c>
      <c r="BG43" s="1555">
        <v>1576.2902999999999</v>
      </c>
      <c r="BH43" s="1555">
        <v>1578.1333</v>
      </c>
      <c r="BI43" s="1555">
        <v>1600.5161000000001</v>
      </c>
      <c r="BK43" s="400" t="s">
        <v>119</v>
      </c>
      <c r="BL43" s="1515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42">
        <v>189.31140000000002</v>
      </c>
      <c r="DE43" s="378"/>
      <c r="DF43" s="380" t="s">
        <v>120</v>
      </c>
      <c r="DG43" s="883">
        <v>1683.3226000000002</v>
      </c>
      <c r="DH43" s="883">
        <v>1687.931</v>
      </c>
      <c r="DI43" s="883">
        <v>1688.6129000000001</v>
      </c>
      <c r="DJ43" s="883">
        <v>1703.9333000000001</v>
      </c>
      <c r="DK43" s="883">
        <v>1716.3871000000001</v>
      </c>
      <c r="DL43" s="883">
        <v>1732.9667000000002</v>
      </c>
      <c r="DM43" s="883">
        <v>1733.5806</v>
      </c>
      <c r="DN43" s="883">
        <v>1740.0323000000001</v>
      </c>
      <c r="DO43" s="883">
        <v>1741.1</v>
      </c>
      <c r="DP43" s="883">
        <v>1744.7419</v>
      </c>
      <c r="DQ43" s="883">
        <v>1745.5333000000001</v>
      </c>
      <c r="DR43" s="903">
        <v>1743.9032000000002</v>
      </c>
      <c r="DU43" s="1104"/>
      <c r="DV43" s="1105" t="s">
        <v>120</v>
      </c>
      <c r="DW43" s="883">
        <v>1704.7097000000001</v>
      </c>
      <c r="DX43" s="883">
        <v>1679.3929000000001</v>
      </c>
      <c r="DY43" s="883">
        <v>1673.3871000000001</v>
      </c>
      <c r="DZ43" s="883">
        <v>1676.7333000000001</v>
      </c>
      <c r="EA43" s="883">
        <v>1694.3871000000001</v>
      </c>
      <c r="EB43" s="883">
        <v>1707</v>
      </c>
      <c r="EC43" s="883">
        <v>1723.7097000000001</v>
      </c>
      <c r="ED43" s="883">
        <v>1730.2581</v>
      </c>
      <c r="EE43" s="883">
        <v>1729.0333000000001</v>
      </c>
      <c r="EF43" s="883">
        <v>1736.8710000000001</v>
      </c>
      <c r="EG43" s="883">
        <v>1752.4</v>
      </c>
      <c r="EH43" s="903">
        <v>1749.1290000000001</v>
      </c>
      <c r="EJ43" s="1104"/>
      <c r="EK43" s="1105" t="s">
        <v>120</v>
      </c>
      <c r="EL43" s="1400">
        <v>1743.9677000000001</v>
      </c>
      <c r="EM43" s="1400">
        <v>1714.4286000000002</v>
      </c>
      <c r="EN43" s="1400">
        <v>1704.0645000000002</v>
      </c>
      <c r="EO43" s="1400">
        <v>1687.9333000000001</v>
      </c>
      <c r="EP43" s="1400">
        <v>1691.3871000000001</v>
      </c>
      <c r="EQ43" s="1400">
        <v>1711.7667000000001</v>
      </c>
      <c r="ER43" s="1400">
        <v>1690.4839000000002</v>
      </c>
      <c r="ES43" s="1400">
        <v>1692.9032</v>
      </c>
      <c r="ET43" s="1400">
        <v>1709.7</v>
      </c>
      <c r="EU43" s="1400">
        <v>1703.1290000000001</v>
      </c>
      <c r="EV43" s="1400">
        <v>1707.5333000000001</v>
      </c>
      <c r="EW43" s="1540">
        <v>1716.9032</v>
      </c>
    </row>
    <row r="44" spans="2:153" ht="15.95" customHeight="1">
      <c r="B44" s="410"/>
      <c r="C44" s="1531" t="s">
        <v>120</v>
      </c>
      <c r="D44" s="1548">
        <v>1344.8065000000001</v>
      </c>
      <c r="E44" s="1551">
        <v>1359.5</v>
      </c>
      <c r="F44" s="1552">
        <v>1394.2903000000001</v>
      </c>
      <c r="G44" s="1552">
        <v>1437.2667000000001</v>
      </c>
      <c r="H44" s="1552">
        <v>1463.8387</v>
      </c>
      <c r="I44" s="1552">
        <v>1473.6667</v>
      </c>
      <c r="J44" s="1552">
        <v>1495.0968</v>
      </c>
      <c r="K44" s="1552">
        <v>1532.7419</v>
      </c>
      <c r="L44" s="1552">
        <v>1555.8</v>
      </c>
      <c r="M44" s="1549">
        <v>1545.2258000000002</v>
      </c>
      <c r="N44" s="1549">
        <v>1502.0667000000001</v>
      </c>
      <c r="O44" s="1553">
        <v>1436.4516000000001</v>
      </c>
      <c r="Q44" s="1578"/>
      <c r="R44" s="1531" t="s">
        <v>120</v>
      </c>
      <c r="S44" s="1558">
        <v>1338.0323000000001</v>
      </c>
      <c r="T44" s="1558">
        <v>1336.5</v>
      </c>
      <c r="U44" s="1558">
        <v>1298.3226</v>
      </c>
      <c r="V44" s="1558">
        <v>1323.7</v>
      </c>
      <c r="W44" s="1558">
        <v>1351.8710000000001</v>
      </c>
      <c r="X44" s="1558">
        <v>1385.6</v>
      </c>
      <c r="Y44" s="1558">
        <v>1401.1613</v>
      </c>
      <c r="Z44" s="1559">
        <v>1408.8387</v>
      </c>
      <c r="AA44" s="1559">
        <v>1428.6333</v>
      </c>
      <c r="AB44" s="1558">
        <v>1457.1613</v>
      </c>
      <c r="AC44" s="1558">
        <v>1501.4333000000001</v>
      </c>
      <c r="AD44" s="1560">
        <v>1442.5161000000001</v>
      </c>
      <c r="AG44" s="400" t="s">
        <v>121</v>
      </c>
      <c r="AH44" s="1515" t="s">
        <v>105</v>
      </c>
      <c r="AI44" s="1554">
        <v>156.2037</v>
      </c>
      <c r="AJ44" s="1555">
        <v>154.12030000000001</v>
      </c>
      <c r="AK44" s="1555">
        <v>151.9434</v>
      </c>
      <c r="AL44" s="1555">
        <v>154.90960000000001</v>
      </c>
      <c r="AM44" s="1555">
        <v>163.1994</v>
      </c>
      <c r="AN44" s="1555">
        <v>166.92960000000002</v>
      </c>
      <c r="AO44" s="1555">
        <v>167.81230000000002</v>
      </c>
      <c r="AP44" s="1555">
        <v>165.82689999999999</v>
      </c>
      <c r="AQ44" s="1536">
        <v>162.34200000000001</v>
      </c>
      <c r="AR44" s="1536">
        <v>162.68630000000002</v>
      </c>
      <c r="AS44" s="1555">
        <v>167.024</v>
      </c>
      <c r="AT44" s="1556">
        <v>170.51400000000001</v>
      </c>
      <c r="AV44" s="400" t="s">
        <v>121</v>
      </c>
      <c r="AW44" s="1576" t="s">
        <v>105</v>
      </c>
      <c r="AX44" s="1555">
        <v>168.41249999999999</v>
      </c>
      <c r="AY44" s="1555">
        <v>162.33969999999999</v>
      </c>
      <c r="AZ44" s="1555">
        <v>165.03100000000001</v>
      </c>
      <c r="BA44" s="1555">
        <v>172.57339999999999</v>
      </c>
      <c r="BB44" s="1555">
        <v>180.2963</v>
      </c>
      <c r="BC44" s="1555">
        <v>181.3339</v>
      </c>
      <c r="BD44" s="1555">
        <v>186.0384</v>
      </c>
      <c r="BE44" s="1536">
        <v>186.4</v>
      </c>
      <c r="BF44" s="1536">
        <v>186.57769999999999</v>
      </c>
      <c r="BG44" s="1555">
        <v>190.77510000000001</v>
      </c>
      <c r="BH44" s="1555">
        <v>194.65</v>
      </c>
      <c r="BI44" s="1555">
        <v>193.07480000000001</v>
      </c>
      <c r="BK44" s="400"/>
      <c r="BL44" s="1515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43">
        <v>1750.7419</v>
      </c>
      <c r="DE44" s="289" t="s">
        <v>121</v>
      </c>
      <c r="DF44" s="376" t="s">
        <v>105</v>
      </c>
      <c r="DG44" s="882">
        <v>153.83510000000001</v>
      </c>
      <c r="DH44" s="882">
        <v>144.30430000000001</v>
      </c>
      <c r="DI44" s="882">
        <v>143.2174</v>
      </c>
      <c r="DJ44" s="882">
        <v>141.66750000000002</v>
      </c>
      <c r="DK44" s="882">
        <v>147.73060000000001</v>
      </c>
      <c r="DL44" s="882">
        <v>152.22740000000002</v>
      </c>
      <c r="DM44" s="882">
        <v>149.76510000000002</v>
      </c>
      <c r="DN44" s="882">
        <v>155.3537</v>
      </c>
      <c r="DO44" s="882">
        <v>161.6189</v>
      </c>
      <c r="DP44" s="882">
        <v>160.3416</v>
      </c>
      <c r="DQ44" s="882">
        <v>170.06300000000002</v>
      </c>
      <c r="DR44" s="902">
        <v>177.4016</v>
      </c>
      <c r="DU44" s="289" t="s">
        <v>121</v>
      </c>
      <c r="DV44" s="1100" t="s">
        <v>105</v>
      </c>
      <c r="DW44" s="882">
        <v>173.0582</v>
      </c>
      <c r="DX44" s="882">
        <v>173.37520000000001</v>
      </c>
      <c r="DY44" s="882">
        <v>172.99510000000001</v>
      </c>
      <c r="DZ44" s="882">
        <v>181.50300000000001</v>
      </c>
      <c r="EA44" s="882">
        <v>185.05520000000001</v>
      </c>
      <c r="EB44" s="882">
        <v>183.98310000000001</v>
      </c>
      <c r="EC44" s="882">
        <v>184.4708</v>
      </c>
      <c r="ED44" s="882">
        <v>180.36940000000001</v>
      </c>
      <c r="EE44" s="882">
        <v>180.16380000000001</v>
      </c>
      <c r="EF44" s="882">
        <v>175.96340000000001</v>
      </c>
      <c r="EG44" s="882">
        <v>172.2542</v>
      </c>
      <c r="EH44" s="902">
        <v>170.0556</v>
      </c>
      <c r="EJ44" s="289" t="s">
        <v>121</v>
      </c>
      <c r="EK44" s="1100" t="s">
        <v>105</v>
      </c>
      <c r="EL44" s="1399">
        <v>165.7946</v>
      </c>
      <c r="EM44" s="1399">
        <v>163.37730000000002</v>
      </c>
      <c r="EN44" s="1399">
        <v>163.1044</v>
      </c>
      <c r="EO44" s="1399">
        <v>164.76340000000002</v>
      </c>
      <c r="EP44" s="1399">
        <v>166.57990000000001</v>
      </c>
      <c r="EQ44" s="1399">
        <v>168.9727</v>
      </c>
      <c r="ER44" s="1399">
        <v>168.32310000000001</v>
      </c>
      <c r="ES44" s="1399">
        <v>165.30350000000001</v>
      </c>
      <c r="ET44" s="1399">
        <v>164.66820000000001</v>
      </c>
      <c r="EU44" s="1399">
        <v>165.227</v>
      </c>
      <c r="EV44" s="1399">
        <v>163.75140000000002</v>
      </c>
      <c r="EW44" s="1539">
        <v>158.79840000000002</v>
      </c>
    </row>
    <row r="45" spans="2:153" ht="15.95" customHeight="1">
      <c r="B45" s="410" t="s">
        <v>121</v>
      </c>
      <c r="C45" s="1531" t="s">
        <v>105</v>
      </c>
      <c r="D45" s="1548">
        <v>138.87530000000001</v>
      </c>
      <c r="E45" s="1551">
        <v>150.50300000000001</v>
      </c>
      <c r="F45" s="1552">
        <v>151.672</v>
      </c>
      <c r="G45" s="1552">
        <v>160.2741</v>
      </c>
      <c r="H45" s="1552">
        <v>167.33540000000002</v>
      </c>
      <c r="I45" s="1552">
        <v>175.5916</v>
      </c>
      <c r="J45" s="1552">
        <v>176.45070000000001</v>
      </c>
      <c r="K45" s="1552">
        <v>173.07470000000001</v>
      </c>
      <c r="L45" s="1552">
        <v>163.62720000000002</v>
      </c>
      <c r="M45" s="1549">
        <v>154.17780000000002</v>
      </c>
      <c r="N45" s="1549">
        <v>151.54240000000001</v>
      </c>
      <c r="O45" s="1553">
        <v>149.92850000000001</v>
      </c>
      <c r="Q45" s="410" t="s">
        <v>121</v>
      </c>
      <c r="R45" s="1531" t="s">
        <v>105</v>
      </c>
      <c r="S45" s="1552">
        <v>152.7115</v>
      </c>
      <c r="T45" s="1552">
        <v>156.2465</v>
      </c>
      <c r="U45" s="1552">
        <v>153.3716</v>
      </c>
      <c r="V45" s="1552">
        <v>159.0692</v>
      </c>
      <c r="W45" s="1552">
        <v>163.73150000000001</v>
      </c>
      <c r="X45" s="1552">
        <v>171.2996</v>
      </c>
      <c r="Y45" s="1552">
        <v>170.36190000000002</v>
      </c>
      <c r="Z45" s="1549">
        <v>169.1575</v>
      </c>
      <c r="AA45" s="1549">
        <v>163.54910000000001</v>
      </c>
      <c r="AB45" s="1552">
        <v>153.48340000000002</v>
      </c>
      <c r="AC45" s="1552">
        <v>154.92359999999999</v>
      </c>
      <c r="AD45" s="1553">
        <v>157.17950000000002</v>
      </c>
      <c r="AG45" s="400"/>
      <c r="AH45" s="1515" t="s">
        <v>122</v>
      </c>
      <c r="AI45" s="1554">
        <v>132.36709999999999</v>
      </c>
      <c r="AJ45" s="1555">
        <v>130.54</v>
      </c>
      <c r="AK45" s="1555">
        <v>131.59190000000001</v>
      </c>
      <c r="AL45" s="1555">
        <v>136.71630000000002</v>
      </c>
      <c r="AM45" s="1555">
        <v>143.44230000000002</v>
      </c>
      <c r="AN45" s="1555">
        <v>147.928</v>
      </c>
      <c r="AO45" s="1555">
        <v>148.61260000000001</v>
      </c>
      <c r="AP45" s="1555">
        <v>145.2174</v>
      </c>
      <c r="AQ45" s="1536">
        <v>141.63930000000002</v>
      </c>
      <c r="AR45" s="1536">
        <v>141.52940000000001</v>
      </c>
      <c r="AS45" s="1555">
        <v>143.43630000000002</v>
      </c>
      <c r="AT45" s="1556">
        <v>144.00450000000001</v>
      </c>
      <c r="AV45" s="400"/>
      <c r="AW45" s="1515" t="s">
        <v>122</v>
      </c>
      <c r="AX45" s="1555">
        <v>140.13059999999999</v>
      </c>
      <c r="AY45" s="1555">
        <v>135.74860000000001</v>
      </c>
      <c r="AZ45" s="1555">
        <v>137.8158</v>
      </c>
      <c r="BA45" s="1555">
        <v>141.98269999999999</v>
      </c>
      <c r="BB45" s="1555">
        <v>145.14099999999999</v>
      </c>
      <c r="BC45" s="1555">
        <v>146.1353</v>
      </c>
      <c r="BD45" s="1555">
        <v>146.81389999999999</v>
      </c>
      <c r="BE45" s="1536">
        <v>146.8623</v>
      </c>
      <c r="BF45" s="1536">
        <v>148.94300000000001</v>
      </c>
      <c r="BG45" s="1555">
        <v>153.79390000000001</v>
      </c>
      <c r="BH45" s="1555">
        <v>156.41630000000001</v>
      </c>
      <c r="BI45" s="1555">
        <v>156.81479999999999</v>
      </c>
      <c r="BK45" s="400" t="s">
        <v>121</v>
      </c>
      <c r="BL45" s="1515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42">
        <v>169.49610000000001</v>
      </c>
      <c r="DE45" s="378"/>
      <c r="DF45" s="376" t="s">
        <v>122</v>
      </c>
      <c r="DG45" s="883">
        <v>115.67</v>
      </c>
      <c r="DH45" s="883">
        <v>111.84520000000001</v>
      </c>
      <c r="DI45" s="883">
        <v>111.8858</v>
      </c>
      <c r="DJ45" s="883">
        <v>112.31200000000001</v>
      </c>
      <c r="DK45" s="883">
        <v>115</v>
      </c>
      <c r="DL45" s="883">
        <v>119.9067</v>
      </c>
      <c r="DM45" s="883">
        <v>125.81450000000001</v>
      </c>
      <c r="DN45" s="883">
        <v>132.8235</v>
      </c>
      <c r="DO45" s="883">
        <v>137.68970000000002</v>
      </c>
      <c r="DP45" s="883">
        <v>142.98230000000001</v>
      </c>
      <c r="DQ45" s="883">
        <v>147.797</v>
      </c>
      <c r="DR45" s="903">
        <v>149.92260000000002</v>
      </c>
      <c r="DU45" s="1104"/>
      <c r="DV45" s="1100" t="s">
        <v>122</v>
      </c>
      <c r="DW45" s="883">
        <v>149.05610000000001</v>
      </c>
      <c r="DX45" s="883">
        <v>147.95000000000002</v>
      </c>
      <c r="DY45" s="883">
        <v>149.67740000000001</v>
      </c>
      <c r="DZ45" s="883">
        <v>154.06870000000001</v>
      </c>
      <c r="EA45" s="883">
        <v>158.12350000000001</v>
      </c>
      <c r="EB45" s="883">
        <v>161.2303</v>
      </c>
      <c r="EC45" s="883">
        <v>163.47030000000001</v>
      </c>
      <c r="ED45" s="883">
        <v>164.1052</v>
      </c>
      <c r="EE45" s="883">
        <v>161.5617</v>
      </c>
      <c r="EF45" s="883">
        <v>156.74260000000001</v>
      </c>
      <c r="EG45" s="883">
        <v>152.9093</v>
      </c>
      <c r="EH45" s="903">
        <v>150.16840000000002</v>
      </c>
      <c r="EJ45" s="1104"/>
      <c r="EK45" s="1100" t="s">
        <v>122</v>
      </c>
      <c r="EL45" s="1400">
        <v>146.54390000000001</v>
      </c>
      <c r="EM45" s="1400">
        <v>144.4375</v>
      </c>
      <c r="EN45" s="1400">
        <v>143.94390000000001</v>
      </c>
      <c r="EO45" s="1400">
        <v>143.73430000000002</v>
      </c>
      <c r="EP45" s="1400">
        <v>146.18680000000001</v>
      </c>
      <c r="EQ45" s="1400">
        <v>148.3563</v>
      </c>
      <c r="ER45" s="1400">
        <v>149.34520000000001</v>
      </c>
      <c r="ES45" s="1400">
        <v>148.14350000000002</v>
      </c>
      <c r="ET45" s="1400">
        <v>147.11170000000001</v>
      </c>
      <c r="EU45" s="1400">
        <v>145.7158</v>
      </c>
      <c r="EV45" s="1400">
        <v>144.29600000000002</v>
      </c>
      <c r="EW45" s="1540">
        <v>142.46899999999999</v>
      </c>
    </row>
    <row r="46" spans="2:153" ht="14.25" customHeight="1" thickBot="1">
      <c r="B46" s="410"/>
      <c r="C46" s="1531" t="s">
        <v>122</v>
      </c>
      <c r="D46" s="1548">
        <v>127.84320000000001</v>
      </c>
      <c r="E46" s="1551">
        <v>133.46680000000001</v>
      </c>
      <c r="F46" s="1552">
        <v>139.04130000000001</v>
      </c>
      <c r="G46" s="1552">
        <v>144.2713</v>
      </c>
      <c r="H46" s="1552">
        <v>148.2268</v>
      </c>
      <c r="I46" s="1552">
        <v>150.65730000000002</v>
      </c>
      <c r="J46" s="1552">
        <v>151.83840000000001</v>
      </c>
      <c r="K46" s="1552">
        <v>149.22390000000001</v>
      </c>
      <c r="L46" s="1552">
        <v>145.614</v>
      </c>
      <c r="M46" s="1549">
        <v>141.17680000000001</v>
      </c>
      <c r="N46" s="1549">
        <v>136.15300000000002</v>
      </c>
      <c r="O46" s="1553">
        <v>134.88580000000002</v>
      </c>
      <c r="Q46" s="1578"/>
      <c r="R46" s="1531" t="s">
        <v>122</v>
      </c>
      <c r="S46" s="1552">
        <v>134.97900000000001</v>
      </c>
      <c r="T46" s="1552">
        <v>136.83250000000001</v>
      </c>
      <c r="U46" s="1552">
        <v>138.1832</v>
      </c>
      <c r="V46" s="1552">
        <v>139.47970000000001</v>
      </c>
      <c r="W46" s="1552">
        <v>140.6713</v>
      </c>
      <c r="X46" s="1552">
        <v>142.136</v>
      </c>
      <c r="Y46" s="1552">
        <v>142.21870000000001</v>
      </c>
      <c r="Z46" s="1549">
        <v>139.5026</v>
      </c>
      <c r="AA46" s="1549">
        <v>136.99030000000002</v>
      </c>
      <c r="AB46" s="1552">
        <v>134.30160000000001</v>
      </c>
      <c r="AC46" s="1552">
        <v>132.59630000000001</v>
      </c>
      <c r="AD46" s="1553">
        <v>133.1848</v>
      </c>
      <c r="AG46" s="1579"/>
      <c r="AH46" s="1579"/>
      <c r="AI46" s="1554"/>
      <c r="AJ46" s="1555"/>
      <c r="AK46" s="1555"/>
      <c r="AL46" s="1555"/>
      <c r="AM46" s="1555"/>
      <c r="AN46" s="1555"/>
      <c r="AO46" s="1555"/>
      <c r="AP46" s="1555"/>
      <c r="AQ46" s="1536"/>
      <c r="AR46" s="1536"/>
      <c r="AS46" s="1555"/>
      <c r="AT46" s="1556"/>
      <c r="AV46" s="1579"/>
      <c r="AW46" s="1579"/>
      <c r="AX46" s="1554"/>
      <c r="AY46" s="1555"/>
      <c r="AZ46" s="1555"/>
      <c r="BA46" s="1555"/>
      <c r="BB46" s="1555"/>
      <c r="BC46" s="1555"/>
      <c r="BD46" s="1555"/>
      <c r="BE46" s="1555"/>
      <c r="BF46" s="1536"/>
      <c r="BG46" s="1536"/>
      <c r="BH46" s="1555"/>
      <c r="BI46" s="1556"/>
      <c r="BK46" s="400"/>
      <c r="BL46" s="1515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43">
        <v>122.8326</v>
      </c>
      <c r="DE46" s="378"/>
      <c r="DF46" s="381"/>
      <c r="DG46" s="888"/>
      <c r="DH46" s="888"/>
      <c r="DI46" s="888"/>
      <c r="DJ46" s="888"/>
      <c r="DK46" s="888"/>
      <c r="DL46" s="888"/>
      <c r="DM46" s="888"/>
      <c r="DN46" s="888"/>
      <c r="DO46" s="888"/>
      <c r="DP46" s="888"/>
      <c r="DQ46" s="888"/>
      <c r="DR46" s="906"/>
      <c r="DU46" s="1104"/>
      <c r="DV46" s="1106"/>
      <c r="DW46" s="888"/>
      <c r="DX46" s="888"/>
      <c r="DY46" s="888"/>
      <c r="DZ46" s="888"/>
      <c r="EA46" s="888"/>
      <c r="EB46" s="888"/>
      <c r="EC46" s="888"/>
      <c r="ED46" s="888"/>
      <c r="EE46" s="888"/>
      <c r="EF46" s="888"/>
      <c r="EG46" s="888"/>
      <c r="EH46" s="906"/>
      <c r="EJ46" s="1104"/>
      <c r="EK46" s="1106"/>
      <c r="EL46" s="1403"/>
      <c r="EM46" s="1403"/>
      <c r="EN46" s="1403"/>
      <c r="EO46" s="1403"/>
      <c r="EP46" s="1403"/>
      <c r="EQ46" s="1403"/>
      <c r="ER46" s="1403"/>
      <c r="ES46" s="1403"/>
      <c r="ET46" s="1403"/>
      <c r="EU46" s="1403"/>
      <c r="EV46" s="1403"/>
      <c r="EW46" s="1580"/>
    </row>
    <row r="47" spans="2:153" ht="21.75" customHeight="1" thickBot="1">
      <c r="B47" s="1578"/>
      <c r="C47" s="1578"/>
      <c r="D47" s="1581"/>
      <c r="E47" s="1581"/>
      <c r="F47" s="1582"/>
      <c r="G47" s="1582"/>
      <c r="H47" s="1582"/>
      <c r="I47" s="1582"/>
      <c r="J47" s="1582"/>
      <c r="K47" s="1582"/>
      <c r="L47" s="1582"/>
      <c r="M47" s="1582"/>
      <c r="N47" s="1582"/>
      <c r="O47" s="1583"/>
      <c r="Q47" s="1578"/>
      <c r="R47" s="1578"/>
      <c r="S47" s="1582"/>
      <c r="T47" s="1582"/>
      <c r="U47" s="1582"/>
      <c r="V47" s="1582"/>
      <c r="W47" s="1582"/>
      <c r="X47" s="1582"/>
      <c r="Y47" s="1582"/>
      <c r="Z47" s="1582"/>
      <c r="AA47" s="1582"/>
      <c r="AB47" s="1582"/>
      <c r="AC47" s="1582"/>
      <c r="AD47" s="1583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84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6"/>
      <c r="CR47" s="836"/>
      <c r="CS47" s="836"/>
      <c r="CT47" s="836"/>
      <c r="CU47" s="836"/>
      <c r="CV47" s="836"/>
      <c r="CW47" s="836"/>
      <c r="CX47" s="836"/>
      <c r="CY47" s="836"/>
      <c r="CZ47" s="836"/>
      <c r="DA47" s="836"/>
      <c r="DB47" s="846"/>
      <c r="DE47" s="548" t="s">
        <v>139</v>
      </c>
      <c r="DF47" s="549" t="s">
        <v>105</v>
      </c>
      <c r="DG47" s="920">
        <v>127.45030000000001</v>
      </c>
      <c r="DH47" s="920">
        <v>127.6584</v>
      </c>
      <c r="DI47" s="920">
        <v>127.28790000000001</v>
      </c>
      <c r="DJ47" s="920">
        <v>127.56530000000001</v>
      </c>
      <c r="DK47" s="920">
        <v>136.84790000000001</v>
      </c>
      <c r="DL47" s="920">
        <v>151.40380000000002</v>
      </c>
      <c r="DM47" s="920">
        <v>161.53700000000001</v>
      </c>
      <c r="DN47" s="920">
        <v>163.46080000000001</v>
      </c>
      <c r="DO47" s="920">
        <v>165.64320000000001</v>
      </c>
      <c r="DP47" s="920">
        <v>158.01340000000002</v>
      </c>
      <c r="DQ47" s="920">
        <v>151.55289999999999</v>
      </c>
      <c r="DR47" s="921">
        <v>153.09440000000001</v>
      </c>
      <c r="DU47" s="548" t="s">
        <v>139</v>
      </c>
      <c r="DV47" s="1107" t="s">
        <v>105</v>
      </c>
      <c r="DW47" s="920">
        <v>151.69150000000002</v>
      </c>
      <c r="DX47" s="920">
        <v>152.30590000000001</v>
      </c>
      <c r="DY47" s="920">
        <v>156.53200000000001</v>
      </c>
      <c r="DZ47" s="920">
        <v>168.85230000000001</v>
      </c>
      <c r="EA47" s="920">
        <v>174.00920000000002</v>
      </c>
      <c r="EB47" s="920">
        <v>176.7192</v>
      </c>
      <c r="EC47" s="920">
        <v>172.7191</v>
      </c>
      <c r="ED47" s="920">
        <v>170.16810000000001</v>
      </c>
      <c r="EE47" s="920">
        <v>165.32220000000001</v>
      </c>
      <c r="EF47" s="920">
        <v>151.38200000000001</v>
      </c>
      <c r="EG47" s="920">
        <v>145.65200000000002</v>
      </c>
      <c r="EH47" s="921">
        <v>142.785</v>
      </c>
      <c r="EJ47" s="548" t="s">
        <v>139</v>
      </c>
      <c r="EK47" s="1107" t="s">
        <v>105</v>
      </c>
      <c r="EL47" s="1404">
        <v>136.3211</v>
      </c>
      <c r="EM47" s="1404">
        <v>140.8031</v>
      </c>
      <c r="EN47" s="1404">
        <v>146.74540000000002</v>
      </c>
      <c r="EO47" s="1404">
        <v>143.7302</v>
      </c>
      <c r="EP47" s="1404">
        <v>141.59620000000001</v>
      </c>
      <c r="EQ47" s="1404">
        <v>145.31700000000001</v>
      </c>
      <c r="ER47" s="1404">
        <v>145.00900000000001</v>
      </c>
      <c r="ES47" s="1404">
        <v>148.7329</v>
      </c>
      <c r="ET47" s="1404">
        <v>146.78400000000002</v>
      </c>
      <c r="EU47" s="1404">
        <v>138.0771</v>
      </c>
      <c r="EV47" s="1404">
        <v>135.76240000000001</v>
      </c>
      <c r="EW47" s="1405">
        <v>135.65700000000001</v>
      </c>
    </row>
    <row r="48" spans="2:153" ht="16.5" thickBot="1">
      <c r="B48" s="190" t="s">
        <v>139</v>
      </c>
      <c r="C48" s="190" t="s">
        <v>105</v>
      </c>
      <c r="D48" s="1585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86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7">
        <v>130.12360000000001</v>
      </c>
      <c r="CR48" s="837">
        <v>137.0213</v>
      </c>
      <c r="CS48" s="837">
        <v>141.1302</v>
      </c>
      <c r="CT48" s="837">
        <v>144.03900000000002</v>
      </c>
      <c r="CU48" s="837">
        <v>142.0264</v>
      </c>
      <c r="CV48" s="837">
        <v>146.43630000000002</v>
      </c>
      <c r="CW48" s="837">
        <v>144.24870000000001</v>
      </c>
      <c r="CX48" s="837">
        <v>142.81640000000002</v>
      </c>
      <c r="CY48" s="837">
        <v>146.64750000000001</v>
      </c>
      <c r="CZ48" s="837">
        <v>141.97200000000001</v>
      </c>
      <c r="DA48" s="837">
        <v>132.10769999999999</v>
      </c>
      <c r="DB48" s="847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P87" sqref="P87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64" t="s">
        <v>446</v>
      </c>
      <c r="C1" s="1165"/>
      <c r="D1" s="1165"/>
      <c r="E1" s="1165"/>
      <c r="F1" s="1165"/>
      <c r="G1" s="1165"/>
      <c r="H1" s="1165"/>
      <c r="Y1" s="958"/>
    </row>
    <row r="2" spans="2:27" ht="27" customHeight="1">
      <c r="Y2" s="958"/>
    </row>
    <row r="3" spans="2:27" ht="19.5" customHeight="1" thickBot="1">
      <c r="B3" s="1172">
        <v>2003</v>
      </c>
      <c r="C3" s="1199" t="s">
        <v>317</v>
      </c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1172">
        <v>2003</v>
      </c>
      <c r="Q3" s="1808" t="s">
        <v>318</v>
      </c>
      <c r="R3" s="1809"/>
      <c r="S3" s="1809"/>
      <c r="T3" s="1809"/>
      <c r="U3" s="958"/>
      <c r="V3" s="1172">
        <v>2003</v>
      </c>
      <c r="W3" s="1808" t="s">
        <v>319</v>
      </c>
      <c r="X3" s="1808"/>
      <c r="Y3" s="958"/>
      <c r="Z3" s="1172">
        <v>2003</v>
      </c>
      <c r="AA3" s="958"/>
    </row>
    <row r="4" spans="2:27" ht="19.5" customHeight="1" thickBot="1">
      <c r="B4" s="1173"/>
      <c r="C4" s="1174" t="s">
        <v>239</v>
      </c>
      <c r="D4" s="1174" t="s">
        <v>240</v>
      </c>
      <c r="E4" s="1174" t="s">
        <v>241</v>
      </c>
      <c r="F4" s="1174" t="s">
        <v>242</v>
      </c>
      <c r="G4" s="1174" t="s">
        <v>243</v>
      </c>
      <c r="H4" s="1174" t="s">
        <v>244</v>
      </c>
      <c r="I4" s="1174" t="s">
        <v>245</v>
      </c>
      <c r="J4" s="1174" t="s">
        <v>246</v>
      </c>
      <c r="K4" s="1174" t="s">
        <v>247</v>
      </c>
      <c r="L4" s="1174" t="s">
        <v>248</v>
      </c>
      <c r="M4" s="1174" t="s">
        <v>249</v>
      </c>
      <c r="N4" s="1175" t="s">
        <v>250</v>
      </c>
      <c r="O4" s="958"/>
      <c r="P4" s="1173"/>
      <c r="Q4" s="1174" t="s">
        <v>320</v>
      </c>
      <c r="R4" s="1174" t="s">
        <v>321</v>
      </c>
      <c r="S4" s="1174" t="s">
        <v>322</v>
      </c>
      <c r="T4" s="1175" t="s">
        <v>323</v>
      </c>
      <c r="U4" s="958"/>
      <c r="V4" s="1173"/>
      <c r="W4" s="1174" t="s">
        <v>324</v>
      </c>
      <c r="X4" s="1175" t="s">
        <v>325</v>
      </c>
      <c r="Y4" s="958"/>
      <c r="Z4" s="1173"/>
      <c r="AA4" s="1175" t="s">
        <v>326</v>
      </c>
    </row>
    <row r="5" spans="2:27" ht="19.5" customHeight="1" thickBot="1">
      <c r="B5" s="1176" t="s">
        <v>327</v>
      </c>
      <c r="C5" s="1200">
        <v>72.36</v>
      </c>
      <c r="D5" s="1200">
        <v>68.17</v>
      </c>
      <c r="E5" s="1200">
        <v>65.150000000000006</v>
      </c>
      <c r="F5" s="1200">
        <v>62.26</v>
      </c>
      <c r="G5" s="1200">
        <v>59.78</v>
      </c>
      <c r="H5" s="1200">
        <v>60.94</v>
      </c>
      <c r="I5" s="1200">
        <v>74.510000000000005</v>
      </c>
      <c r="J5" s="1200">
        <v>77.260000000000005</v>
      </c>
      <c r="K5" s="1200">
        <v>85.09</v>
      </c>
      <c r="L5" s="1200">
        <v>81.3</v>
      </c>
      <c r="M5" s="1200">
        <v>75.760000000000005</v>
      </c>
      <c r="N5" s="1201">
        <v>73.11</v>
      </c>
      <c r="O5" s="958"/>
      <c r="P5" s="1176" t="s">
        <v>327</v>
      </c>
      <c r="Q5" s="1200">
        <v>68.599999999999994</v>
      </c>
      <c r="R5" s="1200">
        <v>61.04</v>
      </c>
      <c r="S5" s="1200">
        <v>78.66</v>
      </c>
      <c r="T5" s="1201">
        <v>77.3</v>
      </c>
      <c r="U5" s="958"/>
      <c r="V5" s="1176" t="s">
        <v>327</v>
      </c>
      <c r="W5" s="1200">
        <v>64.8</v>
      </c>
      <c r="X5" s="1201">
        <v>78</v>
      </c>
      <c r="Y5" s="958"/>
      <c r="Z5" s="1176" t="s">
        <v>327</v>
      </c>
      <c r="AA5" s="1201">
        <v>71.55</v>
      </c>
    </row>
    <row r="6" spans="2:27" ht="19.5" customHeight="1"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/>
      <c r="Z6" s="958"/>
      <c r="AA6" s="958"/>
    </row>
    <row r="7" spans="2:27" ht="19.5" customHeight="1" thickBot="1">
      <c r="B7" s="1172">
        <v>2004</v>
      </c>
      <c r="C7" s="1199" t="s">
        <v>317</v>
      </c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1172">
        <v>2004</v>
      </c>
      <c r="Q7" s="1808" t="s">
        <v>318</v>
      </c>
      <c r="R7" s="1809"/>
      <c r="S7" s="1809"/>
      <c r="T7" s="1809"/>
      <c r="U7" s="958"/>
      <c r="V7" s="1172">
        <v>2004</v>
      </c>
      <c r="W7" s="1808" t="s">
        <v>319</v>
      </c>
      <c r="X7" s="1808"/>
      <c r="Y7" s="958"/>
      <c r="Z7" s="1172">
        <v>2004</v>
      </c>
      <c r="AA7" s="958"/>
    </row>
    <row r="8" spans="2:27" ht="19.5" customHeight="1" thickBot="1">
      <c r="B8" s="1173"/>
      <c r="C8" s="1174" t="s">
        <v>239</v>
      </c>
      <c r="D8" s="1174" t="s">
        <v>240</v>
      </c>
      <c r="E8" s="1174" t="s">
        <v>241</v>
      </c>
      <c r="F8" s="1174" t="s">
        <v>242</v>
      </c>
      <c r="G8" s="1174" t="s">
        <v>243</v>
      </c>
      <c r="H8" s="1174" t="s">
        <v>244</v>
      </c>
      <c r="I8" s="1174" t="s">
        <v>245</v>
      </c>
      <c r="J8" s="1174" t="s">
        <v>246</v>
      </c>
      <c r="K8" s="1174" t="s">
        <v>247</v>
      </c>
      <c r="L8" s="1174" t="s">
        <v>248</v>
      </c>
      <c r="M8" s="1174" t="s">
        <v>249</v>
      </c>
      <c r="N8" s="1175" t="s">
        <v>250</v>
      </c>
      <c r="O8" s="958"/>
      <c r="P8" s="1173"/>
      <c r="Q8" s="1174" t="s">
        <v>320</v>
      </c>
      <c r="R8" s="1174" t="s">
        <v>321</v>
      </c>
      <c r="S8" s="1174" t="s">
        <v>322</v>
      </c>
      <c r="T8" s="1175" t="s">
        <v>323</v>
      </c>
      <c r="U8" s="958"/>
      <c r="V8" s="1173"/>
      <c r="W8" s="1174" t="s">
        <v>324</v>
      </c>
      <c r="X8" s="1175" t="s">
        <v>325</v>
      </c>
      <c r="Y8" s="958"/>
      <c r="Z8" s="1173"/>
      <c r="AA8" s="1175" t="s">
        <v>326</v>
      </c>
    </row>
    <row r="9" spans="2:27" ht="19.5" customHeight="1" thickBot="1">
      <c r="B9" s="1176" t="s">
        <v>327</v>
      </c>
      <c r="C9" s="1200">
        <v>68.739999999999995</v>
      </c>
      <c r="D9" s="1200">
        <v>68.11</v>
      </c>
      <c r="E9" s="1200">
        <v>83.01</v>
      </c>
      <c r="F9" s="1200">
        <v>89.33</v>
      </c>
      <c r="G9" s="1200">
        <v>98.58</v>
      </c>
      <c r="H9" s="1200">
        <v>114.14</v>
      </c>
      <c r="I9" s="1200">
        <v>129.82</v>
      </c>
      <c r="J9" s="1200">
        <v>132.96</v>
      </c>
      <c r="K9" s="1200">
        <v>142.47999999999999</v>
      </c>
      <c r="L9" s="1200">
        <v>144.24</v>
      </c>
      <c r="M9" s="1200">
        <v>147.36000000000001</v>
      </c>
      <c r="N9" s="1201">
        <v>148.15</v>
      </c>
      <c r="O9" s="958"/>
      <c r="P9" s="1176" t="s">
        <v>327</v>
      </c>
      <c r="Q9" s="1200">
        <v>72.709999999999994</v>
      </c>
      <c r="R9" s="1200">
        <v>102.45</v>
      </c>
      <c r="S9" s="1200">
        <v>135.59</v>
      </c>
      <c r="T9" s="1201">
        <v>146.32</v>
      </c>
      <c r="U9" s="958"/>
      <c r="V9" s="1176" t="s">
        <v>327</v>
      </c>
      <c r="W9" s="1200">
        <v>88.18</v>
      </c>
      <c r="X9" s="1201">
        <v>140.77000000000001</v>
      </c>
      <c r="Y9" s="958"/>
      <c r="Z9" s="1176" t="s">
        <v>327</v>
      </c>
      <c r="AA9" s="1201">
        <v>114</v>
      </c>
    </row>
    <row r="10" spans="2:27" ht="19.5" customHeight="1">
      <c r="B10" s="958"/>
      <c r="C10" s="958"/>
      <c r="D10" s="958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58"/>
      <c r="AA10" s="958"/>
    </row>
    <row r="11" spans="2:27" ht="19.5" customHeight="1" thickBot="1">
      <c r="B11" s="1172">
        <v>2005</v>
      </c>
      <c r="C11" s="1199" t="s">
        <v>317</v>
      </c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1172">
        <v>2005</v>
      </c>
      <c r="Q11" s="1808" t="s">
        <v>318</v>
      </c>
      <c r="R11" s="1809"/>
      <c r="S11" s="1809"/>
      <c r="T11" s="1809"/>
      <c r="U11" s="958"/>
      <c r="V11" s="1172">
        <v>2005</v>
      </c>
      <c r="W11" s="1808" t="s">
        <v>319</v>
      </c>
      <c r="X11" s="1808"/>
      <c r="Y11" s="958"/>
      <c r="Z11" s="1172">
        <v>2005</v>
      </c>
      <c r="AA11" s="958"/>
    </row>
    <row r="12" spans="2:27" ht="19.5" customHeight="1" thickBot="1">
      <c r="B12" s="1173"/>
      <c r="C12" s="1174" t="s">
        <v>239</v>
      </c>
      <c r="D12" s="1174" t="s">
        <v>240</v>
      </c>
      <c r="E12" s="1174" t="s">
        <v>241</v>
      </c>
      <c r="F12" s="1174" t="s">
        <v>242</v>
      </c>
      <c r="G12" s="1174" t="s">
        <v>243</v>
      </c>
      <c r="H12" s="1174" t="s">
        <v>244</v>
      </c>
      <c r="I12" s="1174" t="s">
        <v>245</v>
      </c>
      <c r="J12" s="1174" t="s">
        <v>246</v>
      </c>
      <c r="K12" s="1174" t="s">
        <v>247</v>
      </c>
      <c r="L12" s="1174" t="s">
        <v>248</v>
      </c>
      <c r="M12" s="1174" t="s">
        <v>249</v>
      </c>
      <c r="N12" s="1175" t="s">
        <v>250</v>
      </c>
      <c r="O12" s="958"/>
      <c r="P12" s="1173"/>
      <c r="Q12" s="1174" t="s">
        <v>320</v>
      </c>
      <c r="R12" s="1174" t="s">
        <v>321</v>
      </c>
      <c r="S12" s="1174" t="s">
        <v>322</v>
      </c>
      <c r="T12" s="1175" t="s">
        <v>323</v>
      </c>
      <c r="U12" s="958"/>
      <c r="V12" s="1173"/>
      <c r="W12" s="1174" t="s">
        <v>324</v>
      </c>
      <c r="X12" s="1175" t="s">
        <v>325</v>
      </c>
      <c r="Y12" s="958"/>
      <c r="Z12" s="1173"/>
      <c r="AA12" s="1175" t="s">
        <v>326</v>
      </c>
    </row>
    <row r="13" spans="2:27" ht="19.5" customHeight="1" thickBot="1">
      <c r="B13" s="1176" t="s">
        <v>327</v>
      </c>
      <c r="C13" s="1200">
        <v>135.94999999999999</v>
      </c>
      <c r="D13" s="1200">
        <v>144.91</v>
      </c>
      <c r="E13" s="1200">
        <v>147.18</v>
      </c>
      <c r="F13" s="1200">
        <v>144.59</v>
      </c>
      <c r="G13" s="1200">
        <v>138.82</v>
      </c>
      <c r="H13" s="1200">
        <v>132.52000000000001</v>
      </c>
      <c r="I13" s="1200">
        <v>132.71</v>
      </c>
      <c r="J13" s="1200">
        <v>133.08000000000001</v>
      </c>
      <c r="K13" s="1200">
        <v>133.07</v>
      </c>
      <c r="L13" s="1200">
        <v>129.08000000000001</v>
      </c>
      <c r="M13" s="1200">
        <v>124.8</v>
      </c>
      <c r="N13" s="1201">
        <v>121.71</v>
      </c>
      <c r="O13" s="958"/>
      <c r="P13" s="1176" t="s">
        <v>327</v>
      </c>
      <c r="Q13" s="1200">
        <v>142.88</v>
      </c>
      <c r="R13" s="1200">
        <v>138.04</v>
      </c>
      <c r="S13" s="1200">
        <v>132.96</v>
      </c>
      <c r="T13" s="1201">
        <v>125.14</v>
      </c>
      <c r="U13" s="958"/>
      <c r="V13" s="1176" t="s">
        <v>327</v>
      </c>
      <c r="W13" s="1200">
        <v>140.44</v>
      </c>
      <c r="X13" s="1201">
        <v>129.24</v>
      </c>
      <c r="Y13" s="958"/>
      <c r="Z13" s="1176" t="s">
        <v>327</v>
      </c>
      <c r="AA13" s="1201">
        <v>134.93</v>
      </c>
    </row>
    <row r="14" spans="2:27" ht="19.5" customHeight="1">
      <c r="B14" s="958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</row>
    <row r="15" spans="2:27" ht="19.5" customHeight="1" thickBot="1">
      <c r="B15" s="1172">
        <v>2006</v>
      </c>
      <c r="C15" s="1199" t="s">
        <v>317</v>
      </c>
      <c r="D15" s="958"/>
      <c r="E15" s="958"/>
      <c r="F15" s="958"/>
      <c r="G15" s="958"/>
      <c r="H15" s="958"/>
      <c r="I15" s="958"/>
      <c r="J15" s="958"/>
      <c r="K15" s="958"/>
      <c r="L15" s="958"/>
      <c r="M15" s="958"/>
      <c r="N15" s="958"/>
      <c r="O15" s="958"/>
      <c r="P15" s="1172">
        <v>2006</v>
      </c>
      <c r="Q15" s="1808" t="s">
        <v>318</v>
      </c>
      <c r="R15" s="1809"/>
      <c r="S15" s="1809"/>
      <c r="T15" s="1809"/>
      <c r="U15" s="958"/>
      <c r="V15" s="1172">
        <v>2006</v>
      </c>
      <c r="W15" s="1808" t="s">
        <v>319</v>
      </c>
      <c r="X15" s="1808"/>
      <c r="Y15" s="958"/>
      <c r="Z15" s="1172">
        <v>2006</v>
      </c>
      <c r="AA15" s="958"/>
    </row>
    <row r="16" spans="2:27" ht="19.5" customHeight="1" thickBot="1">
      <c r="B16" s="1173"/>
      <c r="C16" s="1174" t="s">
        <v>239</v>
      </c>
      <c r="D16" s="1174" t="s">
        <v>240</v>
      </c>
      <c r="E16" s="1174" t="s">
        <v>241</v>
      </c>
      <c r="F16" s="1174" t="s">
        <v>242</v>
      </c>
      <c r="G16" s="1174" t="s">
        <v>243</v>
      </c>
      <c r="H16" s="1174" t="s">
        <v>244</v>
      </c>
      <c r="I16" s="1174" t="s">
        <v>245</v>
      </c>
      <c r="J16" s="1174" t="s">
        <v>246</v>
      </c>
      <c r="K16" s="1174" t="s">
        <v>247</v>
      </c>
      <c r="L16" s="1174" t="s">
        <v>248</v>
      </c>
      <c r="M16" s="1174" t="s">
        <v>249</v>
      </c>
      <c r="N16" s="1175" t="s">
        <v>250</v>
      </c>
      <c r="O16" s="958"/>
      <c r="P16" s="1173"/>
      <c r="Q16" s="1174" t="s">
        <v>320</v>
      </c>
      <c r="R16" s="1174" t="s">
        <v>321</v>
      </c>
      <c r="S16" s="1174" t="s">
        <v>322</v>
      </c>
      <c r="T16" s="1175" t="s">
        <v>323</v>
      </c>
      <c r="U16" s="958"/>
      <c r="V16" s="1173"/>
      <c r="W16" s="1174" t="s">
        <v>324</v>
      </c>
      <c r="X16" s="1175" t="s">
        <v>325</v>
      </c>
      <c r="Y16" s="958"/>
      <c r="Z16" s="1173"/>
      <c r="AA16" s="1202" t="s">
        <v>326</v>
      </c>
    </row>
    <row r="17" spans="2:27" ht="19.5" customHeight="1" thickBot="1">
      <c r="B17" s="1176" t="s">
        <v>327</v>
      </c>
      <c r="C17" s="1200">
        <v>121.49</v>
      </c>
      <c r="D17" s="1200">
        <v>113.64</v>
      </c>
      <c r="E17" s="1200">
        <v>115.51</v>
      </c>
      <c r="F17" s="1200">
        <v>115.74</v>
      </c>
      <c r="G17" s="1200">
        <v>111.15</v>
      </c>
      <c r="H17" s="1200">
        <v>107.27</v>
      </c>
      <c r="I17" s="1200">
        <v>109.35</v>
      </c>
      <c r="J17" s="1200">
        <v>108.02</v>
      </c>
      <c r="K17" s="1200">
        <v>104.51</v>
      </c>
      <c r="L17" s="1200">
        <v>94.27</v>
      </c>
      <c r="M17" s="1200">
        <v>88.98</v>
      </c>
      <c r="N17" s="1201">
        <v>85.92</v>
      </c>
      <c r="O17" s="1166"/>
      <c r="P17" s="1176" t="s">
        <v>327</v>
      </c>
      <c r="Q17" s="1200">
        <v>116.53</v>
      </c>
      <c r="R17" s="1200">
        <v>111.37</v>
      </c>
      <c r="S17" s="1200">
        <v>107.33</v>
      </c>
      <c r="T17" s="1201">
        <v>89.88</v>
      </c>
      <c r="U17" s="958"/>
      <c r="V17" s="1176" t="s">
        <v>327</v>
      </c>
      <c r="W17" s="1200">
        <v>113.92</v>
      </c>
      <c r="X17" s="1201">
        <v>98.76</v>
      </c>
      <c r="Y17" s="958"/>
      <c r="Z17" s="1176" t="s">
        <v>327</v>
      </c>
      <c r="AA17" s="1203">
        <v>106.29</v>
      </c>
    </row>
    <row r="18" spans="2:27" ht="19.5" customHeight="1">
      <c r="B18" s="1204"/>
      <c r="C18" s="1168"/>
      <c r="D18" s="1168"/>
      <c r="E18" s="1168"/>
      <c r="F18" s="1168"/>
      <c r="G18" s="1168"/>
      <c r="H18" s="1168"/>
      <c r="I18" s="1168"/>
      <c r="J18" s="1168"/>
      <c r="K18" s="1168"/>
      <c r="L18" s="1168"/>
      <c r="M18" s="1168"/>
      <c r="N18" s="1168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8"/>
    </row>
    <row r="19" spans="2:27" ht="19.5" customHeight="1" thickBot="1">
      <c r="B19" s="1172">
        <v>2007</v>
      </c>
      <c r="C19" s="1199" t="s">
        <v>317</v>
      </c>
      <c r="D19" s="1168"/>
      <c r="E19" s="1168"/>
      <c r="F19" s="1168"/>
      <c r="G19" s="1168"/>
      <c r="H19" s="1168"/>
      <c r="I19" s="1168"/>
      <c r="J19" s="1168"/>
      <c r="K19" s="1168"/>
      <c r="L19" s="1168"/>
      <c r="M19" s="1168"/>
      <c r="N19" s="1168"/>
      <c r="O19" s="958"/>
      <c r="P19" s="1172">
        <v>2007</v>
      </c>
      <c r="Q19" s="1808" t="s">
        <v>318</v>
      </c>
      <c r="R19" s="1809"/>
      <c r="S19" s="1809"/>
      <c r="T19" s="1809"/>
      <c r="U19" s="958"/>
      <c r="V19" s="1172">
        <v>2007</v>
      </c>
      <c r="W19" s="1808" t="s">
        <v>319</v>
      </c>
      <c r="X19" s="1808"/>
      <c r="Y19" s="958"/>
      <c r="Z19" s="1172">
        <v>2007</v>
      </c>
      <c r="AA19" s="958"/>
    </row>
    <row r="20" spans="2:27" ht="19.5" customHeight="1" thickBot="1">
      <c r="B20" s="1173"/>
      <c r="C20" s="1174" t="s">
        <v>239</v>
      </c>
      <c r="D20" s="1174" t="s">
        <v>240</v>
      </c>
      <c r="E20" s="1174" t="s">
        <v>241</v>
      </c>
      <c r="F20" s="1174" t="s">
        <v>242</v>
      </c>
      <c r="G20" s="1174" t="s">
        <v>243</v>
      </c>
      <c r="H20" s="1174" t="s">
        <v>244</v>
      </c>
      <c r="I20" s="1174" t="s">
        <v>245</v>
      </c>
      <c r="J20" s="1174" t="s">
        <v>246</v>
      </c>
      <c r="K20" s="1174" t="s">
        <v>247</v>
      </c>
      <c r="L20" s="1174" t="s">
        <v>248</v>
      </c>
      <c r="M20" s="1174" t="s">
        <v>249</v>
      </c>
      <c r="N20" s="1175" t="s">
        <v>250</v>
      </c>
      <c r="O20" s="958"/>
      <c r="P20" s="1173"/>
      <c r="Q20" s="1174" t="s">
        <v>320</v>
      </c>
      <c r="R20" s="1174" t="s">
        <v>321</v>
      </c>
      <c r="S20" s="1174" t="s">
        <v>322</v>
      </c>
      <c r="T20" s="1175" t="s">
        <v>323</v>
      </c>
      <c r="U20" s="958"/>
      <c r="V20" s="1173"/>
      <c r="W20" s="1174" t="s">
        <v>324</v>
      </c>
      <c r="X20" s="1175" t="s">
        <v>325</v>
      </c>
      <c r="Y20" s="958"/>
      <c r="Z20" s="1173"/>
      <c r="AA20" s="1202" t="s">
        <v>326</v>
      </c>
    </row>
    <row r="21" spans="2:27" ht="19.5" customHeight="1" thickBot="1">
      <c r="B21" s="1176" t="s">
        <v>327</v>
      </c>
      <c r="C21" s="1200">
        <v>79.34</v>
      </c>
      <c r="D21" s="1200">
        <v>75.11</v>
      </c>
      <c r="E21" s="1200">
        <v>76</v>
      </c>
      <c r="F21" s="1200">
        <v>81.27</v>
      </c>
      <c r="G21" s="1200">
        <v>78.31</v>
      </c>
      <c r="H21" s="1200">
        <v>78.06</v>
      </c>
      <c r="I21" s="1200">
        <v>91.6</v>
      </c>
      <c r="J21" s="1200">
        <v>88.92</v>
      </c>
      <c r="K21" s="1200">
        <v>82.87</v>
      </c>
      <c r="L21" s="1200">
        <v>75.13</v>
      </c>
      <c r="M21" s="1200">
        <v>68.88</v>
      </c>
      <c r="N21" s="1201">
        <v>71.97</v>
      </c>
      <c r="O21" s="958"/>
      <c r="P21" s="1176" t="s">
        <v>327</v>
      </c>
      <c r="Q21" s="1200">
        <v>76.989999999999995</v>
      </c>
      <c r="R21" s="1200">
        <v>79.17</v>
      </c>
      <c r="S21" s="1200">
        <v>87.83</v>
      </c>
      <c r="T21" s="1201">
        <v>72.19</v>
      </c>
      <c r="U21" s="958"/>
      <c r="V21" s="1176" t="s">
        <v>327</v>
      </c>
      <c r="W21" s="1200">
        <v>78.06</v>
      </c>
      <c r="X21" s="1201">
        <v>80.36</v>
      </c>
      <c r="Y21" s="958"/>
      <c r="Z21" s="1176" t="s">
        <v>327</v>
      </c>
      <c r="AA21" s="1205">
        <v>79.2</v>
      </c>
    </row>
    <row r="22" spans="2:27" ht="19.5" customHeight="1">
      <c r="B22" s="1204"/>
      <c r="C22" s="1168"/>
      <c r="D22" s="1168"/>
      <c r="E22" s="1168"/>
      <c r="F22" s="1168"/>
      <c r="G22" s="1168"/>
      <c r="H22" s="1168"/>
      <c r="I22" s="1168"/>
      <c r="J22" s="1168"/>
      <c r="K22" s="1168"/>
      <c r="L22" s="1168"/>
      <c r="M22" s="1168"/>
      <c r="N22" s="1168"/>
      <c r="O22" s="958"/>
      <c r="P22" s="1206"/>
      <c r="Q22" s="1207"/>
      <c r="R22" s="1207"/>
      <c r="S22" s="1207"/>
      <c r="T22" s="1207"/>
      <c r="U22" s="958"/>
      <c r="V22" s="1204"/>
      <c r="W22" s="1168"/>
      <c r="X22" s="1168"/>
      <c r="Y22" s="958"/>
      <c r="Z22" s="1204"/>
      <c r="AA22" s="1208"/>
    </row>
    <row r="23" spans="2:27" ht="19.5" customHeight="1" thickBot="1">
      <c r="B23" s="1172">
        <v>2008</v>
      </c>
      <c r="C23" s="1199" t="s">
        <v>317</v>
      </c>
      <c r="D23" s="1168"/>
      <c r="E23" s="1168"/>
      <c r="F23" s="1168"/>
      <c r="G23" s="1168"/>
      <c r="H23" s="1168"/>
      <c r="I23" s="1168"/>
      <c r="J23" s="1168"/>
      <c r="K23" s="1168"/>
      <c r="L23" s="1168"/>
      <c r="M23" s="1168"/>
      <c r="N23" s="1168"/>
      <c r="O23" s="958"/>
      <c r="P23" s="1172">
        <v>2008</v>
      </c>
      <c r="Q23" s="1209" t="s">
        <v>318</v>
      </c>
      <c r="R23" s="1210"/>
      <c r="S23" s="1210"/>
      <c r="T23" s="1210"/>
      <c r="U23" s="958"/>
      <c r="V23" s="1172">
        <v>2008</v>
      </c>
      <c r="W23" s="1209" t="s">
        <v>319</v>
      </c>
      <c r="X23" s="1209"/>
      <c r="Y23" s="958"/>
      <c r="Z23" s="1172">
        <v>2008</v>
      </c>
      <c r="AA23" s="958"/>
    </row>
    <row r="24" spans="2:27" ht="19.5" customHeight="1" thickBot="1">
      <c r="B24" s="1173"/>
      <c r="C24" s="1174" t="s">
        <v>239</v>
      </c>
      <c r="D24" s="1174" t="s">
        <v>240</v>
      </c>
      <c r="E24" s="1174" t="s">
        <v>241</v>
      </c>
      <c r="F24" s="1174" t="s">
        <v>242</v>
      </c>
      <c r="G24" s="1174" t="s">
        <v>243</v>
      </c>
      <c r="H24" s="1174" t="s">
        <v>244</v>
      </c>
      <c r="I24" s="1174" t="s">
        <v>245</v>
      </c>
      <c r="J24" s="1174" t="s">
        <v>246</v>
      </c>
      <c r="K24" s="1174" t="s">
        <v>247</v>
      </c>
      <c r="L24" s="1174" t="s">
        <v>248</v>
      </c>
      <c r="M24" s="1174" t="s">
        <v>249</v>
      </c>
      <c r="N24" s="1175" t="s">
        <v>250</v>
      </c>
      <c r="O24" s="958"/>
      <c r="P24" s="1173"/>
      <c r="Q24" s="1174" t="s">
        <v>320</v>
      </c>
      <c r="R24" s="1174" t="s">
        <v>321</v>
      </c>
      <c r="S24" s="1174" t="s">
        <v>322</v>
      </c>
      <c r="T24" s="1175" t="s">
        <v>323</v>
      </c>
      <c r="U24" s="958"/>
      <c r="V24" s="1173"/>
      <c r="W24" s="1174" t="s">
        <v>324</v>
      </c>
      <c r="X24" s="1175" t="s">
        <v>325</v>
      </c>
      <c r="Y24" s="958"/>
      <c r="Z24" s="1173"/>
      <c r="AA24" s="1202" t="s">
        <v>326</v>
      </c>
    </row>
    <row r="25" spans="2:27" ht="19.5" customHeight="1" thickBot="1">
      <c r="B25" s="1176" t="s">
        <v>327</v>
      </c>
      <c r="C25" s="1200">
        <v>77.84</v>
      </c>
      <c r="D25" s="1200">
        <v>65.98</v>
      </c>
      <c r="E25" s="1200">
        <v>70.89</v>
      </c>
      <c r="F25" s="1200">
        <v>73.06</v>
      </c>
      <c r="G25" s="1200">
        <v>83.41</v>
      </c>
      <c r="H25" s="1200">
        <v>97.9</v>
      </c>
      <c r="I25" s="1200">
        <v>97.96</v>
      </c>
      <c r="J25" s="1200">
        <v>110.52</v>
      </c>
      <c r="K25" s="1200">
        <v>128</v>
      </c>
      <c r="L25" s="1200">
        <v>133.18</v>
      </c>
      <c r="M25" s="1200">
        <v>139.5</v>
      </c>
      <c r="N25" s="1201">
        <v>150.01</v>
      </c>
      <c r="O25" s="958"/>
      <c r="P25" s="1176" t="s">
        <v>327</v>
      </c>
      <c r="Q25" s="1200">
        <v>71.89</v>
      </c>
      <c r="R25" s="1200">
        <v>84.07</v>
      </c>
      <c r="S25" s="1200">
        <v>111.15</v>
      </c>
      <c r="T25" s="1201">
        <v>140.24</v>
      </c>
      <c r="U25" s="958"/>
      <c r="V25" s="1176" t="s">
        <v>327</v>
      </c>
      <c r="W25" s="1200">
        <v>77.94</v>
      </c>
      <c r="X25" s="1201">
        <v>125.48</v>
      </c>
      <c r="Y25" s="958"/>
      <c r="Z25" s="1176" t="s">
        <v>327</v>
      </c>
      <c r="AA25" s="1205">
        <v>101.37</v>
      </c>
    </row>
    <row r="26" spans="2:27" ht="19.5" customHeight="1">
      <c r="B26" s="1204"/>
      <c r="C26" s="1168"/>
      <c r="D26" s="1168"/>
      <c r="E26" s="1168"/>
      <c r="F26" s="1168"/>
      <c r="G26" s="1168"/>
      <c r="H26" s="1168"/>
      <c r="I26" s="1168"/>
      <c r="J26" s="1168"/>
      <c r="K26" s="1168"/>
      <c r="L26" s="1168"/>
      <c r="M26" s="1168"/>
      <c r="N26" s="1168"/>
      <c r="O26" s="958"/>
      <c r="P26" s="1206"/>
      <c r="Q26" s="1207"/>
      <c r="R26" s="1207"/>
      <c r="S26" s="1207"/>
      <c r="T26" s="1207"/>
      <c r="U26" s="958"/>
      <c r="V26" s="1204"/>
      <c r="W26" s="1168"/>
      <c r="X26" s="1168"/>
      <c r="Y26" s="958"/>
      <c r="Z26" s="1204"/>
      <c r="AA26" s="1208"/>
    </row>
    <row r="27" spans="2:27" ht="19.5" customHeight="1" thickBot="1">
      <c r="B27" s="1172">
        <v>2009</v>
      </c>
      <c r="C27" s="1199" t="s">
        <v>317</v>
      </c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958"/>
      <c r="P27" s="1172">
        <v>2009</v>
      </c>
      <c r="Q27" s="1209" t="s">
        <v>318</v>
      </c>
      <c r="R27" s="1210"/>
      <c r="S27" s="1210"/>
      <c r="T27" s="1210"/>
      <c r="U27" s="958"/>
      <c r="V27" s="1172">
        <v>2009</v>
      </c>
      <c r="W27" s="1209" t="s">
        <v>319</v>
      </c>
      <c r="X27" s="1209"/>
      <c r="Y27" s="958"/>
      <c r="Z27" s="1172">
        <v>2009</v>
      </c>
      <c r="AA27" s="958"/>
    </row>
    <row r="28" spans="2:27" ht="19.5" customHeight="1" thickBot="1">
      <c r="B28" s="1173"/>
      <c r="C28" s="1174" t="s">
        <v>239</v>
      </c>
      <c r="D28" s="1174" t="s">
        <v>240</v>
      </c>
      <c r="E28" s="1174" t="s">
        <v>241</v>
      </c>
      <c r="F28" s="1174" t="s">
        <v>242</v>
      </c>
      <c r="G28" s="1174" t="s">
        <v>243</v>
      </c>
      <c r="H28" s="1174" t="s">
        <v>244</v>
      </c>
      <c r="I28" s="1174" t="s">
        <v>245</v>
      </c>
      <c r="J28" s="1174" t="s">
        <v>246</v>
      </c>
      <c r="K28" s="1174" t="s">
        <v>247</v>
      </c>
      <c r="L28" s="1174" t="s">
        <v>248</v>
      </c>
      <c r="M28" s="1174" t="s">
        <v>249</v>
      </c>
      <c r="N28" s="1175" t="s">
        <v>250</v>
      </c>
      <c r="O28" s="958"/>
      <c r="P28" s="1173"/>
      <c r="Q28" s="1174" t="s">
        <v>320</v>
      </c>
      <c r="R28" s="1174" t="s">
        <v>321</v>
      </c>
      <c r="S28" s="1174" t="s">
        <v>322</v>
      </c>
      <c r="T28" s="1175" t="s">
        <v>323</v>
      </c>
      <c r="U28" s="958"/>
      <c r="V28" s="1173"/>
      <c r="W28" s="1174" t="s">
        <v>324</v>
      </c>
      <c r="X28" s="1175" t="s">
        <v>325</v>
      </c>
      <c r="Y28" s="958"/>
      <c r="Z28" s="1173"/>
      <c r="AA28" s="1202" t="s">
        <v>326</v>
      </c>
    </row>
    <row r="29" spans="2:27" ht="19.5" customHeight="1" thickBot="1">
      <c r="B29" s="1176" t="s">
        <v>327</v>
      </c>
      <c r="C29" s="1200">
        <v>157.63999999999999</v>
      </c>
      <c r="D29" s="1200">
        <v>164.67</v>
      </c>
      <c r="E29" s="1200">
        <v>184.13</v>
      </c>
      <c r="F29" s="1200">
        <v>190.88</v>
      </c>
      <c r="G29" s="1200">
        <v>189.16</v>
      </c>
      <c r="H29" s="1200">
        <v>189.39</v>
      </c>
      <c r="I29" s="1200">
        <v>193.46</v>
      </c>
      <c r="J29" s="1200">
        <v>187.76</v>
      </c>
      <c r="K29" s="1200">
        <v>181.9</v>
      </c>
      <c r="L29" s="1200">
        <v>165.79</v>
      </c>
      <c r="M29" s="1200">
        <v>157.02000000000001</v>
      </c>
      <c r="N29" s="1201">
        <v>154.63999999999999</v>
      </c>
      <c r="O29" s="958"/>
      <c r="P29" s="1176" t="s">
        <v>327</v>
      </c>
      <c r="Q29" s="1200">
        <v>169.08</v>
      </c>
      <c r="R29" s="1200">
        <v>189.88</v>
      </c>
      <c r="S29" s="1200">
        <v>187.69</v>
      </c>
      <c r="T29" s="1201">
        <v>159.29</v>
      </c>
      <c r="U29" s="958"/>
      <c r="V29" s="1173" t="s">
        <v>327</v>
      </c>
      <c r="W29" s="1174">
        <v>179.76</v>
      </c>
      <c r="X29" s="1175">
        <v>175.01</v>
      </c>
      <c r="Y29" s="958"/>
      <c r="Z29" s="1173" t="s">
        <v>327</v>
      </c>
      <c r="AA29" s="1202">
        <v>177.29</v>
      </c>
    </row>
    <row r="30" spans="2:27" ht="19.5" customHeight="1">
      <c r="B30" s="1204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958"/>
      <c r="P30" s="1206"/>
      <c r="Q30" s="1207"/>
      <c r="R30" s="1207"/>
      <c r="S30" s="1207"/>
      <c r="T30" s="1207"/>
      <c r="U30" s="958"/>
      <c r="V30" s="1204"/>
      <c r="W30" s="1168"/>
      <c r="X30" s="1168"/>
      <c r="Y30" s="958"/>
      <c r="Z30" s="1204"/>
      <c r="AA30" s="1208"/>
    </row>
    <row r="31" spans="2:27" ht="19.5" customHeight="1" thickBot="1">
      <c r="B31" s="1172">
        <v>2010</v>
      </c>
      <c r="C31" s="1199" t="s">
        <v>317</v>
      </c>
      <c r="D31" s="1168"/>
      <c r="E31" s="1168"/>
      <c r="F31" s="1168"/>
      <c r="G31" s="1168"/>
      <c r="H31" s="1168"/>
      <c r="I31" s="1168"/>
      <c r="J31" s="1168"/>
      <c r="K31" s="1168"/>
      <c r="L31" s="1168"/>
      <c r="M31" s="1168"/>
      <c r="N31" s="1168"/>
      <c r="O31" s="958"/>
      <c r="P31" s="1172">
        <v>2010</v>
      </c>
      <c r="Q31" s="1209" t="s">
        <v>318</v>
      </c>
      <c r="R31" s="1210"/>
      <c r="S31" s="1210"/>
      <c r="T31" s="1210"/>
      <c r="U31" s="958"/>
      <c r="V31" s="1172">
        <v>2010</v>
      </c>
      <c r="W31" s="1209" t="s">
        <v>319</v>
      </c>
      <c r="X31" s="1209"/>
      <c r="Y31" s="958"/>
      <c r="Z31" s="1172">
        <v>2010</v>
      </c>
      <c r="AA31" s="958"/>
    </row>
    <row r="32" spans="2:27" ht="19.5" customHeight="1" thickBot="1">
      <c r="B32" s="1173"/>
      <c r="C32" s="1174" t="s">
        <v>239</v>
      </c>
      <c r="D32" s="1174" t="s">
        <v>240</v>
      </c>
      <c r="E32" s="1174" t="s">
        <v>241</v>
      </c>
      <c r="F32" s="1174" t="s">
        <v>242</v>
      </c>
      <c r="G32" s="1174" t="s">
        <v>243</v>
      </c>
      <c r="H32" s="1174" t="s">
        <v>244</v>
      </c>
      <c r="I32" s="1174" t="s">
        <v>245</v>
      </c>
      <c r="J32" s="1174" t="s">
        <v>246</v>
      </c>
      <c r="K32" s="1174" t="s">
        <v>247</v>
      </c>
      <c r="L32" s="1174" t="s">
        <v>248</v>
      </c>
      <c r="M32" s="1174" t="s">
        <v>249</v>
      </c>
      <c r="N32" s="1175" t="s">
        <v>250</v>
      </c>
      <c r="O32" s="958"/>
      <c r="P32" s="1173"/>
      <c r="Q32" s="1174" t="s">
        <v>320</v>
      </c>
      <c r="R32" s="1174" t="s">
        <v>321</v>
      </c>
      <c r="S32" s="1174" t="s">
        <v>322</v>
      </c>
      <c r="T32" s="1175" t="s">
        <v>323</v>
      </c>
      <c r="U32" s="958"/>
      <c r="V32" s="1173"/>
      <c r="W32" s="1174" t="s">
        <v>324</v>
      </c>
      <c r="X32" s="1175" t="s">
        <v>325</v>
      </c>
      <c r="Y32" s="958"/>
      <c r="Z32" s="1173"/>
      <c r="AA32" s="1202" t="s">
        <v>326</v>
      </c>
    </row>
    <row r="33" spans="2:32" ht="19.5" customHeight="1" thickBot="1">
      <c r="B33" s="1176" t="s">
        <v>327</v>
      </c>
      <c r="C33" s="1200">
        <v>146.53</v>
      </c>
      <c r="D33" s="1200">
        <v>135.78</v>
      </c>
      <c r="E33" s="1200">
        <v>151.1</v>
      </c>
      <c r="F33" s="1200">
        <v>148.16</v>
      </c>
      <c r="G33" s="1200">
        <v>138.93</v>
      </c>
      <c r="H33" s="1200">
        <v>131.65</v>
      </c>
      <c r="I33" s="1200">
        <v>121.06</v>
      </c>
      <c r="J33" s="1200">
        <v>113.93</v>
      </c>
      <c r="K33" s="1200">
        <v>103.77</v>
      </c>
      <c r="L33" s="1200">
        <v>89.22</v>
      </c>
      <c r="M33" s="1200">
        <v>87.51</v>
      </c>
      <c r="N33" s="1201">
        <v>80.459999999999994</v>
      </c>
      <c r="O33" s="958"/>
      <c r="P33" s="1176" t="s">
        <v>327</v>
      </c>
      <c r="Q33" s="1200">
        <v>145.30000000000001</v>
      </c>
      <c r="R33" s="1200">
        <v>138.97999999999999</v>
      </c>
      <c r="S33" s="1200">
        <v>112.06</v>
      </c>
      <c r="T33" s="1201">
        <v>85.92</v>
      </c>
      <c r="U33" s="958"/>
      <c r="V33" s="1173" t="s">
        <v>327</v>
      </c>
      <c r="W33" s="1174">
        <v>141.96</v>
      </c>
      <c r="X33" s="1175">
        <v>100.04</v>
      </c>
      <c r="Y33" s="958"/>
      <c r="Z33" s="1173" t="s">
        <v>327</v>
      </c>
      <c r="AA33" s="1202">
        <v>120.97</v>
      </c>
    </row>
    <row r="34" spans="2:32" ht="19.5" customHeight="1">
      <c r="B34" s="1204"/>
      <c r="C34" s="1168"/>
      <c r="D34" s="1168"/>
      <c r="E34" s="1168"/>
      <c r="F34" s="1168"/>
      <c r="G34" s="1168"/>
      <c r="H34" s="1168"/>
      <c r="I34" s="1168"/>
      <c r="J34" s="1168"/>
      <c r="K34" s="1168"/>
      <c r="L34" s="1168"/>
      <c r="M34" s="1168"/>
      <c r="N34" s="1168"/>
      <c r="O34" s="958"/>
      <c r="P34" s="1206"/>
      <c r="Q34" s="1207"/>
      <c r="R34" s="1207"/>
      <c r="S34" s="1207"/>
      <c r="T34" s="1207"/>
      <c r="U34" s="958"/>
      <c r="V34" s="1204"/>
      <c r="W34" s="1168"/>
      <c r="X34" s="1168"/>
      <c r="Y34" s="958"/>
      <c r="Z34" s="1204"/>
      <c r="AA34" s="1208"/>
    </row>
    <row r="35" spans="2:32" ht="19.5" customHeight="1" thickBot="1">
      <c r="B35" s="1172">
        <v>2011</v>
      </c>
      <c r="C35" s="1199" t="s">
        <v>317</v>
      </c>
      <c r="D35" s="1168"/>
      <c r="E35" s="1168"/>
      <c r="F35" s="1168"/>
      <c r="G35" s="1168"/>
      <c r="H35" s="1168"/>
      <c r="I35" s="1168"/>
      <c r="J35" s="1168"/>
      <c r="K35" s="1168"/>
      <c r="L35" s="1168"/>
      <c r="M35" s="1168"/>
      <c r="N35" s="1168"/>
      <c r="O35" s="958"/>
      <c r="P35" s="1172">
        <v>2011</v>
      </c>
      <c r="Q35" s="1209" t="s">
        <v>318</v>
      </c>
      <c r="R35" s="1210"/>
      <c r="S35" s="1210"/>
      <c r="T35" s="1210"/>
      <c r="U35" s="958"/>
      <c r="V35" s="1172">
        <v>2011</v>
      </c>
      <c r="W35" s="1209" t="s">
        <v>319</v>
      </c>
      <c r="X35" s="1209"/>
      <c r="Y35" s="958"/>
      <c r="Z35" s="1172">
        <v>2011</v>
      </c>
      <c r="AA35" s="958"/>
    </row>
    <row r="36" spans="2:32" ht="19.5" customHeight="1" thickBot="1">
      <c r="B36" s="1173"/>
      <c r="C36" s="1174" t="s">
        <v>239</v>
      </c>
      <c r="D36" s="1174" t="s">
        <v>240</v>
      </c>
      <c r="E36" s="1174" t="s">
        <v>241</v>
      </c>
      <c r="F36" s="1174" t="s">
        <v>242</v>
      </c>
      <c r="G36" s="1174" t="s">
        <v>243</v>
      </c>
      <c r="H36" s="1174" t="s">
        <v>244</v>
      </c>
      <c r="I36" s="1174" t="s">
        <v>245</v>
      </c>
      <c r="J36" s="1174" t="s">
        <v>246</v>
      </c>
      <c r="K36" s="1174" t="s">
        <v>247</v>
      </c>
      <c r="L36" s="1174" t="s">
        <v>248</v>
      </c>
      <c r="M36" s="1174" t="s">
        <v>249</v>
      </c>
      <c r="N36" s="1175" t="s">
        <v>250</v>
      </c>
      <c r="O36" s="958"/>
      <c r="P36" s="1173"/>
      <c r="Q36" s="1174" t="s">
        <v>320</v>
      </c>
      <c r="R36" s="1174" t="s">
        <v>321</v>
      </c>
      <c r="S36" s="1174" t="s">
        <v>322</v>
      </c>
      <c r="T36" s="1175" t="s">
        <v>323</v>
      </c>
      <c r="U36" s="958"/>
      <c r="V36" s="1173"/>
      <c r="W36" s="1174" t="s">
        <v>324</v>
      </c>
      <c r="X36" s="1175" t="s">
        <v>325</v>
      </c>
      <c r="Y36" s="958"/>
      <c r="Z36" s="1173"/>
      <c r="AA36" s="1202" t="s">
        <v>326</v>
      </c>
    </row>
    <row r="37" spans="2:32" ht="19.5" customHeight="1" thickBot="1">
      <c r="B37" s="1176" t="s">
        <v>327</v>
      </c>
      <c r="C37" s="1200">
        <v>78.56</v>
      </c>
      <c r="D37" s="1200">
        <v>79.5</v>
      </c>
      <c r="E37" s="1200">
        <v>95.8</v>
      </c>
      <c r="F37" s="1200">
        <v>112.05</v>
      </c>
      <c r="G37" s="1200">
        <v>115.05</v>
      </c>
      <c r="H37" s="1200">
        <v>113.46</v>
      </c>
      <c r="I37" s="1200">
        <v>126.2</v>
      </c>
      <c r="J37" s="1200">
        <v>126.39</v>
      </c>
      <c r="K37" s="1200">
        <v>131.16</v>
      </c>
      <c r="L37" s="1200">
        <v>135.18</v>
      </c>
      <c r="M37" s="1200">
        <v>142.22999999999999</v>
      </c>
      <c r="N37" s="1201">
        <v>156.77000000000001</v>
      </c>
      <c r="O37" s="958"/>
      <c r="P37" s="1176" t="s">
        <v>327</v>
      </c>
      <c r="Q37" s="1200">
        <v>85.89</v>
      </c>
      <c r="R37" s="1200">
        <v>113.58</v>
      </c>
      <c r="S37" s="1200">
        <v>127.81</v>
      </c>
      <c r="T37" s="1201">
        <v>143.93</v>
      </c>
      <c r="U37" s="958"/>
      <c r="V37" s="1173" t="s">
        <v>327</v>
      </c>
      <c r="W37" s="1174">
        <v>99.62</v>
      </c>
      <c r="X37" s="1175">
        <v>135.55000000000001</v>
      </c>
      <c r="Y37" s="958"/>
      <c r="Z37" s="1173" t="s">
        <v>327</v>
      </c>
      <c r="AA37" s="1202">
        <v>117.31</v>
      </c>
      <c r="AB37" s="546"/>
      <c r="AF37" s="1167"/>
    </row>
    <row r="38" spans="2:32" ht="19.5" customHeight="1">
      <c r="B38" s="1204"/>
      <c r="C38" s="1168"/>
      <c r="D38" s="1168"/>
      <c r="E38" s="1168"/>
      <c r="F38" s="1168"/>
      <c r="G38" s="1168"/>
      <c r="H38" s="1168"/>
      <c r="I38" s="1168"/>
      <c r="J38" s="1168"/>
      <c r="K38" s="1168"/>
      <c r="L38" s="1168"/>
      <c r="M38" s="1168"/>
      <c r="N38" s="1168"/>
      <c r="O38" s="958"/>
      <c r="P38" s="1168"/>
      <c r="Q38" s="1168"/>
      <c r="R38" s="1168"/>
      <c r="S38" s="1168"/>
      <c r="T38" s="1168"/>
      <c r="U38" s="958"/>
      <c r="V38" s="1168"/>
      <c r="W38" s="1168"/>
      <c r="X38" s="1168"/>
      <c r="Y38" s="1168"/>
      <c r="Z38" s="1168"/>
      <c r="AA38" s="1168"/>
      <c r="AF38" s="1167"/>
    </row>
    <row r="39" spans="2:32" ht="19.5" customHeight="1" thickBot="1">
      <c r="B39" s="1172">
        <v>2012</v>
      </c>
      <c r="C39" s="1199" t="s">
        <v>317</v>
      </c>
      <c r="D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8"/>
      <c r="O39" s="958"/>
      <c r="P39" s="1172">
        <v>2012</v>
      </c>
      <c r="Q39" s="1209" t="s">
        <v>318</v>
      </c>
      <c r="R39" s="1210"/>
      <c r="S39" s="1210"/>
      <c r="T39" s="1210"/>
      <c r="U39" s="958"/>
      <c r="V39" s="1172">
        <v>2012</v>
      </c>
      <c r="W39" s="1209" t="s">
        <v>319</v>
      </c>
      <c r="X39" s="1209"/>
      <c r="Y39" s="958"/>
      <c r="Z39" s="1172">
        <v>2012</v>
      </c>
      <c r="AA39" s="958"/>
      <c r="AF39" s="1167"/>
    </row>
    <row r="40" spans="2:32" ht="19.5" customHeight="1" thickBot="1">
      <c r="B40" s="1173"/>
      <c r="C40" s="1174" t="s">
        <v>239</v>
      </c>
      <c r="D40" s="1174" t="s">
        <v>240</v>
      </c>
      <c r="E40" s="1174" t="s">
        <v>241</v>
      </c>
      <c r="F40" s="1174" t="s">
        <v>242</v>
      </c>
      <c r="G40" s="1174" t="s">
        <v>243</v>
      </c>
      <c r="H40" s="1174" t="s">
        <v>244</v>
      </c>
      <c r="I40" s="1174" t="s">
        <v>245</v>
      </c>
      <c r="J40" s="1174" t="s">
        <v>246</v>
      </c>
      <c r="K40" s="1174" t="s">
        <v>247</v>
      </c>
      <c r="L40" s="1174" t="s">
        <v>248</v>
      </c>
      <c r="M40" s="1174" t="s">
        <v>249</v>
      </c>
      <c r="N40" s="1175" t="s">
        <v>250</v>
      </c>
      <c r="O40" s="958"/>
      <c r="P40" s="1173"/>
      <c r="Q40" s="1174" t="s">
        <v>320</v>
      </c>
      <c r="R40" s="1174" t="s">
        <v>321</v>
      </c>
      <c r="S40" s="1174" t="s">
        <v>322</v>
      </c>
      <c r="T40" s="1175" t="s">
        <v>323</v>
      </c>
      <c r="U40" s="958"/>
      <c r="V40" s="1173"/>
      <c r="W40" s="1174" t="s">
        <v>324</v>
      </c>
      <c r="X40" s="1175" t="s">
        <v>325</v>
      </c>
      <c r="Y40" s="958"/>
      <c r="Z40" s="1173"/>
      <c r="AA40" s="1202" t="s">
        <v>326</v>
      </c>
      <c r="AF40" s="1167"/>
    </row>
    <row r="41" spans="2:32" ht="19.5" customHeight="1" thickBot="1">
      <c r="B41" s="1176" t="s">
        <v>327</v>
      </c>
      <c r="C41" s="1200">
        <v>164.61</v>
      </c>
      <c r="D41" s="1200">
        <v>169.95</v>
      </c>
      <c r="E41" s="1200">
        <v>176.6</v>
      </c>
      <c r="F41" s="1200">
        <v>182.99</v>
      </c>
      <c r="G41" s="1200">
        <v>183.27</v>
      </c>
      <c r="H41" s="1200">
        <v>176.31</v>
      </c>
      <c r="I41" s="1200">
        <v>175.64</v>
      </c>
      <c r="J41" s="1200">
        <v>178.38</v>
      </c>
      <c r="K41" s="1200">
        <v>185.49</v>
      </c>
      <c r="L41" s="1200">
        <v>186.13</v>
      </c>
      <c r="M41" s="1200">
        <v>184.29</v>
      </c>
      <c r="N41" s="1201">
        <v>177.08</v>
      </c>
      <c r="O41" s="958"/>
      <c r="P41" s="1176" t="s">
        <v>327</v>
      </c>
      <c r="Q41" s="1200">
        <v>170.4</v>
      </c>
      <c r="R41" s="1200">
        <v>180.93</v>
      </c>
      <c r="S41" s="1200">
        <v>179.75</v>
      </c>
      <c r="T41" s="1201">
        <v>183.05</v>
      </c>
      <c r="U41" s="958"/>
      <c r="V41" s="1173" t="s">
        <v>327</v>
      </c>
      <c r="W41" s="1174">
        <v>175.82</v>
      </c>
      <c r="X41" s="1211">
        <v>181.3</v>
      </c>
      <c r="Y41" s="958"/>
      <c r="Z41" s="1173" t="s">
        <v>327</v>
      </c>
      <c r="AA41" s="1212">
        <v>178.6</v>
      </c>
      <c r="AF41" s="1167"/>
    </row>
    <row r="42" spans="2:32" ht="19.5" customHeight="1">
      <c r="B42" s="1204"/>
      <c r="C42" s="1168"/>
      <c r="D42" s="1168"/>
      <c r="E42" s="1168"/>
      <c r="F42" s="1168"/>
      <c r="G42" s="1168"/>
      <c r="H42" s="1168"/>
      <c r="I42" s="1168"/>
      <c r="J42" s="1168"/>
      <c r="K42" s="1168"/>
      <c r="L42" s="1168"/>
      <c r="M42" s="1168"/>
      <c r="N42" s="1168"/>
      <c r="O42" s="958"/>
      <c r="P42" s="1168"/>
      <c r="Q42" s="1168"/>
      <c r="R42" s="1168"/>
      <c r="S42" s="1168"/>
      <c r="T42" s="1168"/>
      <c r="U42" s="958"/>
      <c r="V42" s="1168"/>
      <c r="W42" s="1168"/>
      <c r="X42" s="1168"/>
      <c r="Y42" s="1168"/>
      <c r="Z42" s="1168"/>
      <c r="AA42" s="1168"/>
      <c r="AF42" s="1167"/>
    </row>
    <row r="43" spans="2:32" ht="19.5" customHeight="1" thickBot="1">
      <c r="B43" s="1172">
        <v>2013</v>
      </c>
      <c r="C43" s="1199" t="s">
        <v>317</v>
      </c>
      <c r="D43" s="1168"/>
      <c r="E43" s="1168"/>
      <c r="F43" s="1168"/>
      <c r="G43" s="1168"/>
      <c r="H43" s="1168"/>
      <c r="I43" s="1168"/>
      <c r="J43" s="1168"/>
      <c r="K43" s="1168"/>
      <c r="L43" s="1168"/>
      <c r="M43" s="1168"/>
      <c r="N43" s="1168"/>
      <c r="O43" s="958"/>
      <c r="P43" s="1172">
        <v>2013</v>
      </c>
      <c r="Q43" s="1209" t="s">
        <v>318</v>
      </c>
      <c r="R43" s="1210"/>
      <c r="S43" s="1210"/>
      <c r="T43" s="1210"/>
      <c r="U43" s="958"/>
      <c r="V43" s="1172">
        <v>2013</v>
      </c>
      <c r="W43" s="1209" t="s">
        <v>319</v>
      </c>
      <c r="X43" s="1209"/>
      <c r="Y43" s="958"/>
      <c r="Z43" s="1172">
        <v>2013</v>
      </c>
      <c r="AA43" s="958"/>
      <c r="AF43" s="1167"/>
    </row>
    <row r="44" spans="2:32" ht="19.5" customHeight="1" thickBot="1">
      <c r="B44" s="1173"/>
      <c r="C44" s="1174" t="s">
        <v>239</v>
      </c>
      <c r="D44" s="1174" t="s">
        <v>240</v>
      </c>
      <c r="E44" s="1174" t="s">
        <v>241</v>
      </c>
      <c r="F44" s="1174" t="s">
        <v>242</v>
      </c>
      <c r="G44" s="1174" t="s">
        <v>243</v>
      </c>
      <c r="H44" s="1174" t="s">
        <v>244</v>
      </c>
      <c r="I44" s="1174" t="s">
        <v>245</v>
      </c>
      <c r="J44" s="1174" t="s">
        <v>246</v>
      </c>
      <c r="K44" s="1174" t="s">
        <v>247</v>
      </c>
      <c r="L44" s="1174" t="s">
        <v>248</v>
      </c>
      <c r="M44" s="1174" t="s">
        <v>249</v>
      </c>
      <c r="N44" s="1175" t="s">
        <v>250</v>
      </c>
      <c r="O44" s="958"/>
      <c r="P44" s="1173"/>
      <c r="Q44" s="1174" t="s">
        <v>320</v>
      </c>
      <c r="R44" s="1174" t="s">
        <v>321</v>
      </c>
      <c r="S44" s="1174" t="s">
        <v>322</v>
      </c>
      <c r="T44" s="1175" t="s">
        <v>323</v>
      </c>
      <c r="U44" s="958"/>
      <c r="V44" s="1173"/>
      <c r="W44" s="1174" t="s">
        <v>324</v>
      </c>
      <c r="X44" s="1175" t="s">
        <v>325</v>
      </c>
      <c r="Y44" s="958"/>
      <c r="Z44" s="1173"/>
      <c r="AA44" s="1202" t="s">
        <v>326</v>
      </c>
      <c r="AF44" s="1167"/>
    </row>
    <row r="45" spans="2:32" ht="19.5" customHeight="1" thickBot="1">
      <c r="B45" s="1176" t="s">
        <v>327</v>
      </c>
      <c r="C45" s="1200">
        <v>173.39</v>
      </c>
      <c r="D45" s="1200">
        <v>168.68</v>
      </c>
      <c r="E45" s="1200">
        <v>172.45</v>
      </c>
      <c r="F45" s="1200">
        <v>175.46</v>
      </c>
      <c r="G45" s="1200">
        <v>174.43</v>
      </c>
      <c r="H45" s="1200">
        <v>175.06</v>
      </c>
      <c r="I45" s="1200">
        <v>172.62</v>
      </c>
      <c r="J45" s="1200">
        <v>172.44</v>
      </c>
      <c r="K45" s="1200">
        <v>180.5</v>
      </c>
      <c r="L45" s="1200">
        <v>173.82</v>
      </c>
      <c r="M45" s="1200">
        <v>167.38</v>
      </c>
      <c r="N45" s="1201">
        <v>163.43</v>
      </c>
      <c r="O45" s="958"/>
      <c r="P45" s="1176" t="s">
        <v>327</v>
      </c>
      <c r="Q45" s="1200">
        <v>171.59</v>
      </c>
      <c r="R45" s="1200">
        <v>174.95</v>
      </c>
      <c r="S45" s="1200">
        <v>174.8</v>
      </c>
      <c r="T45" s="1201">
        <v>169.13</v>
      </c>
      <c r="U45" s="958"/>
      <c r="V45" s="1173" t="s">
        <v>327</v>
      </c>
      <c r="W45" s="1174">
        <v>173.22</v>
      </c>
      <c r="X45" s="1175">
        <v>172.22</v>
      </c>
      <c r="Y45" s="958"/>
      <c r="Z45" s="1173" t="s">
        <v>327</v>
      </c>
      <c r="AA45" s="1202">
        <v>172.76</v>
      </c>
      <c r="AF45" s="1167"/>
    </row>
    <row r="46" spans="2:32" ht="19.5" customHeight="1">
      <c r="B46" s="1204"/>
      <c r="C46" s="1168"/>
      <c r="D46" s="1168"/>
      <c r="E46" s="1168"/>
      <c r="F46" s="1168"/>
      <c r="G46" s="1168"/>
      <c r="H46" s="1168"/>
      <c r="I46" s="1168"/>
      <c r="J46" s="1168"/>
      <c r="K46" s="1168"/>
      <c r="L46" s="1168"/>
      <c r="M46" s="1168"/>
      <c r="N46" s="1168"/>
      <c r="O46" s="958"/>
      <c r="P46" s="1168"/>
      <c r="Q46" s="1168"/>
      <c r="R46" s="1168"/>
      <c r="S46" s="1168"/>
      <c r="T46" s="1168"/>
      <c r="U46" s="958"/>
      <c r="V46" s="1168"/>
      <c r="W46" s="1168"/>
      <c r="X46" s="1168"/>
      <c r="Y46" s="1168"/>
      <c r="Z46" s="1168"/>
      <c r="AA46" s="1168"/>
      <c r="AF46" s="1167"/>
    </row>
    <row r="47" spans="2:32" ht="19.5" customHeight="1" thickBot="1">
      <c r="B47" s="1172">
        <v>2014</v>
      </c>
      <c r="C47" s="1199" t="s">
        <v>317</v>
      </c>
      <c r="D47" s="1168"/>
      <c r="E47" s="1168"/>
      <c r="F47" s="1168"/>
      <c r="G47" s="1168"/>
      <c r="H47" s="1168"/>
      <c r="I47" s="1168"/>
      <c r="J47" s="1168"/>
      <c r="K47" s="1168"/>
      <c r="L47" s="1168"/>
      <c r="M47" s="1168"/>
      <c r="N47" s="1168"/>
      <c r="O47" s="958"/>
      <c r="P47" s="1172">
        <v>2014</v>
      </c>
      <c r="Q47" s="1209" t="s">
        <v>318</v>
      </c>
      <c r="R47" s="1210"/>
      <c r="S47" s="1210"/>
      <c r="T47" s="1210"/>
      <c r="U47" s="958"/>
      <c r="V47" s="1172">
        <v>2014</v>
      </c>
      <c r="W47" s="1209" t="s">
        <v>319</v>
      </c>
      <c r="X47" s="1209"/>
      <c r="Y47" s="958"/>
      <c r="Z47" s="1172">
        <v>2014</v>
      </c>
      <c r="AA47" s="958"/>
      <c r="AF47" s="1167"/>
    </row>
    <row r="48" spans="2:32" ht="19.5" customHeight="1" thickBot="1">
      <c r="B48" s="1173"/>
      <c r="C48" s="1174" t="s">
        <v>239</v>
      </c>
      <c r="D48" s="1174" t="s">
        <v>240</v>
      </c>
      <c r="E48" s="1174" t="s">
        <v>241</v>
      </c>
      <c r="F48" s="1174" t="s">
        <v>242</v>
      </c>
      <c r="G48" s="1174" t="s">
        <v>243</v>
      </c>
      <c r="H48" s="1174" t="s">
        <v>244</v>
      </c>
      <c r="I48" s="1174" t="s">
        <v>245</v>
      </c>
      <c r="J48" s="1174" t="s">
        <v>246</v>
      </c>
      <c r="K48" s="1174" t="s">
        <v>247</v>
      </c>
      <c r="L48" s="1174" t="s">
        <v>248</v>
      </c>
      <c r="M48" s="1174" t="s">
        <v>249</v>
      </c>
      <c r="N48" s="1175" t="s">
        <v>250</v>
      </c>
      <c r="O48" s="958"/>
      <c r="P48" s="1173"/>
      <c r="Q48" s="1174" t="s">
        <v>320</v>
      </c>
      <c r="R48" s="1174" t="s">
        <v>321</v>
      </c>
      <c r="S48" s="1174" t="s">
        <v>322</v>
      </c>
      <c r="T48" s="1175" t="s">
        <v>323</v>
      </c>
      <c r="U48" s="958"/>
      <c r="V48" s="1173"/>
      <c r="W48" s="1174" t="s">
        <v>324</v>
      </c>
      <c r="X48" s="1175" t="s">
        <v>325</v>
      </c>
      <c r="Y48" s="958"/>
      <c r="Z48" s="1173"/>
      <c r="AA48" s="1202" t="s">
        <v>326</v>
      </c>
      <c r="AF48" s="1167"/>
    </row>
    <row r="49" spans="2:35" ht="19.5" customHeight="1" thickBot="1">
      <c r="B49" s="1176" t="s">
        <v>327</v>
      </c>
      <c r="C49" s="1200">
        <v>167.21</v>
      </c>
      <c r="D49" s="1200">
        <v>161.33000000000001</v>
      </c>
      <c r="E49" s="1200">
        <v>166.11</v>
      </c>
      <c r="F49" s="1200">
        <v>174.34</v>
      </c>
      <c r="G49" s="1200">
        <v>176.06</v>
      </c>
      <c r="H49" s="1200">
        <v>170.78</v>
      </c>
      <c r="I49" s="1200">
        <v>164.81</v>
      </c>
      <c r="J49" s="1200">
        <v>164.4</v>
      </c>
      <c r="K49" s="1200">
        <v>167.18</v>
      </c>
      <c r="L49" s="1200">
        <v>160.56</v>
      </c>
      <c r="M49" s="1200">
        <v>158.87</v>
      </c>
      <c r="N49" s="1201">
        <v>152.19</v>
      </c>
      <c r="O49" s="958"/>
      <c r="P49" s="1176" t="s">
        <v>327</v>
      </c>
      <c r="Q49" s="1200">
        <v>164.85</v>
      </c>
      <c r="R49" s="1200">
        <v>173.84</v>
      </c>
      <c r="S49" s="1200">
        <v>165.41</v>
      </c>
      <c r="T49" s="1201">
        <v>157.51</v>
      </c>
      <c r="U49" s="958"/>
      <c r="V49" s="1173" t="s">
        <v>327</v>
      </c>
      <c r="W49" s="1174">
        <v>169.45</v>
      </c>
      <c r="X49" s="1175">
        <v>161.41999999999999</v>
      </c>
      <c r="Y49" s="958"/>
      <c r="Z49" s="1173" t="s">
        <v>327</v>
      </c>
      <c r="AA49" s="1202">
        <v>165.25</v>
      </c>
      <c r="AF49" s="1167"/>
    </row>
    <row r="50" spans="2:35" ht="19.5" customHeight="1">
      <c r="B50" s="1204"/>
      <c r="C50" s="1168"/>
      <c r="D50" s="1168"/>
      <c r="E50" s="1168"/>
      <c r="F50" s="1168"/>
      <c r="G50" s="1168"/>
      <c r="H50" s="1168"/>
      <c r="I50" s="1168"/>
      <c r="J50" s="1168"/>
      <c r="K50" s="1168"/>
      <c r="L50" s="1168"/>
      <c r="M50" s="1168"/>
      <c r="N50" s="1168"/>
      <c r="O50" s="958"/>
      <c r="P50" s="1168"/>
      <c r="Q50" s="1168"/>
      <c r="R50" s="1168"/>
      <c r="S50" s="1168"/>
      <c r="T50" s="1168"/>
      <c r="U50" s="958"/>
      <c r="V50" s="1168"/>
      <c r="W50" s="1168"/>
      <c r="X50" s="1168"/>
      <c r="Y50" s="1168"/>
      <c r="Z50" s="1168"/>
      <c r="AA50" s="1168"/>
      <c r="AF50" s="1167"/>
    </row>
    <row r="51" spans="2:35" ht="19.5" customHeight="1" thickBot="1">
      <c r="B51" s="1172">
        <v>2015</v>
      </c>
      <c r="C51" s="1199" t="s">
        <v>317</v>
      </c>
      <c r="D51" s="1168"/>
      <c r="E51" s="1168"/>
      <c r="F51" s="1168"/>
      <c r="G51" s="1168"/>
      <c r="H51" s="1168"/>
      <c r="I51" s="1168"/>
      <c r="J51" s="1168"/>
      <c r="K51" s="1168"/>
      <c r="L51" s="1168"/>
      <c r="M51" s="1168"/>
      <c r="N51" s="1168"/>
      <c r="O51" s="958"/>
      <c r="P51" s="1172">
        <v>2015</v>
      </c>
      <c r="Q51" s="1209" t="s">
        <v>318</v>
      </c>
      <c r="R51" s="1210"/>
      <c r="S51" s="1210"/>
      <c r="T51" s="1210"/>
      <c r="U51" s="958"/>
      <c r="V51" s="1172">
        <v>2015</v>
      </c>
      <c r="W51" s="1209" t="s">
        <v>319</v>
      </c>
      <c r="X51" s="1209"/>
      <c r="Y51" s="958"/>
      <c r="Z51" s="1172">
        <v>2015</v>
      </c>
      <c r="AA51" s="958"/>
      <c r="AF51" s="1167"/>
    </row>
    <row r="52" spans="2:35" ht="19.5" customHeight="1" thickBot="1">
      <c r="B52" s="1173"/>
      <c r="C52" s="1174" t="s">
        <v>239</v>
      </c>
      <c r="D52" s="1174" t="s">
        <v>240</v>
      </c>
      <c r="E52" s="1174" t="s">
        <v>241</v>
      </c>
      <c r="F52" s="1174" t="s">
        <v>242</v>
      </c>
      <c r="G52" s="1174" t="s">
        <v>243</v>
      </c>
      <c r="H52" s="1174" t="s">
        <v>244</v>
      </c>
      <c r="I52" s="1174" t="s">
        <v>245</v>
      </c>
      <c r="J52" s="1174" t="s">
        <v>246</v>
      </c>
      <c r="K52" s="1174" t="s">
        <v>247</v>
      </c>
      <c r="L52" s="1174" t="s">
        <v>248</v>
      </c>
      <c r="M52" s="1174" t="s">
        <v>249</v>
      </c>
      <c r="N52" s="1175" t="s">
        <v>250</v>
      </c>
      <c r="O52" s="958"/>
      <c r="P52" s="1173"/>
      <c r="Q52" s="1174" t="s">
        <v>320</v>
      </c>
      <c r="R52" s="1174" t="s">
        <v>321</v>
      </c>
      <c r="S52" s="1174" t="s">
        <v>322</v>
      </c>
      <c r="T52" s="1175" t="s">
        <v>323</v>
      </c>
      <c r="U52" s="958"/>
      <c r="V52" s="1173"/>
      <c r="W52" s="1174" t="s">
        <v>324</v>
      </c>
      <c r="X52" s="1175" t="s">
        <v>325</v>
      </c>
      <c r="Y52" s="958"/>
      <c r="Z52" s="1173"/>
      <c r="AA52" s="1202" t="s">
        <v>326</v>
      </c>
      <c r="AF52" s="1167"/>
    </row>
    <row r="53" spans="2:35" ht="19.5" customHeight="1" thickBot="1">
      <c r="B53" s="1176" t="s">
        <v>327</v>
      </c>
      <c r="C53" s="1200">
        <v>150.22</v>
      </c>
      <c r="D53" s="1200">
        <v>151.1</v>
      </c>
      <c r="E53" s="1200">
        <v>156.03</v>
      </c>
      <c r="F53" s="1200">
        <v>162.61000000000001</v>
      </c>
      <c r="G53" s="1200">
        <v>160.38999999999999</v>
      </c>
      <c r="H53" s="1200">
        <v>158.78</v>
      </c>
      <c r="I53" s="1200">
        <v>150.13999999999999</v>
      </c>
      <c r="J53" s="1200">
        <v>148.04</v>
      </c>
      <c r="K53" s="1200">
        <v>149.5</v>
      </c>
      <c r="L53" s="1200">
        <v>147.91999999999999</v>
      </c>
      <c r="M53" s="1200">
        <v>141.63</v>
      </c>
      <c r="N53" s="1201">
        <v>135.77000000000001</v>
      </c>
      <c r="O53" s="958"/>
      <c r="P53" s="1176" t="s">
        <v>327</v>
      </c>
      <c r="Q53" s="1200">
        <v>152.46</v>
      </c>
      <c r="R53" s="1200">
        <v>160.72999999999999</v>
      </c>
      <c r="S53" s="1200">
        <v>149.34</v>
      </c>
      <c r="T53" s="1201">
        <v>141.62</v>
      </c>
      <c r="U53" s="958"/>
      <c r="V53" s="1173" t="s">
        <v>327</v>
      </c>
      <c r="W53" s="1174">
        <v>156.76</v>
      </c>
      <c r="X53" s="1175">
        <v>145.74</v>
      </c>
      <c r="Y53" s="958"/>
      <c r="Z53" s="1173" t="s">
        <v>327</v>
      </c>
      <c r="AA53" s="1202">
        <v>151.05000000000001</v>
      </c>
      <c r="AF53" s="1167"/>
    </row>
    <row r="54" spans="2:35" ht="19.5" customHeight="1">
      <c r="B54" s="1204"/>
      <c r="C54" s="1168"/>
      <c r="D54" s="1168"/>
      <c r="E54" s="1168"/>
      <c r="F54" s="1168"/>
      <c r="G54" s="1168"/>
      <c r="H54" s="1168"/>
      <c r="I54" s="1168"/>
      <c r="J54" s="1168"/>
      <c r="K54" s="1168"/>
      <c r="L54" s="1168"/>
      <c r="M54" s="1168"/>
      <c r="N54" s="1168"/>
      <c r="O54" s="958"/>
      <c r="P54" s="1168"/>
      <c r="Q54" s="1168"/>
      <c r="R54" s="1168"/>
      <c r="S54" s="1168"/>
      <c r="T54" s="1168"/>
      <c r="U54" s="958"/>
      <c r="V54" s="1168"/>
      <c r="W54" s="1168"/>
      <c r="X54" s="1168"/>
      <c r="Y54" s="1168"/>
      <c r="Z54" s="1168"/>
      <c r="AA54" s="1168"/>
      <c r="AF54" s="1167"/>
    </row>
    <row r="55" spans="2:35" ht="19.5" customHeight="1" thickBot="1">
      <c r="B55" s="1172">
        <v>2016</v>
      </c>
      <c r="C55" s="1199" t="s">
        <v>317</v>
      </c>
      <c r="D55" s="1168"/>
      <c r="E55" s="1168"/>
      <c r="F55" s="1168"/>
      <c r="G55" s="1168"/>
      <c r="H55" s="1168"/>
      <c r="I55" s="1168"/>
      <c r="J55" s="1168"/>
      <c r="K55" s="1168"/>
      <c r="L55" s="1168"/>
      <c r="M55" s="1168"/>
      <c r="N55" s="1168"/>
      <c r="O55" s="958"/>
      <c r="P55" s="1172">
        <v>2016</v>
      </c>
      <c r="Q55" s="1209" t="s">
        <v>318</v>
      </c>
      <c r="R55" s="1210"/>
      <c r="S55" s="1210"/>
      <c r="T55" s="1210"/>
      <c r="U55" s="958"/>
      <c r="V55" s="1172">
        <v>2016</v>
      </c>
      <c r="W55" s="1209" t="s">
        <v>319</v>
      </c>
      <c r="X55" s="1209"/>
      <c r="Y55" s="958"/>
      <c r="Z55" s="1172">
        <v>2016</v>
      </c>
      <c r="AA55" s="958"/>
      <c r="AF55" s="1167"/>
    </row>
    <row r="56" spans="2:35" ht="19.5" customHeight="1" thickBot="1">
      <c r="B56" s="1173"/>
      <c r="C56" s="1174" t="s">
        <v>239</v>
      </c>
      <c r="D56" s="1174" t="s">
        <v>240</v>
      </c>
      <c r="E56" s="1174" t="s">
        <v>241</v>
      </c>
      <c r="F56" s="1174" t="s">
        <v>242</v>
      </c>
      <c r="G56" s="1174" t="s">
        <v>243</v>
      </c>
      <c r="H56" s="1174" t="s">
        <v>244</v>
      </c>
      <c r="I56" s="1174" t="s">
        <v>245</v>
      </c>
      <c r="J56" s="1174" t="s">
        <v>246</v>
      </c>
      <c r="K56" s="1174" t="s">
        <v>247</v>
      </c>
      <c r="L56" s="1174" t="s">
        <v>248</v>
      </c>
      <c r="M56" s="1174" t="s">
        <v>249</v>
      </c>
      <c r="N56" s="1175" t="s">
        <v>250</v>
      </c>
      <c r="O56" s="958"/>
      <c r="P56" s="1173"/>
      <c r="Q56" s="1174" t="s">
        <v>320</v>
      </c>
      <c r="R56" s="1174" t="s">
        <v>321</v>
      </c>
      <c r="S56" s="1174" t="s">
        <v>322</v>
      </c>
      <c r="T56" s="1175" t="s">
        <v>323</v>
      </c>
      <c r="U56" s="958"/>
      <c r="V56" s="1173"/>
      <c r="W56" s="1174" t="s">
        <v>324</v>
      </c>
      <c r="X56" s="1175" t="s">
        <v>325</v>
      </c>
      <c r="Y56" s="958"/>
      <c r="Z56" s="1173"/>
      <c r="AA56" s="1202" t="s">
        <v>326</v>
      </c>
      <c r="AF56" s="1167"/>
    </row>
    <row r="57" spans="2:35" ht="19.5" customHeight="1" thickBot="1">
      <c r="B57" s="1176" t="s">
        <v>327</v>
      </c>
      <c r="C57" s="1200">
        <v>132.08000000000001</v>
      </c>
      <c r="D57" s="1200">
        <v>131.72</v>
      </c>
      <c r="E57" s="1200">
        <v>140.28</v>
      </c>
      <c r="F57" s="1200">
        <v>147.78</v>
      </c>
      <c r="G57" s="1200">
        <v>149.07</v>
      </c>
      <c r="H57" s="1200">
        <v>153.72999999999999</v>
      </c>
      <c r="I57" s="1200">
        <v>157.59</v>
      </c>
      <c r="J57" s="1200">
        <v>163.19999999999999</v>
      </c>
      <c r="K57" s="1200">
        <v>168.82</v>
      </c>
      <c r="L57" s="1200">
        <v>169.74</v>
      </c>
      <c r="M57" s="1200">
        <v>172.36</v>
      </c>
      <c r="N57" s="1201">
        <v>176.74</v>
      </c>
      <c r="O57" s="958"/>
      <c r="P57" s="1176" t="s">
        <v>327</v>
      </c>
      <c r="Q57" s="1200">
        <v>135.25</v>
      </c>
      <c r="R57" s="1200">
        <v>150.47999999999999</v>
      </c>
      <c r="S57" s="1200">
        <v>162.43</v>
      </c>
      <c r="T57" s="1201">
        <v>172.56</v>
      </c>
      <c r="U57" s="958"/>
      <c r="V57" s="1173" t="s">
        <v>327</v>
      </c>
      <c r="W57" s="1174">
        <v>143.08000000000001</v>
      </c>
      <c r="X57" s="1175">
        <v>166.26</v>
      </c>
      <c r="Y57" s="958"/>
      <c r="Z57" s="1173" t="s">
        <v>327</v>
      </c>
      <c r="AA57" s="1202">
        <v>152.68</v>
      </c>
      <c r="AF57" s="1169"/>
      <c r="AH57" s="1170"/>
      <c r="AI57" s="1170"/>
    </row>
    <row r="58" spans="2:35">
      <c r="B58" s="958"/>
      <c r="C58" s="958"/>
      <c r="D58" s="958"/>
      <c r="E58" s="958"/>
      <c r="F58" s="958"/>
      <c r="G58" s="958"/>
      <c r="H58" s="958"/>
      <c r="I58" s="958"/>
      <c r="J58" s="958"/>
      <c r="K58" s="958"/>
      <c r="L58" s="958"/>
      <c r="M58" s="958"/>
      <c r="N58" s="958"/>
      <c r="O58" s="958"/>
      <c r="P58" s="958"/>
      <c r="Q58" s="958"/>
      <c r="R58" s="958"/>
      <c r="S58" s="958"/>
      <c r="T58" s="958"/>
      <c r="U58" s="958"/>
      <c r="V58" s="958"/>
      <c r="W58" s="958"/>
      <c r="X58" s="958"/>
      <c r="Y58" s="958"/>
      <c r="Z58" s="958"/>
      <c r="AA58" s="958"/>
    </row>
    <row r="59" spans="2:35" ht="15.75" thickBot="1">
      <c r="B59" s="1172">
        <v>2017</v>
      </c>
      <c r="C59" s="1199" t="s">
        <v>317</v>
      </c>
      <c r="D59" s="1168"/>
      <c r="E59" s="1168"/>
      <c r="F59" s="1168"/>
      <c r="G59" s="1168"/>
      <c r="H59" s="1168"/>
      <c r="I59" s="1168"/>
      <c r="J59" s="1168"/>
      <c r="K59" s="1168"/>
      <c r="L59" s="1168"/>
      <c r="M59" s="1168"/>
      <c r="N59" s="1168"/>
      <c r="O59" s="958"/>
      <c r="P59" s="1172">
        <v>2017</v>
      </c>
      <c r="Q59" s="1209" t="s">
        <v>318</v>
      </c>
      <c r="R59" s="1210"/>
      <c r="S59" s="1210"/>
      <c r="T59" s="1210"/>
      <c r="U59" s="958"/>
      <c r="V59" s="1172">
        <v>2017</v>
      </c>
      <c r="W59" s="1209" t="s">
        <v>319</v>
      </c>
      <c r="X59" s="1209"/>
      <c r="Y59" s="958"/>
      <c r="Z59" s="1172">
        <v>2017</v>
      </c>
      <c r="AA59" s="958"/>
    </row>
    <row r="60" spans="2:35" ht="13.5" thickBot="1">
      <c r="B60" s="1173"/>
      <c r="C60" s="1174" t="s">
        <v>239</v>
      </c>
      <c r="D60" s="1174" t="s">
        <v>240</v>
      </c>
      <c r="E60" s="1174" t="s">
        <v>241</v>
      </c>
      <c r="F60" s="1174" t="s">
        <v>242</v>
      </c>
      <c r="G60" s="1174" t="s">
        <v>243</v>
      </c>
      <c r="H60" s="1174" t="s">
        <v>244</v>
      </c>
      <c r="I60" s="1174" t="s">
        <v>245</v>
      </c>
      <c r="J60" s="1174" t="s">
        <v>246</v>
      </c>
      <c r="K60" s="1174" t="s">
        <v>247</v>
      </c>
      <c r="L60" s="1174" t="s">
        <v>248</v>
      </c>
      <c r="M60" s="1174" t="s">
        <v>249</v>
      </c>
      <c r="N60" s="1175" t="s">
        <v>250</v>
      </c>
      <c r="O60" s="958"/>
      <c r="P60" s="1173"/>
      <c r="Q60" s="1174" t="s">
        <v>320</v>
      </c>
      <c r="R60" s="1174" t="s">
        <v>321</v>
      </c>
      <c r="S60" s="1174" t="s">
        <v>322</v>
      </c>
      <c r="T60" s="1175" t="s">
        <v>323</v>
      </c>
      <c r="U60" s="958"/>
      <c r="V60" s="1173"/>
      <c r="W60" s="1174" t="s">
        <v>324</v>
      </c>
      <c r="X60" s="1175" t="s">
        <v>325</v>
      </c>
      <c r="Y60" s="958"/>
      <c r="Z60" s="1173"/>
      <c r="AA60" s="1202" t="s">
        <v>326</v>
      </c>
    </row>
    <row r="61" spans="2:35" ht="13.5" thickBot="1">
      <c r="B61" s="1176" t="s">
        <v>327</v>
      </c>
      <c r="C61" s="1200">
        <v>178.04</v>
      </c>
      <c r="D61" s="1200">
        <v>179.33</v>
      </c>
      <c r="E61" s="1200">
        <v>183.14</v>
      </c>
      <c r="F61" s="1200">
        <v>195.51</v>
      </c>
      <c r="G61" s="1200">
        <v>203.24</v>
      </c>
      <c r="H61" s="1200">
        <v>209.23</v>
      </c>
      <c r="I61" s="1200">
        <v>204.37</v>
      </c>
      <c r="J61" s="1200">
        <v>196.31</v>
      </c>
      <c r="K61" s="1200">
        <v>196.12</v>
      </c>
      <c r="L61" s="1200">
        <v>195.15</v>
      </c>
      <c r="M61" s="1200">
        <v>190.16</v>
      </c>
      <c r="N61" s="1201">
        <v>186.6</v>
      </c>
      <c r="O61" s="958"/>
      <c r="P61" s="1176" t="s">
        <v>327</v>
      </c>
      <c r="Q61" s="1200">
        <v>180.49</v>
      </c>
      <c r="R61" s="1200">
        <v>203.2</v>
      </c>
      <c r="S61" s="1200">
        <v>198.96</v>
      </c>
      <c r="T61" s="1201">
        <v>190.89</v>
      </c>
      <c r="U61" s="958"/>
      <c r="V61" s="1176" t="s">
        <v>327</v>
      </c>
      <c r="W61" s="1174">
        <v>191.63</v>
      </c>
      <c r="X61" s="1175">
        <v>195.21</v>
      </c>
      <c r="Y61" s="958"/>
      <c r="Z61" s="1173" t="s">
        <v>327</v>
      </c>
      <c r="AA61" s="1202">
        <v>193.43</v>
      </c>
    </row>
    <row r="62" spans="2:35">
      <c r="B62" s="958"/>
      <c r="C62" s="958"/>
      <c r="D62" s="958"/>
      <c r="E62" s="958"/>
      <c r="F62" s="958"/>
      <c r="G62" s="958"/>
      <c r="H62" s="958"/>
      <c r="I62" s="958"/>
      <c r="J62" s="958"/>
      <c r="K62" s="958"/>
      <c r="L62" s="958"/>
      <c r="M62" s="958"/>
      <c r="N62" s="958"/>
      <c r="O62" s="958"/>
      <c r="P62" s="958"/>
      <c r="Q62" s="958"/>
      <c r="R62" s="958"/>
      <c r="S62" s="958"/>
      <c r="T62" s="958"/>
      <c r="U62" s="958"/>
      <c r="V62" s="958"/>
      <c r="W62" s="958"/>
      <c r="X62" s="958"/>
      <c r="Y62" s="958"/>
      <c r="Z62" s="958"/>
      <c r="AA62" s="958"/>
    </row>
    <row r="63" spans="2:35" ht="15.75" thickBot="1">
      <c r="B63" s="1172">
        <v>2018</v>
      </c>
      <c r="C63" s="1199" t="s">
        <v>317</v>
      </c>
      <c r="D63" s="1168"/>
      <c r="E63" s="1168"/>
      <c r="F63" s="1168"/>
      <c r="G63" s="1168"/>
      <c r="H63" s="1168"/>
      <c r="I63" s="1168"/>
      <c r="J63" s="1168"/>
      <c r="K63" s="1168"/>
      <c r="L63" s="1168"/>
      <c r="M63" s="1168"/>
      <c r="N63" s="1168"/>
      <c r="O63" s="958"/>
      <c r="P63" s="1172">
        <v>2018</v>
      </c>
      <c r="Q63" s="1209" t="s">
        <v>318</v>
      </c>
      <c r="R63" s="1210"/>
      <c r="S63" s="1210"/>
      <c r="T63" s="1210"/>
      <c r="U63" s="958"/>
      <c r="V63" s="1172">
        <v>2018</v>
      </c>
      <c r="W63" s="1209" t="s">
        <v>319</v>
      </c>
      <c r="X63" s="1209"/>
      <c r="Y63" s="958"/>
      <c r="Z63" s="1172">
        <v>2018</v>
      </c>
      <c r="AA63" s="958"/>
    </row>
    <row r="64" spans="2:35" ht="13.5" thickBot="1">
      <c r="B64" s="1173"/>
      <c r="C64" s="1174" t="s">
        <v>239</v>
      </c>
      <c r="D64" s="1174" t="s">
        <v>240</v>
      </c>
      <c r="E64" s="1174" t="s">
        <v>241</v>
      </c>
      <c r="F64" s="1174" t="s">
        <v>242</v>
      </c>
      <c r="G64" s="1174" t="s">
        <v>243</v>
      </c>
      <c r="H64" s="1174" t="s">
        <v>244</v>
      </c>
      <c r="I64" s="1174" t="s">
        <v>245</v>
      </c>
      <c r="J64" s="1174" t="s">
        <v>246</v>
      </c>
      <c r="K64" s="1174" t="s">
        <v>247</v>
      </c>
      <c r="L64" s="1174" t="s">
        <v>248</v>
      </c>
      <c r="M64" s="1174" t="s">
        <v>249</v>
      </c>
      <c r="N64" s="1175" t="s">
        <v>250</v>
      </c>
      <c r="O64" s="958"/>
      <c r="P64" s="1173"/>
      <c r="Q64" s="1174" t="s">
        <v>320</v>
      </c>
      <c r="R64" s="1174" t="s">
        <v>321</v>
      </c>
      <c r="S64" s="1174" t="s">
        <v>322</v>
      </c>
      <c r="T64" s="1175" t="s">
        <v>323</v>
      </c>
      <c r="U64" s="958"/>
      <c r="V64" s="1173"/>
      <c r="W64" s="1174" t="s">
        <v>324</v>
      </c>
      <c r="X64" s="1175" t="s">
        <v>325</v>
      </c>
      <c r="Y64" s="958"/>
      <c r="Z64" s="1173"/>
      <c r="AA64" s="1202" t="s">
        <v>326</v>
      </c>
    </row>
    <row r="65" spans="2:30" ht="13.5" thickBot="1">
      <c r="B65" s="1176" t="s">
        <v>327</v>
      </c>
      <c r="C65" s="1200">
        <v>185.33</v>
      </c>
      <c r="D65" s="1200">
        <v>180.1</v>
      </c>
      <c r="E65" s="1200">
        <v>184.16</v>
      </c>
      <c r="F65" s="1200">
        <v>190.89</v>
      </c>
      <c r="G65" s="1200">
        <v>183.51</v>
      </c>
      <c r="H65" s="1200">
        <v>180.03</v>
      </c>
      <c r="I65" s="1200">
        <v>184.73</v>
      </c>
      <c r="J65" s="1200">
        <v>180.82</v>
      </c>
      <c r="K65" s="1200">
        <v>177.45</v>
      </c>
      <c r="L65" s="1200">
        <v>179.98</v>
      </c>
      <c r="M65" s="1200">
        <v>168.09</v>
      </c>
      <c r="N65" s="1201">
        <v>166.58</v>
      </c>
      <c r="O65" s="958"/>
      <c r="P65" s="1176" t="s">
        <v>327</v>
      </c>
      <c r="Q65" s="1200">
        <v>183.45</v>
      </c>
      <c r="R65" s="1200">
        <v>184.56</v>
      </c>
      <c r="S65" s="1200">
        <v>181.16</v>
      </c>
      <c r="T65" s="1201">
        <v>172.43</v>
      </c>
      <c r="U65" s="958"/>
      <c r="V65" s="1176" t="s">
        <v>327</v>
      </c>
      <c r="W65" s="1174">
        <v>183.96</v>
      </c>
      <c r="X65" s="1175">
        <v>176.78</v>
      </c>
      <c r="Y65" s="958"/>
      <c r="Z65" s="1176" t="s">
        <v>327</v>
      </c>
      <c r="AA65" s="1202">
        <v>180.63</v>
      </c>
      <c r="AD65" s="1171"/>
    </row>
    <row r="66" spans="2:30">
      <c r="Y66" s="958"/>
      <c r="AA66" s="546"/>
      <c r="AB66" s="1170"/>
    </row>
    <row r="67" spans="2:30" ht="15.75" thickBot="1">
      <c r="B67" s="1172">
        <v>2019</v>
      </c>
      <c r="C67" s="1199" t="s">
        <v>317</v>
      </c>
      <c r="D67" s="1168"/>
      <c r="E67" s="1168"/>
      <c r="F67" s="1168"/>
      <c r="G67" s="1168"/>
      <c r="H67" s="1168"/>
      <c r="I67" s="1168"/>
      <c r="J67" s="1168"/>
      <c r="K67" s="1168"/>
      <c r="L67" s="1168"/>
      <c r="M67" s="1168"/>
      <c r="N67" s="1168"/>
      <c r="O67" s="958"/>
      <c r="P67" s="1172">
        <v>2019</v>
      </c>
      <c r="Q67" s="1591" t="s">
        <v>318</v>
      </c>
      <c r="R67" s="1592"/>
      <c r="S67" s="1592"/>
      <c r="T67" s="1592"/>
      <c r="U67" s="958"/>
      <c r="V67" s="1172">
        <v>2019</v>
      </c>
      <c r="W67" s="1591" t="s">
        <v>319</v>
      </c>
      <c r="X67" s="1591"/>
      <c r="Y67" s="958"/>
      <c r="Z67" s="1172">
        <v>2019</v>
      </c>
      <c r="AA67" s="958"/>
    </row>
    <row r="68" spans="2:30" ht="13.5" thickBot="1">
      <c r="B68" s="1173"/>
      <c r="C68" s="1174" t="s">
        <v>239</v>
      </c>
      <c r="D68" s="1174" t="s">
        <v>240</v>
      </c>
      <c r="E68" s="1174" t="s">
        <v>241</v>
      </c>
      <c r="F68" s="1174" t="s">
        <v>242</v>
      </c>
      <c r="G68" s="1174" t="s">
        <v>243</v>
      </c>
      <c r="H68" s="1174" t="s">
        <v>244</v>
      </c>
      <c r="I68" s="1174" t="s">
        <v>245</v>
      </c>
      <c r="J68" s="1174" t="s">
        <v>246</v>
      </c>
      <c r="K68" s="1174" t="s">
        <v>247</v>
      </c>
      <c r="L68" s="1174" t="s">
        <v>248</v>
      </c>
      <c r="M68" s="1174" t="s">
        <v>249</v>
      </c>
      <c r="N68" s="1175" t="s">
        <v>250</v>
      </c>
      <c r="O68" s="958"/>
      <c r="P68" s="1173"/>
      <c r="Q68" s="1174" t="s">
        <v>320</v>
      </c>
      <c r="R68" s="1174" t="s">
        <v>321</v>
      </c>
      <c r="S68" s="1174" t="s">
        <v>322</v>
      </c>
      <c r="T68" s="1175" t="s">
        <v>323</v>
      </c>
      <c r="U68" s="958"/>
      <c r="V68" s="1173"/>
      <c r="W68" s="1174" t="s">
        <v>324</v>
      </c>
      <c r="X68" s="1175" t="s">
        <v>325</v>
      </c>
      <c r="Y68" s="958"/>
      <c r="Z68" s="1173"/>
      <c r="AA68" s="1202" t="s">
        <v>326</v>
      </c>
    </row>
    <row r="69" spans="2:30" ht="13.5" thickBot="1">
      <c r="B69" s="1176" t="s">
        <v>327</v>
      </c>
      <c r="C69" s="1200">
        <v>162.74</v>
      </c>
      <c r="D69" s="1200">
        <v>161.47</v>
      </c>
      <c r="E69" s="1200">
        <v>166.18</v>
      </c>
      <c r="F69" s="1200">
        <v>175.41</v>
      </c>
      <c r="G69" s="1200"/>
      <c r="H69" s="1200"/>
      <c r="I69" s="1200"/>
      <c r="J69" s="1200"/>
      <c r="K69" s="1200"/>
      <c r="L69" s="1200"/>
      <c r="M69" s="1200"/>
      <c r="N69" s="1201"/>
      <c r="O69" s="958"/>
      <c r="P69" s="1176" t="s">
        <v>327</v>
      </c>
      <c r="Q69" s="1200">
        <v>163.44</v>
      </c>
      <c r="R69" s="1200"/>
      <c r="S69" s="1200"/>
      <c r="T69" s="1201"/>
      <c r="U69" s="958"/>
      <c r="V69" s="1176" t="s">
        <v>327</v>
      </c>
      <c r="W69" s="1174"/>
      <c r="X69" s="1175"/>
      <c r="Y69" s="958"/>
      <c r="Z69" s="1176" t="s">
        <v>327</v>
      </c>
      <c r="AA69" s="1202"/>
    </row>
    <row r="72" spans="2:30" ht="15.75">
      <c r="B72" s="1177"/>
      <c r="C72" s="1177"/>
      <c r="D72" s="1178" t="s">
        <v>328</v>
      </c>
      <c r="E72" s="1177"/>
      <c r="F72" s="1177"/>
      <c r="G72" s="1177"/>
      <c r="H72" s="1179">
        <v>2017</v>
      </c>
      <c r="I72" s="1177"/>
      <c r="J72" s="1177"/>
      <c r="K72" s="1177"/>
      <c r="L72" s="1177"/>
      <c r="M72" s="1177"/>
      <c r="N72" s="1177"/>
    </row>
    <row r="73" spans="2:30" ht="16.5" thickBot="1">
      <c r="B73" s="1180">
        <v>2017</v>
      </c>
      <c r="C73" s="1181" t="s">
        <v>4</v>
      </c>
      <c r="D73" s="1182"/>
      <c r="E73" s="1182"/>
      <c r="F73" s="1182"/>
      <c r="G73" s="1182"/>
      <c r="H73" s="1182"/>
      <c r="I73" s="1182"/>
      <c r="J73" s="1182"/>
      <c r="K73" s="1182"/>
      <c r="L73" s="1182"/>
      <c r="M73" s="1182"/>
      <c r="N73" s="1182"/>
    </row>
    <row r="74" spans="2:30" ht="13.5" thickBot="1">
      <c r="B74" s="1183"/>
      <c r="C74" s="1184" t="s">
        <v>239</v>
      </c>
      <c r="D74" s="1184" t="s">
        <v>240</v>
      </c>
      <c r="E74" s="1184" t="s">
        <v>241</v>
      </c>
      <c r="F74" s="1184" t="s">
        <v>242</v>
      </c>
      <c r="G74" s="1184" t="s">
        <v>243</v>
      </c>
      <c r="H74" s="1184" t="s">
        <v>244</v>
      </c>
      <c r="I74" s="1184" t="s">
        <v>245</v>
      </c>
      <c r="J74" s="1184" t="s">
        <v>246</v>
      </c>
      <c r="K74" s="1184" t="s">
        <v>247</v>
      </c>
      <c r="L74" s="1184" t="s">
        <v>248</v>
      </c>
      <c r="M74" s="1184" t="s">
        <v>249</v>
      </c>
      <c r="N74" s="1185" t="s">
        <v>250</v>
      </c>
    </row>
    <row r="75" spans="2:30" ht="13.5" thickBot="1">
      <c r="B75" s="1186" t="s">
        <v>327</v>
      </c>
      <c r="C75" s="1187">
        <f>(C61-N57)/N57*100</f>
        <v>0.73554373656217209</v>
      </c>
      <c r="D75" s="1187">
        <f t="shared" ref="D75:N75" si="0">(D61-C61)/C61*100</f>
        <v>0.72455627948776713</v>
      </c>
      <c r="E75" s="1187">
        <f t="shared" si="0"/>
        <v>2.1245748062231491</v>
      </c>
      <c r="F75" s="1187">
        <f t="shared" si="0"/>
        <v>6.7543955443922705</v>
      </c>
      <c r="G75" s="1187">
        <f t="shared" si="0"/>
        <v>3.9537619559101933</v>
      </c>
      <c r="H75" s="1187">
        <f t="shared" si="0"/>
        <v>2.9472544774650564</v>
      </c>
      <c r="I75" s="1187">
        <f t="shared" si="0"/>
        <v>-2.3228026573627041</v>
      </c>
      <c r="J75" s="1187">
        <f t="shared" si="0"/>
        <v>-3.9438273719234731</v>
      </c>
      <c r="K75" s="1187">
        <f t="shared" si="0"/>
        <v>-9.6785696092913112E-2</v>
      </c>
      <c r="L75" s="1187">
        <f t="shared" si="0"/>
        <v>-0.49459514582908365</v>
      </c>
      <c r="M75" s="1187">
        <f t="shared" si="0"/>
        <v>-2.5570074301819159</v>
      </c>
      <c r="N75" s="1187">
        <f t="shared" si="0"/>
        <v>-1.8721076987799758</v>
      </c>
    </row>
    <row r="76" spans="2:30">
      <c r="B76" s="1177"/>
      <c r="C76" s="1177"/>
      <c r="D76" s="1177"/>
      <c r="E76" s="1177"/>
      <c r="F76" s="1177"/>
      <c r="G76" s="1177"/>
      <c r="H76" s="1177"/>
      <c r="I76" s="1177"/>
      <c r="J76" s="1177"/>
      <c r="K76" s="1177"/>
      <c r="L76" s="1177"/>
      <c r="M76" s="1177"/>
      <c r="N76" s="1177"/>
    </row>
    <row r="77" spans="2:30">
      <c r="B77" s="1177"/>
      <c r="C77" s="1177"/>
      <c r="D77" s="1177"/>
      <c r="E77" s="1177"/>
      <c r="F77" s="1177"/>
      <c r="G77" s="1177"/>
      <c r="H77" s="1177"/>
      <c r="I77" s="1177"/>
      <c r="J77" s="1177"/>
      <c r="K77" s="1177"/>
      <c r="L77" s="1177"/>
      <c r="M77" s="1177"/>
      <c r="N77" s="1177"/>
    </row>
    <row r="78" spans="2:30">
      <c r="B78" s="1177"/>
      <c r="C78" s="1177"/>
      <c r="D78" s="1177"/>
      <c r="E78" s="1177"/>
      <c r="F78" s="1177"/>
      <c r="G78" s="1177"/>
      <c r="H78" s="1177"/>
      <c r="I78" s="1177"/>
      <c r="J78" s="1177"/>
      <c r="K78" s="1177"/>
      <c r="L78" s="1177"/>
      <c r="M78" s="1177"/>
      <c r="N78" s="1177"/>
    </row>
    <row r="79" spans="2:30">
      <c r="B79" s="1177"/>
      <c r="C79" s="1177"/>
      <c r="D79" s="1177"/>
      <c r="E79" s="1177"/>
      <c r="F79" s="1177"/>
      <c r="G79" s="1177"/>
      <c r="H79" s="1177"/>
      <c r="I79" s="1177"/>
      <c r="J79" s="1177"/>
      <c r="K79" s="1177"/>
      <c r="L79" s="1177"/>
      <c r="M79" s="1177"/>
      <c r="N79" s="1177"/>
    </row>
    <row r="80" spans="2:30" ht="15.75">
      <c r="B80" s="1177"/>
      <c r="C80" s="1177"/>
      <c r="D80" s="1178" t="s">
        <v>329</v>
      </c>
      <c r="E80" s="1177"/>
      <c r="F80" s="1177"/>
      <c r="G80" s="1177"/>
      <c r="H80" s="1179">
        <v>2017</v>
      </c>
      <c r="I80" s="1177"/>
      <c r="J80" s="1177"/>
      <c r="K80" s="1177"/>
      <c r="L80" s="1177"/>
      <c r="M80" s="1177"/>
      <c r="N80" s="1177"/>
    </row>
    <row r="81" spans="2:14" ht="16.5" thickBot="1">
      <c r="B81" s="1180">
        <v>2017</v>
      </c>
      <c r="C81" s="1181" t="s">
        <v>4</v>
      </c>
      <c r="D81" s="1182"/>
      <c r="E81" s="1182"/>
      <c r="F81" s="1182"/>
      <c r="G81" s="1182"/>
      <c r="H81" s="1182"/>
      <c r="I81" s="1182"/>
      <c r="J81" s="1182"/>
      <c r="K81" s="1182"/>
      <c r="L81" s="1182"/>
      <c r="M81" s="1182"/>
      <c r="N81" s="1182"/>
    </row>
    <row r="82" spans="2:14" ht="13.5" thickBot="1">
      <c r="B82" s="1183"/>
      <c r="C82" s="1184" t="s">
        <v>239</v>
      </c>
      <c r="D82" s="1184" t="s">
        <v>240</v>
      </c>
      <c r="E82" s="1184" t="s">
        <v>241</v>
      </c>
      <c r="F82" s="1184" t="s">
        <v>242</v>
      </c>
      <c r="G82" s="1184" t="s">
        <v>243</v>
      </c>
      <c r="H82" s="1184" t="s">
        <v>244</v>
      </c>
      <c r="I82" s="1184" t="s">
        <v>245</v>
      </c>
      <c r="J82" s="1184" t="s">
        <v>246</v>
      </c>
      <c r="K82" s="1184" t="s">
        <v>247</v>
      </c>
      <c r="L82" s="1184" t="s">
        <v>248</v>
      </c>
      <c r="M82" s="1184" t="s">
        <v>249</v>
      </c>
      <c r="N82" s="1185" t="s">
        <v>250</v>
      </c>
    </row>
    <row r="83" spans="2:14" ht="13.5" thickBot="1">
      <c r="B83" s="1186" t="s">
        <v>327</v>
      </c>
      <c r="C83" s="1187">
        <f t="shared" ref="C83:N83" si="1">(C61-C57)/C57*100</f>
        <v>34.797092671108402</v>
      </c>
      <c r="D83" s="1187">
        <f t="shared" si="1"/>
        <v>36.144852717886437</v>
      </c>
      <c r="E83" s="1187">
        <f t="shared" si="1"/>
        <v>30.553179355574557</v>
      </c>
      <c r="F83" s="1187">
        <f t="shared" si="1"/>
        <v>32.298010556232235</v>
      </c>
      <c r="G83" s="1187">
        <f t="shared" si="1"/>
        <v>36.338632857047038</v>
      </c>
      <c r="H83" s="1187">
        <f t="shared" si="1"/>
        <v>36.102257204189165</v>
      </c>
      <c r="I83" s="1187">
        <f t="shared" si="1"/>
        <v>29.684624658925056</v>
      </c>
      <c r="J83" s="1187">
        <f t="shared" si="1"/>
        <v>20.287990196078439</v>
      </c>
      <c r="K83" s="1187">
        <f t="shared" si="1"/>
        <v>16.171069778462275</v>
      </c>
      <c r="L83" s="1187">
        <f t="shared" si="1"/>
        <v>14.969954047366556</v>
      </c>
      <c r="M83" s="1187">
        <f t="shared" si="1"/>
        <v>10.327222093293097</v>
      </c>
      <c r="N83" s="1187">
        <f t="shared" si="1"/>
        <v>5.578816340387001</v>
      </c>
    </row>
    <row r="87" spans="2:14" ht="15.75">
      <c r="B87" s="1188"/>
      <c r="C87" s="1188"/>
      <c r="D87" s="1189" t="s">
        <v>328</v>
      </c>
      <c r="E87" s="1188"/>
      <c r="F87" s="1188"/>
      <c r="G87" s="1188"/>
      <c r="H87" s="1190">
        <v>2018</v>
      </c>
      <c r="I87" s="1188"/>
      <c r="J87" s="1188"/>
      <c r="K87" s="1188"/>
      <c r="L87" s="1188"/>
      <c r="M87" s="1188"/>
      <c r="N87" s="1188"/>
    </row>
    <row r="88" spans="2:14" ht="16.5" thickBot="1">
      <c r="B88" s="1191">
        <v>2018</v>
      </c>
      <c r="C88" s="1192" t="s">
        <v>4</v>
      </c>
      <c r="D88" s="1193"/>
      <c r="E88" s="1193"/>
      <c r="F88" s="1193"/>
      <c r="G88" s="1193"/>
      <c r="H88" s="1193"/>
      <c r="I88" s="1193"/>
      <c r="J88" s="1193"/>
      <c r="K88" s="1193"/>
      <c r="L88" s="1193"/>
      <c r="M88" s="1193"/>
      <c r="N88" s="1193"/>
    </row>
    <row r="89" spans="2:14" ht="13.5" thickBot="1">
      <c r="B89" s="1194"/>
      <c r="C89" s="1195" t="s">
        <v>239</v>
      </c>
      <c r="D89" s="1195" t="s">
        <v>240</v>
      </c>
      <c r="E89" s="1195" t="s">
        <v>241</v>
      </c>
      <c r="F89" s="1195" t="s">
        <v>242</v>
      </c>
      <c r="G89" s="1195" t="s">
        <v>243</v>
      </c>
      <c r="H89" s="1195" t="s">
        <v>244</v>
      </c>
      <c r="I89" s="1195" t="s">
        <v>245</v>
      </c>
      <c r="J89" s="1195" t="s">
        <v>246</v>
      </c>
      <c r="K89" s="1195" t="s">
        <v>247</v>
      </c>
      <c r="L89" s="1195" t="s">
        <v>248</v>
      </c>
      <c r="M89" s="1195" t="s">
        <v>249</v>
      </c>
      <c r="N89" s="1196" t="s">
        <v>250</v>
      </c>
    </row>
    <row r="90" spans="2:14" ht="13.5" thickBot="1">
      <c r="B90" s="1197" t="s">
        <v>327</v>
      </c>
      <c r="C90" s="1198">
        <f>(C65-N61)/N61*100</f>
        <v>-0.68060021436226248</v>
      </c>
      <c r="D90" s="1198">
        <f>(D65-C65)/C65*100</f>
        <v>-2.8219932013165803</v>
      </c>
      <c r="E90" s="1198">
        <f>(E65-D65)/D65*100</f>
        <v>2.2543031649083853</v>
      </c>
      <c r="F90" s="1198">
        <f>(F65-E65)/E65*100</f>
        <v>3.6544309296264066</v>
      </c>
      <c r="G90" s="1198">
        <f t="shared" ref="G90:N90" si="2">(G65-F65)/F65*100</f>
        <v>-3.8661008958038638</v>
      </c>
      <c r="H90" s="1198">
        <f t="shared" si="2"/>
        <v>-1.8963544221023323</v>
      </c>
      <c r="I90" s="1198">
        <f t="shared" si="2"/>
        <v>2.6106759984446972</v>
      </c>
      <c r="J90" s="1198">
        <f t="shared" si="2"/>
        <v>-2.1166026092134449</v>
      </c>
      <c r="K90" s="1198">
        <f t="shared" si="2"/>
        <v>-1.8637318880654821</v>
      </c>
      <c r="L90" s="1198">
        <f t="shared" si="2"/>
        <v>1.4257537334460419</v>
      </c>
      <c r="M90" s="1198">
        <f t="shared" si="2"/>
        <v>-6.606289587731963</v>
      </c>
      <c r="N90" s="1198">
        <f t="shared" si="2"/>
        <v>-0.89832827651852631</v>
      </c>
    </row>
    <row r="91" spans="2:14">
      <c r="B91" s="1188"/>
      <c r="C91" s="1188"/>
      <c r="D91" s="1188"/>
      <c r="E91" s="1188"/>
      <c r="F91" s="1188"/>
      <c r="G91" s="1188"/>
      <c r="H91" s="1188"/>
      <c r="I91" s="1188"/>
      <c r="J91" s="1188"/>
      <c r="K91" s="1188"/>
      <c r="L91" s="1188"/>
      <c r="M91" s="1188"/>
      <c r="N91" s="1188"/>
    </row>
    <row r="92" spans="2:14">
      <c r="B92" s="1188"/>
      <c r="C92" s="1188"/>
      <c r="D92" s="1188"/>
      <c r="E92" s="1188"/>
      <c r="F92" s="1188"/>
      <c r="G92" s="1188"/>
      <c r="H92" s="1188"/>
      <c r="I92" s="1188"/>
      <c r="J92" s="1188"/>
      <c r="K92" s="1188"/>
      <c r="L92" s="1188"/>
      <c r="M92" s="1188"/>
      <c r="N92" s="1188"/>
    </row>
    <row r="93" spans="2:14">
      <c r="B93" s="1188"/>
      <c r="C93" s="1188"/>
      <c r="D93" s="1188"/>
      <c r="E93" s="1188"/>
      <c r="F93" s="1188"/>
      <c r="G93" s="1188"/>
      <c r="H93" s="1188"/>
      <c r="I93" s="1188"/>
      <c r="J93" s="1188"/>
      <c r="K93" s="1188"/>
      <c r="L93" s="1188"/>
      <c r="M93" s="1188"/>
      <c r="N93" s="1188"/>
    </row>
    <row r="94" spans="2:14">
      <c r="B94" s="1188"/>
      <c r="C94" s="1188"/>
      <c r="D94" s="1188"/>
      <c r="E94" s="1188"/>
      <c r="F94" s="1188"/>
      <c r="G94" s="1188"/>
      <c r="H94" s="1188"/>
      <c r="I94" s="1188"/>
      <c r="J94" s="1188"/>
      <c r="K94" s="1188"/>
      <c r="L94" s="1188"/>
      <c r="M94" s="1188"/>
      <c r="N94" s="1188"/>
    </row>
    <row r="95" spans="2:14" ht="15.75">
      <c r="B95" s="1188"/>
      <c r="C95" s="1188"/>
      <c r="D95" s="1189" t="s">
        <v>329</v>
      </c>
      <c r="E95" s="1188"/>
      <c r="F95" s="1188"/>
      <c r="G95" s="1188"/>
      <c r="H95" s="1190">
        <v>2018</v>
      </c>
      <c r="I95" s="1188"/>
      <c r="J95" s="1188"/>
      <c r="K95" s="1188"/>
      <c r="L95" s="1188"/>
      <c r="M95" s="1188"/>
      <c r="N95" s="1188"/>
    </row>
    <row r="96" spans="2:14" ht="16.5" thickBot="1">
      <c r="B96" s="1191">
        <v>2018</v>
      </c>
      <c r="C96" s="1192" t="s">
        <v>4</v>
      </c>
      <c r="D96" s="1193"/>
      <c r="E96" s="1193"/>
      <c r="F96" s="1193"/>
      <c r="G96" s="1193"/>
      <c r="H96" s="1193"/>
      <c r="I96" s="1193"/>
      <c r="J96" s="1193"/>
      <c r="K96" s="1193"/>
      <c r="L96" s="1193"/>
      <c r="M96" s="1193"/>
      <c r="N96" s="1193"/>
    </row>
    <row r="97" spans="2:14" ht="13.5" thickBot="1">
      <c r="B97" s="1194"/>
      <c r="C97" s="1195" t="s">
        <v>239</v>
      </c>
      <c r="D97" s="1195" t="s">
        <v>240</v>
      </c>
      <c r="E97" s="1195" t="s">
        <v>241</v>
      </c>
      <c r="F97" s="1195" t="s">
        <v>242</v>
      </c>
      <c r="G97" s="1195" t="s">
        <v>243</v>
      </c>
      <c r="H97" s="1195" t="s">
        <v>244</v>
      </c>
      <c r="I97" s="1195" t="s">
        <v>245</v>
      </c>
      <c r="J97" s="1195" t="s">
        <v>246</v>
      </c>
      <c r="K97" s="1195" t="s">
        <v>247</v>
      </c>
      <c r="L97" s="1195" t="s">
        <v>248</v>
      </c>
      <c r="M97" s="1195" t="s">
        <v>249</v>
      </c>
      <c r="N97" s="1196" t="s">
        <v>250</v>
      </c>
    </row>
    <row r="98" spans="2:14" ht="13.5" thickBot="1">
      <c r="B98" s="1197" t="s">
        <v>327</v>
      </c>
      <c r="C98" s="1198">
        <f>(C65-C61)/C61*100</f>
        <v>4.0945854864075608</v>
      </c>
      <c r="D98" s="1198">
        <f t="shared" ref="D98:N98" si="3">(D65-D61)/D61*100</f>
        <v>0.42937601070650855</v>
      </c>
      <c r="E98" s="1198">
        <f t="shared" si="3"/>
        <v>0.55695096647374154</v>
      </c>
      <c r="F98" s="1198">
        <f t="shared" si="3"/>
        <v>-2.3630504833512376</v>
      </c>
      <c r="G98" s="1198">
        <f t="shared" si="3"/>
        <v>-9.707734697894125</v>
      </c>
      <c r="H98" s="1198">
        <f t="shared" si="3"/>
        <v>-13.955933661520808</v>
      </c>
      <c r="I98" s="1198">
        <f t="shared" si="3"/>
        <v>-9.6100210402701052</v>
      </c>
      <c r="J98" s="1198">
        <f t="shared" si="3"/>
        <v>-7.8905812235749622</v>
      </c>
      <c r="K98" s="1198">
        <f t="shared" si="3"/>
        <v>-9.5196818274525885</v>
      </c>
      <c r="L98" s="1198">
        <f t="shared" si="3"/>
        <v>-7.7735075582885047</v>
      </c>
      <c r="M98" s="1198">
        <f t="shared" si="3"/>
        <v>-11.606015986537649</v>
      </c>
      <c r="N98" s="1198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94"/>
      <c r="C103" s="1195" t="s">
        <v>239</v>
      </c>
      <c r="D103" s="1195" t="s">
        <v>240</v>
      </c>
      <c r="E103" s="1195" t="s">
        <v>241</v>
      </c>
      <c r="F103" s="1195" t="s">
        <v>242</v>
      </c>
      <c r="G103" s="1195" t="s">
        <v>243</v>
      </c>
      <c r="H103" s="1195" t="s">
        <v>244</v>
      </c>
      <c r="I103" s="1195" t="s">
        <v>245</v>
      </c>
      <c r="J103" s="1195" t="s">
        <v>246</v>
      </c>
      <c r="K103" s="1195" t="s">
        <v>247</v>
      </c>
      <c r="L103" s="1195" t="s">
        <v>248</v>
      </c>
      <c r="M103" s="1195" t="s">
        <v>249</v>
      </c>
      <c r="N103" s="1196" t="s">
        <v>250</v>
      </c>
    </row>
    <row r="104" spans="2:14" ht="13.5" thickBot="1">
      <c r="B104" s="1197" t="s">
        <v>327</v>
      </c>
      <c r="C104" s="1198">
        <f>(C69-N65)/N65*100</f>
        <v>-2.3051987033257313</v>
      </c>
      <c r="D104" s="1198">
        <f>(D69-C69)/C69*100</f>
        <v>-0.78038589160624938</v>
      </c>
      <c r="E104" s="1198">
        <f t="shared" ref="E104:N104" si="4">(E69-D69)/D69*100</f>
        <v>2.9169505171239289</v>
      </c>
      <c r="F104" s="1198">
        <f t="shared" si="4"/>
        <v>5.5542183174870559</v>
      </c>
      <c r="G104" s="1198">
        <f t="shared" si="4"/>
        <v>-100</v>
      </c>
      <c r="H104" s="1198" t="e">
        <f t="shared" si="4"/>
        <v>#DIV/0!</v>
      </c>
      <c r="I104" s="1198" t="e">
        <f t="shared" si="4"/>
        <v>#DIV/0!</v>
      </c>
      <c r="J104" s="1198" t="e">
        <f t="shared" si="4"/>
        <v>#DIV/0!</v>
      </c>
      <c r="K104" s="1198" t="e">
        <f t="shared" si="4"/>
        <v>#DIV/0!</v>
      </c>
      <c r="L104" s="1198" t="e">
        <f t="shared" si="4"/>
        <v>#DIV/0!</v>
      </c>
      <c r="M104" s="1198" t="e">
        <f t="shared" si="4"/>
        <v>#DIV/0!</v>
      </c>
      <c r="N104" s="1198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94"/>
      <c r="C111" s="1195" t="s">
        <v>239</v>
      </c>
      <c r="D111" s="1195" t="s">
        <v>240</v>
      </c>
      <c r="E111" s="1195" t="s">
        <v>241</v>
      </c>
      <c r="F111" s="1195" t="s">
        <v>242</v>
      </c>
      <c r="G111" s="1195" t="s">
        <v>243</v>
      </c>
      <c r="H111" s="1195" t="s">
        <v>244</v>
      </c>
      <c r="I111" s="1195" t="s">
        <v>245</v>
      </c>
      <c r="J111" s="1195" t="s">
        <v>246</v>
      </c>
      <c r="K111" s="1195" t="s">
        <v>247</v>
      </c>
      <c r="L111" s="1195" t="s">
        <v>248</v>
      </c>
      <c r="M111" s="1195" t="s">
        <v>249</v>
      </c>
      <c r="N111" s="1196" t="s">
        <v>250</v>
      </c>
    </row>
    <row r="112" spans="2:14" ht="13.5" thickBot="1">
      <c r="B112" s="1197" t="s">
        <v>327</v>
      </c>
      <c r="C112" s="1198">
        <f>(C69-C65)/C65*100</f>
        <v>-12.189068148707712</v>
      </c>
      <c r="D112" s="1198">
        <f>(D69-D65)/D65*100</f>
        <v>-10.344253192670736</v>
      </c>
      <c r="E112" s="1198">
        <f t="shared" ref="E112:N112" si="5">(E69-E65)/E65*100</f>
        <v>-9.7632493483926961</v>
      </c>
      <c r="F112" s="1198">
        <f t="shared" si="5"/>
        <v>-8.109382366808104</v>
      </c>
      <c r="G112" s="1198">
        <f t="shared" si="5"/>
        <v>-100</v>
      </c>
      <c r="H112" s="1198">
        <f t="shared" si="5"/>
        <v>-100</v>
      </c>
      <c r="I112" s="1198">
        <f t="shared" si="5"/>
        <v>-100</v>
      </c>
      <c r="J112" s="1198">
        <f t="shared" si="5"/>
        <v>-100</v>
      </c>
      <c r="K112" s="1198">
        <f t="shared" si="5"/>
        <v>-100</v>
      </c>
      <c r="L112" s="1198">
        <f t="shared" si="5"/>
        <v>-100</v>
      </c>
      <c r="M112" s="1198">
        <f t="shared" si="5"/>
        <v>-100</v>
      </c>
      <c r="N112" s="1198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P30" sqref="O30:P30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547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80" t="s">
        <v>354</v>
      </c>
      <c r="D5" s="880">
        <v>2019</v>
      </c>
      <c r="E5" s="880">
        <v>2018</v>
      </c>
      <c r="F5" s="1136">
        <v>2017</v>
      </c>
      <c r="G5" s="1132">
        <v>2016</v>
      </c>
      <c r="H5" s="880">
        <v>2015</v>
      </c>
      <c r="I5" s="879" t="s">
        <v>353</v>
      </c>
      <c r="J5" s="879" t="s">
        <v>352</v>
      </c>
      <c r="K5" s="879" t="s">
        <v>351</v>
      </c>
      <c r="L5" s="879" t="s">
        <v>350</v>
      </c>
      <c r="M5" s="881" t="s">
        <v>349</v>
      </c>
    </row>
    <row r="6" spans="1:13" ht="15" customHeight="1">
      <c r="A6" s="939"/>
      <c r="C6" s="1129">
        <v>1</v>
      </c>
      <c r="D6" s="876">
        <v>4.0948256470588236</v>
      </c>
      <c r="E6" s="876">
        <v>4.3804670000000003</v>
      </c>
      <c r="F6" s="876">
        <v>4.9504519999999994</v>
      </c>
      <c r="G6" s="1133">
        <v>3.8570005882352949</v>
      </c>
      <c r="H6" s="878">
        <v>4.0853524705882354</v>
      </c>
      <c r="I6" s="878">
        <v>5.0233391764705884</v>
      </c>
      <c r="J6" s="878">
        <v>5.2251473529411765</v>
      </c>
      <c r="K6" s="878">
        <v>5.2702099411764713</v>
      </c>
      <c r="L6" s="878">
        <v>3.9619427058823531</v>
      </c>
      <c r="M6" s="877">
        <v>3.8122438823529414</v>
      </c>
    </row>
    <row r="7" spans="1:13">
      <c r="A7" s="939"/>
      <c r="C7" s="1126">
        <v>2</v>
      </c>
      <c r="D7" s="876">
        <v>4.0767212352941176</v>
      </c>
      <c r="E7" s="876">
        <v>4.3107931176470586</v>
      </c>
      <c r="F7" s="876">
        <v>4.9993549411764704</v>
      </c>
      <c r="G7" s="1134">
        <v>3.9661654117647065</v>
      </c>
      <c r="H7" s="871">
        <v>4.0447779411764708</v>
      </c>
      <c r="I7" s="871">
        <v>4.9572525294117638</v>
      </c>
      <c r="J7" s="871">
        <v>5.172823882352942</v>
      </c>
      <c r="K7" s="871">
        <v>5.0535244117647053</v>
      </c>
      <c r="L7" s="871">
        <v>3.8589352941176469</v>
      </c>
      <c r="M7" s="876">
        <v>3.7602561176470584</v>
      </c>
    </row>
    <row r="8" spans="1:13">
      <c r="A8" s="939"/>
      <c r="C8" s="1126">
        <v>3</v>
      </c>
      <c r="D8" s="876">
        <v>4.0787178823529411</v>
      </c>
      <c r="E8" s="876">
        <v>4.1962646470588236</v>
      </c>
      <c r="F8" s="876">
        <v>4.8791569411764701</v>
      </c>
      <c r="G8" s="1127">
        <v>4.0981918823529417</v>
      </c>
      <c r="H8" s="876">
        <v>4.023784470588236</v>
      </c>
      <c r="I8" s="876">
        <v>4.949247588235294</v>
      </c>
      <c r="J8" s="876">
        <v>5.0536108235294126</v>
      </c>
      <c r="K8" s="876">
        <v>4.9418819411764705</v>
      </c>
      <c r="L8" s="871">
        <v>3.6255921764705876</v>
      </c>
      <c r="M8" s="876">
        <v>3.654815411764706</v>
      </c>
    </row>
    <row r="9" spans="1:13">
      <c r="A9" s="939"/>
      <c r="C9" s="1126">
        <v>4</v>
      </c>
      <c r="D9" s="876">
        <v>4.0863007058823531</v>
      </c>
      <c r="E9" s="876">
        <v>4.1161288235294125</v>
      </c>
      <c r="F9" s="876">
        <v>4.9309443529411761</v>
      </c>
      <c r="G9" s="1133">
        <v>4.1731147058823526</v>
      </c>
      <c r="H9" s="872">
        <v>4.0176224705882362</v>
      </c>
      <c r="I9" s="872">
        <v>5.013047764705882</v>
      </c>
      <c r="J9" s="872">
        <v>5.040073235294118</v>
      </c>
      <c r="K9" s="872">
        <v>5.048730470588235</v>
      </c>
      <c r="L9" s="871">
        <v>3.5648852352941178</v>
      </c>
      <c r="M9" s="870">
        <v>3.6125340588235293</v>
      </c>
    </row>
    <row r="10" spans="1:13">
      <c r="A10" s="939"/>
      <c r="C10" s="1126">
        <v>5</v>
      </c>
      <c r="D10" s="876">
        <v>4.0942528823529418</v>
      </c>
      <c r="E10" s="876">
        <v>4.1640827647058822</v>
      </c>
      <c r="F10" s="876">
        <v>4.9615050588235299</v>
      </c>
      <c r="G10" s="1134">
        <v>4.1793485882352934</v>
      </c>
      <c r="H10" s="871">
        <v>4.0689678823529416</v>
      </c>
      <c r="I10" s="871">
        <v>5.1231072941176468</v>
      </c>
      <c r="J10" s="871">
        <v>5.0816739999999996</v>
      </c>
      <c r="K10" s="871">
        <v>5.2206118823529408</v>
      </c>
      <c r="L10" s="871">
        <v>3.7421555294117641</v>
      </c>
      <c r="M10" s="876">
        <v>3.5287850000000001</v>
      </c>
    </row>
    <row r="11" spans="1:13">
      <c r="C11" s="1126">
        <v>6</v>
      </c>
      <c r="D11" s="876">
        <v>4.127354705882353</v>
      </c>
      <c r="E11" s="876">
        <v>4.2701818823529409</v>
      </c>
      <c r="F11" s="876">
        <v>4.8549364117647062</v>
      </c>
      <c r="G11" s="1127">
        <v>4.1631161764705888</v>
      </c>
      <c r="H11" s="871">
        <v>4.2130744117647057</v>
      </c>
      <c r="I11" s="871">
        <v>5.0185146470588231</v>
      </c>
      <c r="J11" s="871">
        <v>5.1622212352941181</v>
      </c>
      <c r="K11" s="876">
        <v>5.2711910588235291</v>
      </c>
      <c r="L11" s="871">
        <v>4.0282006470588234</v>
      </c>
      <c r="M11" s="876">
        <v>3.5519510000000003</v>
      </c>
    </row>
    <row r="12" spans="1:13">
      <c r="C12" s="1126">
        <v>7</v>
      </c>
      <c r="D12" s="876">
        <v>4.2041648235294113</v>
      </c>
      <c r="E12" s="876">
        <v>4.4745709411764709</v>
      </c>
      <c r="F12" s="876">
        <v>4.8161772941176473</v>
      </c>
      <c r="G12" s="1127">
        <v>4.176024411764705</v>
      </c>
      <c r="H12" s="871">
        <v>4.3252399411764699</v>
      </c>
      <c r="I12" s="873">
        <v>4.7140003529411771</v>
      </c>
      <c r="J12" s="871">
        <v>5.1852182352941174</v>
      </c>
      <c r="K12" s="872">
        <v>5.2618731176470588</v>
      </c>
      <c r="L12" s="871">
        <v>4.0745968823529415</v>
      </c>
      <c r="M12" s="876">
        <v>3.696104941176471</v>
      </c>
    </row>
    <row r="13" spans="1:13">
      <c r="C13" s="1126">
        <v>8</v>
      </c>
      <c r="D13" s="876">
        <v>4.2126308823529417</v>
      </c>
      <c r="E13" s="876">
        <v>4.6500862352941175</v>
      </c>
      <c r="F13" s="876">
        <v>4.7997521764705882</v>
      </c>
      <c r="G13" s="1127">
        <v>4.1518948823529405</v>
      </c>
      <c r="H13" s="871">
        <v>4.5042117058823532</v>
      </c>
      <c r="I13" s="873">
        <v>4.519399529411765</v>
      </c>
      <c r="J13" s="871">
        <v>5.2441051764705877</v>
      </c>
      <c r="K13" s="872">
        <v>5.222119882352942</v>
      </c>
      <c r="L13" s="871">
        <v>4.0773398823529412</v>
      </c>
      <c r="M13" s="876">
        <v>3.8164329411764708</v>
      </c>
    </row>
    <row r="14" spans="1:13">
      <c r="C14" s="1126">
        <v>9</v>
      </c>
      <c r="D14" s="876">
        <v>4.230560176470588</v>
      </c>
      <c r="E14" s="876">
        <v>4.7626562941176473</v>
      </c>
      <c r="F14" s="876">
        <v>4.8115546470588235</v>
      </c>
      <c r="G14" s="1127">
        <v>4.0530291176470588</v>
      </c>
      <c r="H14" s="871">
        <v>4.6150581176470595</v>
      </c>
      <c r="I14" s="873">
        <v>4.2189236470588227</v>
      </c>
      <c r="J14" s="871">
        <v>5.2432861764705887</v>
      </c>
      <c r="K14" s="872">
        <v>5.1699065294117652</v>
      </c>
      <c r="L14" s="871">
        <v>4.1345612941176482</v>
      </c>
      <c r="M14" s="876">
        <v>3.7931614117647054</v>
      </c>
    </row>
    <row r="15" spans="1:13">
      <c r="C15" s="1126">
        <v>10</v>
      </c>
      <c r="D15" s="876">
        <v>4.2543448235294115</v>
      </c>
      <c r="E15" s="876">
        <v>4.8005857058823533</v>
      </c>
      <c r="F15" s="876">
        <v>4.8927212941176466</v>
      </c>
      <c r="G15" s="1127">
        <v>4.1972931764705885</v>
      </c>
      <c r="H15" s="871">
        <v>4.4751054705882352</v>
      </c>
      <c r="I15" s="873">
        <v>4.4313275882352938</v>
      </c>
      <c r="J15" s="871">
        <v>5.2762098235294115</v>
      </c>
      <c r="K15" s="876">
        <v>5.0817214117647067</v>
      </c>
      <c r="L15" s="871">
        <v>4.1901469999999996</v>
      </c>
      <c r="M15" s="876">
        <v>3.7168774117647057</v>
      </c>
    </row>
    <row r="16" spans="1:13">
      <c r="C16" s="1126">
        <v>11</v>
      </c>
      <c r="D16" s="876">
        <v>4.3062438823529412</v>
      </c>
      <c r="E16" s="876">
        <v>4.6466129411764703</v>
      </c>
      <c r="F16" s="876">
        <v>4.9704215294117651</v>
      </c>
      <c r="G16" s="1127">
        <v>4.3415710000000001</v>
      </c>
      <c r="H16" s="871">
        <v>4.3201102941176472</v>
      </c>
      <c r="I16" s="873">
        <v>4.6312247647058822</v>
      </c>
      <c r="J16" s="871">
        <v>5.3101941176470593</v>
      </c>
      <c r="K16" s="872">
        <v>5.0708105882352941</v>
      </c>
      <c r="L16" s="871">
        <v>4.2618756470588233</v>
      </c>
      <c r="M16" s="876">
        <v>3.6761468823529411</v>
      </c>
    </row>
    <row r="17" spans="3:15">
      <c r="C17" s="1126">
        <v>12</v>
      </c>
      <c r="D17" s="876">
        <v>4.5033682352941176</v>
      </c>
      <c r="E17" s="876">
        <v>4.5693524117647053</v>
      </c>
      <c r="F17" s="876">
        <v>5.035472764705883</v>
      </c>
      <c r="G17" s="1127">
        <v>4.3140882352941183</v>
      </c>
      <c r="H17" s="871">
        <v>4.3104727058823524</v>
      </c>
      <c r="I17" s="873">
        <v>4.992735647058824</v>
      </c>
      <c r="J17" s="871">
        <v>5.3284231764705883</v>
      </c>
      <c r="K17" s="872">
        <v>5.1349327058823526</v>
      </c>
      <c r="L17" s="871">
        <v>4.3290703529411765</v>
      </c>
      <c r="M17" s="876">
        <v>3.7129131764705878</v>
      </c>
    </row>
    <row r="18" spans="3:15">
      <c r="C18" s="1126">
        <v>13</v>
      </c>
      <c r="D18" s="876">
        <v>4.9052150588235293</v>
      </c>
      <c r="E18" s="876">
        <v>4.5735858235294113</v>
      </c>
      <c r="F18" s="876">
        <v>5.2143527647058825</v>
      </c>
      <c r="G18" s="1127">
        <v>4.2176075882352944</v>
      </c>
      <c r="H18" s="871">
        <v>4.4293722352941174</v>
      </c>
      <c r="I18" s="873">
        <v>4.9264211176470587</v>
      </c>
      <c r="J18" s="871">
        <v>5.332548000000001</v>
      </c>
      <c r="K18" s="872">
        <v>5.2204772941176483</v>
      </c>
      <c r="L18" s="871">
        <v>4.3641848823529417</v>
      </c>
      <c r="M18" s="876">
        <v>3.6685418823529412</v>
      </c>
    </row>
    <row r="19" spans="3:15">
      <c r="C19" s="1126">
        <v>14</v>
      </c>
      <c r="D19" s="876">
        <v>5.4308501764705888</v>
      </c>
      <c r="E19" s="876">
        <v>4.582324117647059</v>
      </c>
      <c r="F19" s="876">
        <v>5.3884128235294124</v>
      </c>
      <c r="G19" s="1127">
        <v>4.1240442941176472</v>
      </c>
      <c r="H19" s="871">
        <v>4.3988382941176472</v>
      </c>
      <c r="I19" s="873">
        <v>4.9788179999999995</v>
      </c>
      <c r="J19" s="871">
        <v>5.367071411764706</v>
      </c>
      <c r="K19" s="872">
        <v>5.1454130000000005</v>
      </c>
      <c r="L19" s="871">
        <v>4.4310974117647053</v>
      </c>
      <c r="M19" s="876">
        <v>3.6684875882352941</v>
      </c>
    </row>
    <row r="20" spans="3:15">
      <c r="C20" s="1126">
        <v>15</v>
      </c>
      <c r="D20" s="876">
        <v>5.7963191764705879</v>
      </c>
      <c r="E20" s="876">
        <v>4.5732799411764713</v>
      </c>
      <c r="F20" s="876">
        <v>5.4388046470588245</v>
      </c>
      <c r="G20" s="1127">
        <v>4.0957287647058829</v>
      </c>
      <c r="H20" s="871">
        <v>4.4002231764705888</v>
      </c>
      <c r="I20" s="873">
        <v>5.0855304117647053</v>
      </c>
      <c r="J20" s="871">
        <v>5.3726828235294111</v>
      </c>
      <c r="K20" s="872">
        <v>5.2158133529411774</v>
      </c>
      <c r="L20" s="871">
        <v>4.5610240000000006</v>
      </c>
      <c r="M20" s="876">
        <v>3.6167315294117648</v>
      </c>
    </row>
    <row r="21" spans="3:15">
      <c r="C21" s="1126">
        <v>16</v>
      </c>
      <c r="D21" s="876">
        <v>5.8327138235294127</v>
      </c>
      <c r="E21" s="876">
        <v>4.5599411764705886</v>
      </c>
      <c r="F21" s="876">
        <v>5.4806057647058823</v>
      </c>
      <c r="G21" s="1127">
        <v>4.0998818823529408</v>
      </c>
      <c r="H21" s="871">
        <v>4.4906175294117645</v>
      </c>
      <c r="I21" s="873">
        <v>5.0787046470588235</v>
      </c>
      <c r="J21" s="871">
        <v>5.3288177647058816</v>
      </c>
      <c r="K21" s="872">
        <v>5.2989881176470588</v>
      </c>
      <c r="L21" s="871">
        <v>4.5383741764705885</v>
      </c>
      <c r="M21" s="876">
        <v>3.5457943529411766</v>
      </c>
    </row>
    <row r="22" spans="3:15">
      <c r="C22" s="1126">
        <v>17</v>
      </c>
      <c r="D22" s="876">
        <v>5.8371965294117647</v>
      </c>
      <c r="E22" s="876">
        <v>4.4682108823529418</v>
      </c>
      <c r="F22" s="876">
        <v>5.5276053529411762</v>
      </c>
      <c r="G22" s="1127">
        <v>4.1454942941176469</v>
      </c>
      <c r="H22" s="871">
        <v>4.5089651176470591</v>
      </c>
      <c r="I22" s="873">
        <v>5.0819294117647065</v>
      </c>
      <c r="J22" s="871">
        <v>5.3079458823529411</v>
      </c>
      <c r="K22" s="872">
        <v>5.2741359411764703</v>
      </c>
      <c r="L22" s="871">
        <v>4.5450424117647064</v>
      </c>
      <c r="M22" s="876">
        <v>3.4883465882352938</v>
      </c>
      <c r="O22" s="10"/>
    </row>
    <row r="23" spans="3:15">
      <c r="C23" s="1126">
        <v>18</v>
      </c>
      <c r="D23" s="876">
        <v>5.8371965294117647</v>
      </c>
      <c r="E23" s="876">
        <v>4.4682108823529418</v>
      </c>
      <c r="F23" s="876">
        <v>5.587069647058823</v>
      </c>
      <c r="G23" s="1127">
        <v>4.3256314705882364</v>
      </c>
      <c r="H23" s="871">
        <v>4.345099352941177</v>
      </c>
      <c r="I23" s="873">
        <v>5.1545175882352945</v>
      </c>
      <c r="J23" s="871">
        <v>5.2124463529411758</v>
      </c>
      <c r="K23" s="872">
        <v>5.2495215882352939</v>
      </c>
      <c r="L23" s="871">
        <v>4.5455670000000001</v>
      </c>
      <c r="M23" s="876">
        <v>3.5456215294117648</v>
      </c>
    </row>
    <row r="24" spans="3:15">
      <c r="C24" s="1126">
        <v>19</v>
      </c>
      <c r="D24" s="876">
        <v>5.8105839999999995</v>
      </c>
      <c r="E24" s="876">
        <v>4.3433795294117648</v>
      </c>
      <c r="F24" s="876">
        <v>5.5706024705882351</v>
      </c>
      <c r="G24" s="1127">
        <v>4.4820627647058817</v>
      </c>
      <c r="H24" s="871">
        <v>4.1490715882352944</v>
      </c>
      <c r="I24" s="873">
        <v>5.1489084705882355</v>
      </c>
      <c r="J24" s="871">
        <v>5.1097111764705891</v>
      </c>
      <c r="K24" s="872">
        <v>5.2018949411764703</v>
      </c>
      <c r="L24" s="871">
        <v>4.544665411764707</v>
      </c>
      <c r="M24" s="876">
        <v>3.7021140000000003</v>
      </c>
    </row>
    <row r="25" spans="3:15">
      <c r="C25" s="1126">
        <v>20</v>
      </c>
      <c r="D25" s="876">
        <v>5.8321020588235299</v>
      </c>
      <c r="E25" s="876">
        <v>4.4242479411764704</v>
      </c>
      <c r="F25" s="876">
        <v>5.5917022352941173</v>
      </c>
      <c r="G25" s="1127">
        <v>4.6219909411764712</v>
      </c>
      <c r="H25" s="871">
        <v>4.1668257647058828</v>
      </c>
      <c r="I25" s="873">
        <v>5.0604541764705884</v>
      </c>
      <c r="J25" s="871">
        <v>5.0874857647058827</v>
      </c>
      <c r="K25" s="872">
        <v>5.226873294117647</v>
      </c>
      <c r="L25" s="871">
        <v>4.4355847058823539</v>
      </c>
      <c r="M25" s="876">
        <v>3.8818015294117649</v>
      </c>
    </row>
    <row r="26" spans="3:15">
      <c r="C26" s="1126">
        <v>21</v>
      </c>
      <c r="D26" s="1126"/>
      <c r="E26" s="876">
        <v>4.5933075882352945</v>
      </c>
      <c r="F26" s="876">
        <v>5.6582438823529415</v>
      </c>
      <c r="G26" s="1127">
        <v>4.6591594705882349</v>
      </c>
      <c r="H26" s="871">
        <v>4.2700098235294117</v>
      </c>
      <c r="I26" s="873">
        <v>5.0797041176470588</v>
      </c>
      <c r="J26" s="871">
        <v>5.1678670588235294</v>
      </c>
      <c r="K26" s="872">
        <v>5.4091371176470586</v>
      </c>
      <c r="L26" s="871">
        <v>4.3779755882352935</v>
      </c>
      <c r="M26" s="876">
        <v>4.0563326470588246</v>
      </c>
    </row>
    <row r="27" spans="3:15">
      <c r="C27" s="1126">
        <v>22</v>
      </c>
      <c r="D27" s="1126"/>
      <c r="E27" s="876">
        <v>4.6715033529411762</v>
      </c>
      <c r="F27" s="876">
        <v>5.6638499411764718</v>
      </c>
      <c r="G27" s="1127">
        <v>4.8499999999999996</v>
      </c>
      <c r="H27" s="871">
        <v>4.3735035882352937</v>
      </c>
      <c r="I27" s="873">
        <v>5.2136102352941167</v>
      </c>
      <c r="J27" s="871">
        <v>5.2343177058823533</v>
      </c>
      <c r="K27" s="872">
        <v>5.5912602352941176</v>
      </c>
      <c r="L27" s="871">
        <v>4.4045781764705882</v>
      </c>
      <c r="M27" s="876">
        <v>4.2532925882352934</v>
      </c>
    </row>
    <row r="28" spans="3:15">
      <c r="C28" s="1126">
        <v>23</v>
      </c>
      <c r="D28" s="1126"/>
      <c r="E28" s="876">
        <v>4.6776630588235291</v>
      </c>
      <c r="F28" s="876">
        <v>5.6969899999999996</v>
      </c>
      <c r="G28" s="1127">
        <v>4.9000000000000004</v>
      </c>
      <c r="H28" s="871">
        <v>4.3741115294117652</v>
      </c>
      <c r="I28" s="873">
        <v>5.1735518823529407</v>
      </c>
      <c r="J28" s="871">
        <v>5.41</v>
      </c>
      <c r="K28" s="872">
        <v>5.6673117647058824</v>
      </c>
      <c r="L28" s="871">
        <v>4.528163823529411</v>
      </c>
      <c r="M28" s="876">
        <v>4.3644104705882345</v>
      </c>
    </row>
    <row r="29" spans="3:15">
      <c r="C29" s="1126">
        <v>24</v>
      </c>
      <c r="D29" s="1126"/>
      <c r="E29" s="876">
        <v>4.6900857058823533</v>
      </c>
      <c r="F29" s="876">
        <v>5.7238701764705882</v>
      </c>
      <c r="G29" s="1127">
        <v>4.9068377647058821</v>
      </c>
      <c r="H29" s="871">
        <v>4.5010511764705878</v>
      </c>
      <c r="I29" s="873">
        <v>5.2663978823529414</v>
      </c>
      <c r="J29" s="871">
        <v>5.5554742941176469</v>
      </c>
      <c r="K29" s="872">
        <v>5.7565269411764701</v>
      </c>
      <c r="L29" s="871">
        <v>4.6662521176470593</v>
      </c>
      <c r="M29" s="876">
        <v>4.5111017058823526</v>
      </c>
    </row>
    <row r="30" spans="3:15">
      <c r="C30" s="1126">
        <v>25</v>
      </c>
      <c r="D30" s="1126"/>
      <c r="E30" s="876">
        <v>4.6754056470588239</v>
      </c>
      <c r="F30" s="876">
        <v>5.7420219999999995</v>
      </c>
      <c r="G30" s="1127">
        <v>5.1032104117647057</v>
      </c>
      <c r="H30" s="871">
        <v>4.6116804117647066</v>
      </c>
      <c r="I30" s="873">
        <v>5.3510569411764708</v>
      </c>
      <c r="J30" s="871">
        <v>5.6646077647058828</v>
      </c>
      <c r="K30" s="872">
        <v>5.5826014705882354</v>
      </c>
      <c r="L30" s="871">
        <v>4.727622823529412</v>
      </c>
      <c r="M30" s="876">
        <v>4.4481725294117647</v>
      </c>
    </row>
    <row r="31" spans="3:15">
      <c r="C31" s="1126">
        <v>26</v>
      </c>
      <c r="D31" s="1126"/>
      <c r="E31" s="876">
        <v>4.6873687058823537</v>
      </c>
      <c r="F31" s="876">
        <v>5.7321985882352946</v>
      </c>
      <c r="G31" s="1127">
        <v>5.2261567647058822</v>
      </c>
      <c r="H31" s="871">
        <v>4.4571096470588234</v>
      </c>
      <c r="I31" s="873">
        <v>5.4953072352941179</v>
      </c>
      <c r="J31" s="871">
        <v>5.7524655882352933</v>
      </c>
      <c r="K31" s="872">
        <v>5.5287027058823526</v>
      </c>
      <c r="L31" s="871">
        <v>4.7728872941176466</v>
      </c>
      <c r="M31" s="876">
        <v>4.3169375294117645</v>
      </c>
    </row>
    <row r="32" spans="3:15">
      <c r="C32" s="1130">
        <v>27</v>
      </c>
      <c r="D32" s="1130"/>
      <c r="E32" s="876">
        <v>4.7102532941176465</v>
      </c>
      <c r="F32" s="876">
        <v>5.7150554117647063</v>
      </c>
      <c r="G32" s="1127">
        <v>5.3463555294117651</v>
      </c>
      <c r="H32" s="871">
        <v>4.3126314705882356</v>
      </c>
      <c r="I32" s="873">
        <v>5.5707301764705877</v>
      </c>
      <c r="J32" s="871">
        <v>5.7088345294117655</v>
      </c>
      <c r="K32" s="872">
        <v>5.5858667647058828</v>
      </c>
      <c r="L32" s="871">
        <v>4.7790538823529412</v>
      </c>
      <c r="M32" s="876">
        <v>4.2949736470588231</v>
      </c>
    </row>
    <row r="33" spans="2:13">
      <c r="C33" s="1130">
        <v>28</v>
      </c>
      <c r="D33" s="1130"/>
      <c r="E33" s="876">
        <v>4.7197165294117651</v>
      </c>
      <c r="F33" s="876">
        <v>5.5602529411764712</v>
      </c>
      <c r="G33" s="1127">
        <v>5.4125767647058822</v>
      </c>
      <c r="H33" s="871">
        <v>4.3861281176470595</v>
      </c>
      <c r="I33" s="873">
        <v>5.46895394117647</v>
      </c>
      <c r="J33" s="871">
        <v>5.6732084117647066</v>
      </c>
      <c r="K33" s="872">
        <v>5.5403927647058824</v>
      </c>
      <c r="L33" s="871">
        <v>4.7348202352941176</v>
      </c>
      <c r="M33" s="876">
        <v>4.3604882941176468</v>
      </c>
    </row>
    <row r="34" spans="2:13">
      <c r="C34" s="1130">
        <v>29</v>
      </c>
      <c r="D34" s="1130"/>
      <c r="E34" s="876">
        <v>4.6956841176470592</v>
      </c>
      <c r="F34" s="876">
        <v>5.4133682352941186</v>
      </c>
      <c r="G34" s="1127">
        <v>5.3897434117647061</v>
      </c>
      <c r="H34" s="871">
        <v>4.4395527647058826</v>
      </c>
      <c r="I34" s="873">
        <v>5.2411312352941177</v>
      </c>
      <c r="J34" s="871">
        <v>5.8296909411764704</v>
      </c>
      <c r="K34" s="872">
        <v>5.4629716470588248</v>
      </c>
      <c r="L34" s="871">
        <v>4.7025244117647054</v>
      </c>
      <c r="M34" s="876">
        <v>4.3639891176470593</v>
      </c>
    </row>
    <row r="35" spans="2:13">
      <c r="C35" s="1130">
        <v>30</v>
      </c>
      <c r="D35" s="1130"/>
      <c r="E35" s="876">
        <v>4.6217661176470584</v>
      </c>
      <c r="F35" s="876">
        <v>5.4209105294117643</v>
      </c>
      <c r="G35" s="1127">
        <v>5.3571623529411765</v>
      </c>
      <c r="H35" s="871">
        <v>4.3718005882352946</v>
      </c>
      <c r="I35" s="873">
        <v>5.1181328823529419</v>
      </c>
      <c r="J35" s="871">
        <v>5.9092777058823529</v>
      </c>
      <c r="K35" s="872">
        <v>5.4476324117647064</v>
      </c>
      <c r="L35" s="871">
        <v>4.6775445294117644</v>
      </c>
      <c r="M35" s="876">
        <v>4.3757174117647057</v>
      </c>
    </row>
    <row r="36" spans="2:13">
      <c r="C36" s="1130">
        <v>31</v>
      </c>
      <c r="D36" s="1130"/>
      <c r="E36" s="876">
        <v>4.5724402941176479</v>
      </c>
      <c r="F36" s="876">
        <v>5.4732439411764711</v>
      </c>
      <c r="G36" s="1127">
        <v>5.341501941176471</v>
      </c>
      <c r="H36" s="871">
        <v>4.3706604117647059</v>
      </c>
      <c r="I36" s="873">
        <v>5.1129535294117652</v>
      </c>
      <c r="J36" s="871">
        <v>5.9283900000000003</v>
      </c>
      <c r="K36" s="872">
        <v>5.5859761176470588</v>
      </c>
      <c r="L36" s="871">
        <v>4.6862614117647059</v>
      </c>
      <c r="M36" s="876">
        <v>4.450959882352941</v>
      </c>
    </row>
    <row r="37" spans="2:13">
      <c r="B37" s="10"/>
      <c r="C37" s="1130">
        <v>32</v>
      </c>
      <c r="D37" s="1130"/>
      <c r="E37" s="876">
        <v>4.7009934705882364</v>
      </c>
      <c r="F37" s="876">
        <v>5.5027325294117642</v>
      </c>
      <c r="G37" s="1127">
        <v>5.3134624705882354</v>
      </c>
      <c r="H37" s="871">
        <v>4.385517882352941</v>
      </c>
      <c r="I37" s="873">
        <v>5.1447102352941183</v>
      </c>
      <c r="J37" s="871">
        <v>5.902471823529412</v>
      </c>
      <c r="K37" s="872">
        <v>5.5912350000000002</v>
      </c>
      <c r="L37" s="871">
        <v>4.7292310000000004</v>
      </c>
      <c r="M37" s="876">
        <v>4.5183625882352931</v>
      </c>
    </row>
    <row r="38" spans="2:13">
      <c r="B38" s="10"/>
      <c r="C38" s="1130">
        <v>33</v>
      </c>
      <c r="D38" s="1130"/>
      <c r="E38" s="876">
        <v>4.9134601176470589</v>
      </c>
      <c r="F38" s="876">
        <v>5.514854647058824</v>
      </c>
      <c r="G38" s="1127">
        <v>5.3037262352941177</v>
      </c>
      <c r="H38" s="871">
        <v>4.361428882352941</v>
      </c>
      <c r="I38" s="873">
        <v>5.1303735294117647</v>
      </c>
      <c r="J38" s="871">
        <v>5.9220368235294121</v>
      </c>
      <c r="K38" s="872">
        <v>5.6643577058823533</v>
      </c>
      <c r="L38" s="875">
        <v>4.7572727647058821</v>
      </c>
      <c r="M38" s="876">
        <v>4.5716465294117645</v>
      </c>
    </row>
    <row r="39" spans="2:13">
      <c r="B39" s="10"/>
      <c r="C39" s="1130">
        <v>34</v>
      </c>
      <c r="D39" s="1130"/>
      <c r="E39" s="876">
        <v>5.0109310588235294</v>
      </c>
      <c r="F39" s="876">
        <v>5.51779111764706</v>
      </c>
      <c r="G39" s="1127">
        <v>5.298450529411765</v>
      </c>
      <c r="H39" s="871">
        <v>4.3522761176470581</v>
      </c>
      <c r="I39" s="873">
        <v>5.1243874117647055</v>
      </c>
      <c r="J39" s="871">
        <v>6.0421797647058817</v>
      </c>
      <c r="K39" s="872">
        <v>5.7659710588235296</v>
      </c>
      <c r="L39" s="875">
        <v>4.8104595882352941</v>
      </c>
      <c r="M39" s="876">
        <v>4.5161717058823534</v>
      </c>
    </row>
    <row r="40" spans="2:13">
      <c r="B40" s="10"/>
      <c r="C40" s="1130">
        <v>35</v>
      </c>
      <c r="D40" s="1130"/>
      <c r="E40" s="876">
        <v>5.0182102941176474</v>
      </c>
      <c r="F40" s="876">
        <v>5.5389451764705884</v>
      </c>
      <c r="G40" s="1127">
        <v>5.3124171176470592</v>
      </c>
      <c r="H40" s="871">
        <v>4.3771619411764702</v>
      </c>
      <c r="I40" s="873">
        <v>5.1091827647058814</v>
      </c>
      <c r="J40" s="871">
        <v>6.1975037647058828</v>
      </c>
      <c r="K40" s="872">
        <v>5.9204791176470586</v>
      </c>
      <c r="L40" s="871">
        <v>4.8542726470588242</v>
      </c>
      <c r="M40" s="876">
        <v>4.3678424705882355</v>
      </c>
    </row>
    <row r="41" spans="2:13">
      <c r="B41" s="10"/>
      <c r="C41" s="1126">
        <v>36</v>
      </c>
      <c r="D41" s="1126"/>
      <c r="E41" s="876">
        <v>4.9374642352941169</v>
      </c>
      <c r="F41" s="876">
        <v>5.5461708823529419</v>
      </c>
      <c r="G41" s="1127">
        <v>5.3213427647058822</v>
      </c>
      <c r="H41" s="871">
        <v>4.5368524117647056</v>
      </c>
      <c r="I41" s="873">
        <v>5.1041578823529408</v>
      </c>
      <c r="J41" s="871">
        <v>6.2338884705882354</v>
      </c>
      <c r="K41" s="872">
        <v>5.9248440588235303</v>
      </c>
      <c r="L41" s="871">
        <v>4.933885411764706</v>
      </c>
      <c r="M41" s="876">
        <v>4.2758231176470591</v>
      </c>
    </row>
    <row r="42" spans="2:13">
      <c r="C42" s="1126">
        <v>37</v>
      </c>
      <c r="D42" s="1126"/>
      <c r="E42" s="876">
        <v>4.7522272352941171</v>
      </c>
      <c r="F42" s="876">
        <v>5.4646884117647057</v>
      </c>
      <c r="G42" s="1127">
        <v>5.3778430588235295</v>
      </c>
      <c r="H42" s="871">
        <v>4.6888912352941183</v>
      </c>
      <c r="I42" s="873">
        <v>5.0463950588235296</v>
      </c>
      <c r="J42" s="871">
        <v>6.0484679411764706</v>
      </c>
      <c r="K42" s="872">
        <v>5.898568</v>
      </c>
      <c r="L42" s="871">
        <v>4.9897869411764706</v>
      </c>
      <c r="M42" s="876">
        <v>4.2743021176470597</v>
      </c>
    </row>
    <row r="43" spans="2:13">
      <c r="C43" s="1126">
        <v>38</v>
      </c>
      <c r="D43" s="1126"/>
      <c r="E43" s="876">
        <v>4.6246849999999995</v>
      </c>
      <c r="F43" s="876">
        <v>5.2313238823529415</v>
      </c>
      <c r="G43" s="1127">
        <v>5.4984738823529415</v>
      </c>
      <c r="H43" s="871">
        <v>4.7300000000000004</v>
      </c>
      <c r="I43" s="873">
        <v>4.8863199411764704</v>
      </c>
      <c r="J43" s="871">
        <v>5.9260262941176469</v>
      </c>
      <c r="K43" s="872">
        <v>5.9632185294117654</v>
      </c>
      <c r="L43" s="871">
        <v>5.0368186470588245</v>
      </c>
      <c r="M43" s="876">
        <v>4.2175089411764715</v>
      </c>
    </row>
    <row r="44" spans="2:13">
      <c r="C44" s="1126">
        <v>39</v>
      </c>
      <c r="D44" s="1126"/>
      <c r="E44" s="876">
        <v>4.5462200588235291</v>
      </c>
      <c r="F44" s="876">
        <v>5.0964182941176466</v>
      </c>
      <c r="G44" s="1127">
        <v>5.4467851176470594</v>
      </c>
      <c r="H44" s="871">
        <v>4.640264352941176</v>
      </c>
      <c r="I44" s="873">
        <v>4.6491051176470588</v>
      </c>
      <c r="J44" s="871">
        <v>5.7930209999999995</v>
      </c>
      <c r="K44" s="872">
        <v>6.0404943529411765</v>
      </c>
      <c r="L44" s="871">
        <v>5.0571873529411766</v>
      </c>
      <c r="M44" s="876">
        <v>4.0862953529411765</v>
      </c>
    </row>
    <row r="45" spans="2:13">
      <c r="C45" s="1126">
        <v>40</v>
      </c>
      <c r="D45" s="1126"/>
      <c r="E45" s="876">
        <v>4.5265854705882358</v>
      </c>
      <c r="F45" s="876">
        <v>4.9290539999999989</v>
      </c>
      <c r="G45" s="1127">
        <v>5.2671006470588244</v>
      </c>
      <c r="H45" s="871">
        <v>4.4546992941176464</v>
      </c>
      <c r="I45" s="873">
        <v>4.5869972352941177</v>
      </c>
      <c r="J45" s="874">
        <v>5.76</v>
      </c>
      <c r="K45" s="872">
        <v>6.082682411764706</v>
      </c>
      <c r="L45" s="871">
        <v>5.0998426470588241</v>
      </c>
      <c r="M45" s="876">
        <v>3.9596325294117642</v>
      </c>
    </row>
    <row r="46" spans="2:13">
      <c r="C46" s="1126">
        <v>41</v>
      </c>
      <c r="D46" s="1126"/>
      <c r="E46" s="876">
        <v>4.4900126470588235</v>
      </c>
      <c r="F46" s="876">
        <v>4.8453362941176472</v>
      </c>
      <c r="G46" s="1127">
        <v>5.0930061764705892</v>
      </c>
      <c r="H46" s="871">
        <v>4.438794176470588</v>
      </c>
      <c r="I46" s="873">
        <v>4.5546088823529418</v>
      </c>
      <c r="J46" s="871">
        <v>5.7762425882352932</v>
      </c>
      <c r="K46" s="872">
        <v>6.047139647058823</v>
      </c>
      <c r="L46" s="871">
        <v>5.1074881764705884</v>
      </c>
      <c r="M46" s="876">
        <v>3.8361914117647062</v>
      </c>
    </row>
    <row r="47" spans="2:13">
      <c r="C47" s="1126">
        <v>42</v>
      </c>
      <c r="D47" s="1126"/>
      <c r="E47" s="876">
        <v>4.378448176470588</v>
      </c>
      <c r="F47" s="876">
        <v>4.8401240588235295</v>
      </c>
      <c r="G47" s="1127">
        <v>4.9529013529411765</v>
      </c>
      <c r="H47" s="871">
        <v>4.4076171176470584</v>
      </c>
      <c r="I47" s="873">
        <v>4.6046588823529406</v>
      </c>
      <c r="J47" s="871">
        <v>5.7626331176470593</v>
      </c>
      <c r="K47" s="872">
        <v>5.996251529411766</v>
      </c>
      <c r="L47" s="871">
        <v>5.0531351764705885</v>
      </c>
      <c r="M47" s="876">
        <v>3.7983071176470591</v>
      </c>
    </row>
    <row r="48" spans="2:13">
      <c r="C48" s="1126">
        <v>43</v>
      </c>
      <c r="D48" s="1126"/>
      <c r="E48" s="876">
        <v>4.2971760000000003</v>
      </c>
      <c r="F48" s="876">
        <v>4.7828322941176475</v>
      </c>
      <c r="G48" s="1127">
        <v>4.8847538235294117</v>
      </c>
      <c r="H48" s="871">
        <v>4.3858604705882351</v>
      </c>
      <c r="I48" s="873">
        <v>4.6015136470588232</v>
      </c>
      <c r="J48" s="871">
        <v>5.6949122941176471</v>
      </c>
      <c r="K48" s="872">
        <v>5.8355623529411762</v>
      </c>
      <c r="L48" s="871">
        <v>5.0789715294117643</v>
      </c>
      <c r="M48" s="876">
        <v>3.7951091176470588</v>
      </c>
    </row>
    <row r="49" spans="3:36">
      <c r="C49" s="1126">
        <v>44</v>
      </c>
      <c r="D49" s="1126"/>
      <c r="E49" s="876">
        <v>4.2709312941176476</v>
      </c>
      <c r="F49" s="876">
        <v>4.6667422941176468</v>
      </c>
      <c r="G49" s="1127">
        <v>4.8982539411764714</v>
      </c>
      <c r="H49" s="871">
        <v>4.318431764705883</v>
      </c>
      <c r="I49" s="873">
        <v>4.5730459411764706</v>
      </c>
      <c r="J49" s="871">
        <v>5.5491478823529414</v>
      </c>
      <c r="K49" s="872">
        <v>5.7002193529411764</v>
      </c>
      <c r="L49" s="871">
        <v>5.0967685294117651</v>
      </c>
      <c r="M49" s="876">
        <v>3.8271097647058823</v>
      </c>
    </row>
    <row r="50" spans="3:36">
      <c r="C50" s="1126">
        <v>45</v>
      </c>
      <c r="D50" s="1126"/>
      <c r="E50" s="876">
        <v>4.2481139999999993</v>
      </c>
      <c r="F50" s="876">
        <v>4.6526518235294114</v>
      </c>
      <c r="G50" s="1127">
        <v>4.8859406470588231</v>
      </c>
      <c r="H50" s="871">
        <v>4.1601758823529407</v>
      </c>
      <c r="I50" s="873">
        <v>4.5089177058823537</v>
      </c>
      <c r="J50" s="871">
        <v>5.3265947647058818</v>
      </c>
      <c r="K50" s="872">
        <v>5.7281907647058823</v>
      </c>
      <c r="L50" s="871">
        <v>5.1163151764705876</v>
      </c>
      <c r="M50" s="876">
        <v>3.8102067058823534</v>
      </c>
    </row>
    <row r="51" spans="3:36">
      <c r="C51" s="1126">
        <v>46</v>
      </c>
      <c r="D51" s="1126"/>
      <c r="E51" s="876">
        <v>4.2585078823529408</v>
      </c>
      <c r="F51" s="876">
        <v>4.6280596470588238</v>
      </c>
      <c r="G51" s="1127">
        <v>4.907833411764706</v>
      </c>
      <c r="H51" s="871">
        <v>3.9537894117647059</v>
      </c>
      <c r="I51" s="873">
        <v>4.4577252352941175</v>
      </c>
      <c r="J51" s="871">
        <v>5.2978578823529414</v>
      </c>
      <c r="K51" s="872">
        <v>5.7381931176470591</v>
      </c>
      <c r="L51" s="871">
        <v>5.1769617058823529</v>
      </c>
      <c r="M51" s="876">
        <v>3.8272435882352944</v>
      </c>
      <c r="O51" s="382"/>
    </row>
    <row r="52" spans="3:36">
      <c r="C52" s="1126">
        <v>47</v>
      </c>
      <c r="D52" s="1126"/>
      <c r="E52" s="876">
        <v>4.2466136470588234</v>
      </c>
      <c r="F52" s="876">
        <v>4.6337238235294116</v>
      </c>
      <c r="G52" s="1127">
        <v>5.0226777058823533</v>
      </c>
      <c r="H52" s="871">
        <v>3.8245089999999999</v>
      </c>
      <c r="I52" s="873">
        <v>4.413155117647058</v>
      </c>
      <c r="J52" s="871">
        <v>5.2754068823529412</v>
      </c>
      <c r="K52" s="872">
        <v>5.6960861176470585</v>
      </c>
      <c r="L52" s="871">
        <v>5.2419379999999993</v>
      </c>
      <c r="M52" s="876">
        <v>3.8190329411764705</v>
      </c>
      <c r="O52" s="382"/>
    </row>
    <row r="53" spans="3:36">
      <c r="C53" s="1126">
        <v>48</v>
      </c>
      <c r="D53" s="1126"/>
      <c r="E53" s="876">
        <v>4.2239018823529415</v>
      </c>
      <c r="F53" s="876">
        <v>4.6336741176470593</v>
      </c>
      <c r="G53" s="1127">
        <v>5.0789302352941172</v>
      </c>
      <c r="H53" s="871">
        <v>3.7097794117647065</v>
      </c>
      <c r="I53" s="873">
        <v>4.3352797647058825</v>
      </c>
      <c r="J53" s="871">
        <v>5.3036704117647062</v>
      </c>
      <c r="K53" s="872">
        <v>5.5485781764705884</v>
      </c>
      <c r="L53" s="871">
        <v>5.385765411764706</v>
      </c>
      <c r="M53" s="876">
        <v>3.8422050588235295</v>
      </c>
      <c r="O53" s="382"/>
    </row>
    <row r="54" spans="3:36">
      <c r="C54" s="1126">
        <v>49</v>
      </c>
      <c r="D54" s="1126"/>
      <c r="E54" s="876">
        <v>4.1856107647058822</v>
      </c>
      <c r="F54" s="876">
        <v>4.6438768235294123</v>
      </c>
      <c r="G54" s="1127">
        <v>5.1785928235294119</v>
      </c>
      <c r="H54" s="871">
        <v>3.7403317058823533</v>
      </c>
      <c r="I54" s="873">
        <v>4.2020351176470587</v>
      </c>
      <c r="J54" s="871">
        <v>5.430207823529412</v>
      </c>
      <c r="K54" s="872">
        <v>5.3980641764705881</v>
      </c>
      <c r="L54" s="871">
        <v>5.5433598235294124</v>
      </c>
      <c r="M54" s="876">
        <v>3.8631021764705884</v>
      </c>
      <c r="O54" s="382"/>
    </row>
    <row r="55" spans="3:36">
      <c r="C55" s="1126">
        <v>50</v>
      </c>
      <c r="D55" s="1126"/>
      <c r="E55" s="876">
        <v>4.1593339411764711</v>
      </c>
      <c r="F55" s="876">
        <v>4.5922561176470591</v>
      </c>
      <c r="G55" s="1127">
        <v>5.1868967647058826</v>
      </c>
      <c r="H55" s="871">
        <v>3.8469829411764707</v>
      </c>
      <c r="I55" s="873">
        <v>4.0803750000000001</v>
      </c>
      <c r="J55" s="871">
        <v>5.3218627647058829</v>
      </c>
      <c r="K55" s="872">
        <v>5.3495053529411765</v>
      </c>
      <c r="L55" s="871">
        <v>5.6530828823529422</v>
      </c>
      <c r="M55" s="876">
        <v>3.9741604117647062</v>
      </c>
      <c r="O55" s="382"/>
    </row>
    <row r="56" spans="3:36">
      <c r="C56" s="1137">
        <v>51</v>
      </c>
      <c r="D56" s="1461"/>
      <c r="E56" s="1810">
        <v>4.1773075882352941</v>
      </c>
      <c r="F56" s="1810">
        <v>4.4381204705882356</v>
      </c>
      <c r="G56" s="1127">
        <v>5.0272682352941178</v>
      </c>
      <c r="H56" s="871">
        <v>3.8825945294117647</v>
      </c>
      <c r="I56" s="873">
        <v>4.059936705882353</v>
      </c>
      <c r="J56" s="871">
        <v>5.1364254117647059</v>
      </c>
      <c r="K56" s="872">
        <v>5.2787203529411766</v>
      </c>
      <c r="L56" s="871">
        <v>5.6129021764705884</v>
      </c>
      <c r="M56" s="876">
        <v>4.0024361764705878</v>
      </c>
    </row>
    <row r="57" spans="3:36">
      <c r="C57" s="1137">
        <v>52</v>
      </c>
      <c r="D57" s="1462"/>
      <c r="E57" s="1811"/>
      <c r="F57" s="1811"/>
      <c r="G57" s="1127">
        <v>4.8702328235294114</v>
      </c>
      <c r="H57" s="871">
        <v>3.8604624117647055</v>
      </c>
      <c r="I57" s="873">
        <v>4.0853524705882354</v>
      </c>
      <c r="J57" s="871">
        <v>5.0826283529411764</v>
      </c>
      <c r="K57" s="872">
        <v>5.24570494117647</v>
      </c>
      <c r="L57" s="871">
        <v>5.4961675294117649</v>
      </c>
      <c r="M57" s="876">
        <v>4.0593738823529417</v>
      </c>
    </row>
    <row r="58" spans="3:36" ht="13.5" thickBot="1">
      <c r="C58" s="1131">
        <v>53</v>
      </c>
      <c r="D58" s="1131"/>
      <c r="E58" s="1131"/>
      <c r="F58" s="867"/>
      <c r="G58" s="1135"/>
      <c r="H58" s="868"/>
      <c r="I58" s="869"/>
      <c r="J58" s="869"/>
      <c r="K58" s="869"/>
      <c r="L58" s="868"/>
      <c r="M58" s="867"/>
    </row>
    <row r="60" spans="3:36">
      <c r="F60" s="1128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3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435</v>
      </c>
      <c r="B1" s="147"/>
      <c r="C1" s="147"/>
      <c r="D1" s="147"/>
      <c r="E1" s="148" t="s">
        <v>436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437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36" t="s">
        <v>18</v>
      </c>
      <c r="G6" s="937" t="s">
        <v>10</v>
      </c>
      <c r="H6" s="937" t="s">
        <v>214</v>
      </c>
      <c r="I6" s="115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2" sqref="U12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815" t="s">
        <v>573</v>
      </c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</row>
    <row r="2" spans="1:18" s="806" customFormat="1" ht="25.5" customHeight="1">
      <c r="A2" s="1815" t="s">
        <v>449</v>
      </c>
      <c r="B2" s="1815"/>
      <c r="C2" s="1815"/>
      <c r="D2" s="1815"/>
      <c r="E2" s="1815"/>
      <c r="F2" s="1815"/>
      <c r="G2" s="1815"/>
      <c r="H2" s="1815"/>
      <c r="I2" s="1815"/>
      <c r="J2" s="1815"/>
      <c r="K2" s="1815"/>
      <c r="L2" s="1815"/>
      <c r="M2" s="1815"/>
      <c r="N2" s="1815"/>
      <c r="O2" s="1815"/>
      <c r="P2" s="1815"/>
      <c r="Q2" s="1815"/>
      <c r="R2" s="1815"/>
    </row>
    <row r="3" spans="1:18" s="806" customFormat="1" ht="25.5" customHeight="1" thickBot="1">
      <c r="A3" s="1219"/>
      <c r="B3" s="1219"/>
      <c r="C3" s="1597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1219"/>
      <c r="O3" s="1219"/>
      <c r="P3" s="1219"/>
      <c r="Q3" s="1219"/>
      <c r="R3" s="1219"/>
    </row>
    <row r="4" spans="1:18" ht="41.25" customHeight="1" thickBot="1">
      <c r="A4" s="807"/>
      <c r="B4" s="1812" t="s">
        <v>312</v>
      </c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4"/>
    </row>
    <row r="5" spans="1:18" s="810" customFormat="1" ht="41.25" customHeight="1" thickBot="1">
      <c r="A5" s="809"/>
      <c r="B5" s="1611" t="s">
        <v>265</v>
      </c>
      <c r="C5" s="1611">
        <v>2019</v>
      </c>
      <c r="D5" s="1611">
        <v>2018</v>
      </c>
      <c r="E5" s="1611">
        <v>2017</v>
      </c>
      <c r="F5" s="1612">
        <v>2016</v>
      </c>
      <c r="G5" s="1612">
        <v>2015</v>
      </c>
      <c r="H5" s="1612">
        <v>2014</v>
      </c>
      <c r="I5" s="1612">
        <v>2013</v>
      </c>
      <c r="J5" s="1612">
        <v>2012</v>
      </c>
      <c r="K5" s="1612">
        <v>2011</v>
      </c>
      <c r="L5" s="1612">
        <v>2010</v>
      </c>
      <c r="M5" s="1613">
        <v>2009</v>
      </c>
      <c r="N5" s="1613">
        <v>2008</v>
      </c>
      <c r="O5" s="1614">
        <v>2007</v>
      </c>
      <c r="P5" s="1612">
        <v>2006</v>
      </c>
      <c r="Q5" s="1613">
        <v>2005</v>
      </c>
      <c r="R5" s="1615">
        <v>2004</v>
      </c>
    </row>
    <row r="6" spans="1:18" s="814" customFormat="1" ht="41.25" customHeight="1">
      <c r="A6" s="811"/>
      <c r="B6" s="1463" t="s">
        <v>239</v>
      </c>
      <c r="C6" s="1616">
        <v>4.0855298823529411</v>
      </c>
      <c r="D6" s="812">
        <v>4.2289497058823526</v>
      </c>
      <c r="E6" s="812">
        <v>4.9394073529411768</v>
      </c>
      <c r="F6" s="812">
        <v>4.0279796470588236</v>
      </c>
      <c r="G6" s="812">
        <v>4.0381395294117644</v>
      </c>
      <c r="H6" s="812">
        <v>5.0113485882352942</v>
      </c>
      <c r="I6" s="813">
        <v>5.1095612941176478</v>
      </c>
      <c r="J6" s="816">
        <v>5.0677250000000003</v>
      </c>
      <c r="K6" s="816">
        <v>3.7429225294117656</v>
      </c>
      <c r="L6" s="816">
        <v>3.7128818235294121</v>
      </c>
      <c r="M6" s="816">
        <v>4.3656286470588235</v>
      </c>
      <c r="N6" s="816">
        <v>3.5207081764705883</v>
      </c>
      <c r="O6" s="816">
        <v>3.1934752352941178</v>
      </c>
      <c r="P6" s="816">
        <v>3.4406862941176475</v>
      </c>
      <c r="Q6" s="816">
        <v>3.8886532941176473</v>
      </c>
      <c r="R6" s="816">
        <v>3.1006559999999999</v>
      </c>
    </row>
    <row r="7" spans="1:18" s="814" customFormat="1" ht="41.25" customHeight="1">
      <c r="A7" s="811"/>
      <c r="B7" s="1464" t="s">
        <v>240</v>
      </c>
      <c r="C7" s="1616">
        <v>4.1935667647058823</v>
      </c>
      <c r="D7" s="812">
        <v>4.5414704705882354</v>
      </c>
      <c r="E7" s="812">
        <v>4.8579768823529399</v>
      </c>
      <c r="F7" s="812">
        <v>4.1675323529411772</v>
      </c>
      <c r="G7" s="812">
        <v>4.4162942352941181</v>
      </c>
      <c r="H7" s="812">
        <v>4.6216154705882353</v>
      </c>
      <c r="I7" s="813">
        <v>5.2091351764705891</v>
      </c>
      <c r="J7" s="815">
        <v>5.2290817647058825</v>
      </c>
      <c r="K7" s="815">
        <v>3.9855292941176472</v>
      </c>
      <c r="L7" s="815">
        <v>3.649275117647059</v>
      </c>
      <c r="M7" s="815">
        <v>4.4462944117647067</v>
      </c>
      <c r="N7" s="815">
        <v>3.3032082352941181</v>
      </c>
      <c r="O7" s="815">
        <v>3.2809239411764706</v>
      </c>
      <c r="P7" s="815">
        <v>3.2899512941176465</v>
      </c>
      <c r="Q7" s="815">
        <v>3.9688449411764704</v>
      </c>
      <c r="R7" s="815">
        <v>3.2866508235294112</v>
      </c>
    </row>
    <row r="8" spans="1:18" s="814" customFormat="1" ht="41.25" customHeight="1">
      <c r="A8" s="811"/>
      <c r="B8" s="1464" t="s">
        <v>241</v>
      </c>
      <c r="C8" s="1616">
        <v>4.4796501176470596</v>
      </c>
      <c r="D8" s="812">
        <v>4.6490431764705882</v>
      </c>
      <c r="E8" s="812">
        <v>4.9839025294117647</v>
      </c>
      <c r="F8" s="812">
        <v>4.2270257058823528</v>
      </c>
      <c r="G8" s="812">
        <v>4.3829683529411758</v>
      </c>
      <c r="H8" s="812">
        <v>4.7632558235294109</v>
      </c>
      <c r="I8" s="813">
        <v>5.3116860588235291</v>
      </c>
      <c r="J8" s="815">
        <v>5.1335547058823527</v>
      </c>
      <c r="K8" s="815">
        <v>4.2542851764705887</v>
      </c>
      <c r="L8" s="815">
        <v>3.7148455882352942</v>
      </c>
      <c r="M8" s="815">
        <v>4.7986043529411759</v>
      </c>
      <c r="N8" s="815">
        <v>3.6690160000000001</v>
      </c>
      <c r="O8" s="815">
        <v>3.3677585882352945</v>
      </c>
      <c r="P8" s="815">
        <v>3.4350626470588237</v>
      </c>
      <c r="Q8" s="815">
        <v>3.9369115882352941</v>
      </c>
      <c r="R8" s="815">
        <v>3.8695631764705882</v>
      </c>
    </row>
    <row r="9" spans="1:18" s="814" customFormat="1" ht="41.25" customHeight="1">
      <c r="A9" s="811"/>
      <c r="B9" s="1464" t="s">
        <v>242</v>
      </c>
      <c r="C9" s="1616">
        <v>5.7211248823529415</v>
      </c>
      <c r="D9" s="812">
        <v>4.5444696470588237</v>
      </c>
      <c r="E9" s="812">
        <v>5.4571384705882346</v>
      </c>
      <c r="F9" s="812">
        <v>4.116151764705883</v>
      </c>
      <c r="G9" s="812">
        <v>4.434768</v>
      </c>
      <c r="H9" s="812">
        <v>5.0712349999999997</v>
      </c>
      <c r="I9" s="813">
        <v>5.341960764705882</v>
      </c>
      <c r="J9" s="815">
        <v>5.238995411764706</v>
      </c>
      <c r="K9" s="815">
        <v>4.5199999999999996</v>
      </c>
      <c r="L9" s="815">
        <v>3.5780917058823531</v>
      </c>
      <c r="M9" s="815">
        <v>4.887862352941176</v>
      </c>
      <c r="N9" s="815">
        <v>3.686172941176471</v>
      </c>
      <c r="O9" s="815">
        <v>3.3316239411764705</v>
      </c>
      <c r="P9" s="815">
        <v>3.4256636470588235</v>
      </c>
      <c r="Q9" s="815">
        <v>3.6686642352941186</v>
      </c>
      <c r="R9" s="815">
        <v>4.0601775882352937</v>
      </c>
    </row>
    <row r="10" spans="1:18" s="814" customFormat="1" ht="41.25" customHeight="1">
      <c r="A10" s="811"/>
      <c r="B10" s="1464" t="s">
        <v>243</v>
      </c>
      <c r="C10" s="1600"/>
      <c r="D10" s="1598">
        <v>4.488636176470588</v>
      </c>
      <c r="E10" s="812">
        <v>5.6152957058823523</v>
      </c>
      <c r="F10" s="812">
        <v>4.525163882352941</v>
      </c>
      <c r="G10" s="812">
        <v>4.2417034705882353</v>
      </c>
      <c r="H10" s="812">
        <v>5.1252545882352942</v>
      </c>
      <c r="I10" s="813">
        <v>5.1541023529411758</v>
      </c>
      <c r="J10" s="815">
        <v>5.3398593529411764</v>
      </c>
      <c r="K10" s="815">
        <v>4.4800000000000004</v>
      </c>
      <c r="L10" s="815">
        <v>3.7969757647058828</v>
      </c>
      <c r="M10" s="815">
        <v>4.8411067058823525</v>
      </c>
      <c r="N10" s="815">
        <v>4.089438294117647</v>
      </c>
      <c r="O10" s="815">
        <v>3.2492872941176474</v>
      </c>
      <c r="P10" s="815">
        <v>3.4094021764705884</v>
      </c>
      <c r="Q10" s="815">
        <v>3.5438795294117642</v>
      </c>
      <c r="R10" s="815">
        <v>4.1184795294117649</v>
      </c>
    </row>
    <row r="11" spans="1:18" s="814" customFormat="1" ht="41.25" customHeight="1">
      <c r="A11" s="811"/>
      <c r="B11" s="1464" t="s">
        <v>244</v>
      </c>
      <c r="C11" s="1600"/>
      <c r="D11" s="1598">
        <v>4.6825380588235292</v>
      </c>
      <c r="E11" s="812">
        <v>5.7234862941176479</v>
      </c>
      <c r="F11" s="812">
        <v>4.9942168823529416</v>
      </c>
      <c r="G11" s="812">
        <v>4.4894498235294122</v>
      </c>
      <c r="H11" s="812">
        <v>5.32</v>
      </c>
      <c r="I11" s="813">
        <v>5.5923361764705888</v>
      </c>
      <c r="J11" s="815">
        <v>5.6339721176470592</v>
      </c>
      <c r="K11" s="815">
        <v>4.6209509411764715</v>
      </c>
      <c r="L11" s="815">
        <v>4.3809090000000008</v>
      </c>
      <c r="M11" s="815">
        <v>5.101807941176471</v>
      </c>
      <c r="N11" s="815">
        <v>4.3627732352941173</v>
      </c>
      <c r="O11" s="815">
        <v>3.6371499411764709</v>
      </c>
      <c r="P11" s="815">
        <v>3.6935164117647061</v>
      </c>
      <c r="Q11" s="815">
        <v>3.6912100588235295</v>
      </c>
      <c r="R11" s="815">
        <v>4.5708275294117655</v>
      </c>
    </row>
    <row r="12" spans="1:18" s="814" customFormat="1" ht="41.25" customHeight="1">
      <c r="A12" s="811"/>
      <c r="B12" s="1464" t="s">
        <v>245</v>
      </c>
      <c r="C12" s="1600"/>
      <c r="D12" s="1598">
        <v>4.6864954117647057</v>
      </c>
      <c r="E12" s="812">
        <v>5.5250672941176475</v>
      </c>
      <c r="F12" s="812">
        <v>5.3765315882352942</v>
      </c>
      <c r="G12" s="812">
        <v>4.3757013529411761</v>
      </c>
      <c r="H12" s="812">
        <v>5.3053313529411774</v>
      </c>
      <c r="I12" s="813">
        <v>5.808960529411765</v>
      </c>
      <c r="J12" s="815">
        <v>5.5102801764705882</v>
      </c>
      <c r="K12" s="815">
        <v>4.7236647058823529</v>
      </c>
      <c r="L12" s="815">
        <v>4.3488295882352936</v>
      </c>
      <c r="M12" s="815">
        <v>5.1447347058823523</v>
      </c>
      <c r="N12" s="815">
        <v>4.5128559411764702</v>
      </c>
      <c r="O12" s="815">
        <v>3.9980008823529412</v>
      </c>
      <c r="P12" s="815">
        <v>4.0358316470588242</v>
      </c>
      <c r="Q12" s="815">
        <v>4.0336667647058828</v>
      </c>
      <c r="R12" s="815">
        <v>4.6888384705882356</v>
      </c>
    </row>
    <row r="13" spans="1:18" s="814" customFormat="1" ht="41.25" customHeight="1">
      <c r="A13" s="811"/>
      <c r="B13" s="1464" t="s">
        <v>246</v>
      </c>
      <c r="C13" s="1600"/>
      <c r="D13" s="1598">
        <v>4.8426368823529407</v>
      </c>
      <c r="E13" s="812">
        <v>5.5090574117647062</v>
      </c>
      <c r="F13" s="812">
        <v>5.3140191764705875</v>
      </c>
      <c r="G13" s="812">
        <v>4.369205941176471</v>
      </c>
      <c r="H13" s="812">
        <v>5.1267251176470587</v>
      </c>
      <c r="I13" s="813">
        <v>6.0210172941176472</v>
      </c>
      <c r="J13" s="815">
        <v>5.7057848823529413</v>
      </c>
      <c r="K13" s="815">
        <v>4.7685659411764707</v>
      </c>
      <c r="L13" s="815">
        <v>4.5154062352941171</v>
      </c>
      <c r="M13" s="815">
        <v>4.9377349411764699</v>
      </c>
      <c r="N13" s="815">
        <v>4.5101259411764705</v>
      </c>
      <c r="O13" s="815">
        <v>4.1425379411764709</v>
      </c>
      <c r="P13" s="815">
        <v>4.3525024705882354</v>
      </c>
      <c r="Q13" s="815">
        <v>4.2294070000000001</v>
      </c>
      <c r="R13" s="815">
        <v>4.7416995294117648</v>
      </c>
    </row>
    <row r="14" spans="1:18" s="814" customFormat="1" ht="41.25" customHeight="1">
      <c r="A14" s="811"/>
      <c r="B14" s="1464" t="s">
        <v>247</v>
      </c>
      <c r="C14" s="1600"/>
      <c r="D14" s="1598">
        <v>4.7104314705882349</v>
      </c>
      <c r="E14" s="812">
        <v>5.3303945882352934</v>
      </c>
      <c r="F14" s="812">
        <v>5.4117569999999997</v>
      </c>
      <c r="G14" s="812">
        <v>4.6075043529411772</v>
      </c>
      <c r="H14" s="812">
        <v>4.9195464117647054</v>
      </c>
      <c r="I14" s="813">
        <v>5.9991482352941174</v>
      </c>
      <c r="J14" s="815">
        <v>5.9576224117647065</v>
      </c>
      <c r="K14" s="815">
        <v>5.0050512352941174</v>
      </c>
      <c r="L14" s="815">
        <v>4.2433514117647055</v>
      </c>
      <c r="M14" s="815">
        <v>4.648552235294118</v>
      </c>
      <c r="N14" s="815">
        <v>4.6245779411764705</v>
      </c>
      <c r="O14" s="815">
        <v>4.1212362941176472</v>
      </c>
      <c r="P14" s="815">
        <v>4.1748291764705883</v>
      </c>
      <c r="Q14" s="815">
        <v>4.1711777058823527</v>
      </c>
      <c r="R14" s="815">
        <v>4.9952867058823527</v>
      </c>
    </row>
    <row r="15" spans="1:18" s="814" customFormat="1" ht="41.25" customHeight="1">
      <c r="A15" s="811"/>
      <c r="B15" s="1464" t="s">
        <v>248</v>
      </c>
      <c r="C15" s="1600"/>
      <c r="D15" s="1598">
        <v>4.3952296470588239</v>
      </c>
      <c r="E15" s="812">
        <v>4.8488730588235294</v>
      </c>
      <c r="F15" s="812">
        <v>5.0430089411764705</v>
      </c>
      <c r="G15" s="812">
        <v>4.3864248235294117</v>
      </c>
      <c r="H15" s="812">
        <v>4.5843069999999999</v>
      </c>
      <c r="I15" s="813">
        <v>5.7128668235294118</v>
      </c>
      <c r="J15" s="815">
        <v>5.9389980000000007</v>
      </c>
      <c r="K15" s="815">
        <v>5.0848674117647059</v>
      </c>
      <c r="L15" s="815">
        <v>3.85</v>
      </c>
      <c r="M15" s="815">
        <v>4.1778925882352942</v>
      </c>
      <c r="N15" s="815">
        <v>4.2942770000000001</v>
      </c>
      <c r="O15" s="815">
        <v>3.5944227647058824</v>
      </c>
      <c r="P15" s="815">
        <v>3.7915379411764709</v>
      </c>
      <c r="Q15" s="815">
        <v>3.9639661176470593</v>
      </c>
      <c r="R15" s="815">
        <v>4.7378645294117643</v>
      </c>
    </row>
    <row r="16" spans="1:18" s="814" customFormat="1" ht="41.25" customHeight="1">
      <c r="A16" s="811"/>
      <c r="B16" s="1464" t="s">
        <v>249</v>
      </c>
      <c r="C16" s="1600"/>
      <c r="D16" s="1598">
        <v>4.2439073529411759</v>
      </c>
      <c r="E16" s="812">
        <v>4.6415024117647059</v>
      </c>
      <c r="F16" s="812">
        <v>4.964059176470589</v>
      </c>
      <c r="G16" s="812">
        <v>3.9086411764705882</v>
      </c>
      <c r="H16" s="812">
        <v>4.4262484117647061</v>
      </c>
      <c r="I16" s="813">
        <v>5.3009495882352944</v>
      </c>
      <c r="J16" s="815">
        <v>5.6770426470588236</v>
      </c>
      <c r="K16" s="815">
        <v>5.207137764705883</v>
      </c>
      <c r="L16" s="815">
        <v>3.8211312941176465</v>
      </c>
      <c r="M16" s="816">
        <v>4.1016108823529409</v>
      </c>
      <c r="N16" s="816">
        <v>4.2692741764705877</v>
      </c>
      <c r="O16" s="816">
        <v>3.2830567058823532</v>
      </c>
      <c r="P16" s="815">
        <v>3.457396647058824</v>
      </c>
      <c r="Q16" s="816">
        <v>3.7161922352941179</v>
      </c>
      <c r="R16" s="815">
        <v>4.6342583529411758</v>
      </c>
    </row>
    <row r="17" spans="1:18" s="814" customFormat="1" ht="41.25" customHeight="1" thickBot="1">
      <c r="A17" s="811"/>
      <c r="B17" s="1465" t="s">
        <v>250</v>
      </c>
      <c r="C17" s="1601"/>
      <c r="D17" s="1599">
        <v>4.1740682941176468</v>
      </c>
      <c r="E17" s="817">
        <v>4.5495847647058829</v>
      </c>
      <c r="F17" s="817">
        <v>5.0889670000000002</v>
      </c>
      <c r="G17" s="817">
        <v>3.8344853529411767</v>
      </c>
      <c r="H17" s="817">
        <v>4.1064040588235295</v>
      </c>
      <c r="I17" s="818">
        <v>5.2678317058823527</v>
      </c>
      <c r="J17" s="819">
        <v>5.3314231176470583</v>
      </c>
      <c r="K17" s="819">
        <v>5.584733470588235</v>
      </c>
      <c r="L17" s="819">
        <v>3.9353852352941181</v>
      </c>
      <c r="M17" s="819">
        <v>3.8366532941176468</v>
      </c>
      <c r="N17" s="819">
        <v>4.4508268235294119</v>
      </c>
      <c r="O17" s="819">
        <v>3.3737707058823529</v>
      </c>
      <c r="P17" s="819">
        <v>3.2683307647058815</v>
      </c>
      <c r="Q17" s="819">
        <v>3.6448948823529412</v>
      </c>
      <c r="R17" s="819">
        <v>4.4243091176470593</v>
      </c>
    </row>
    <row r="18" spans="1:18" ht="25.5" customHeight="1">
      <c r="A18" s="820"/>
      <c r="N18" s="821"/>
      <c r="O18" s="821"/>
    </row>
    <row r="19" spans="1:18" ht="28.5" customHeight="1">
      <c r="A19" s="822"/>
      <c r="B19" s="1220" t="s">
        <v>372</v>
      </c>
      <c r="C19" s="1220"/>
      <c r="D19" s="1220"/>
      <c r="E19" s="1220"/>
      <c r="F19" s="1220"/>
      <c r="G19" s="1220"/>
      <c r="H19" s="1220"/>
      <c r="I19" s="1220"/>
      <c r="J19" s="1220"/>
      <c r="K19" s="1220"/>
      <c r="L19" s="1221"/>
      <c r="M19" s="1221"/>
      <c r="N19" s="1221"/>
      <c r="O19" s="1221"/>
      <c r="P19" s="1221"/>
      <c r="Q19" s="1222"/>
      <c r="R19" s="1222"/>
    </row>
    <row r="20" spans="1:18" ht="18.75">
      <c r="B20" s="834"/>
      <c r="C20" s="834"/>
      <c r="D20" s="834"/>
      <c r="E20" s="834"/>
      <c r="F20" s="834"/>
      <c r="G20" s="834"/>
      <c r="H20" s="834"/>
      <c r="I20" s="834"/>
      <c r="J20" s="834"/>
      <c r="K20" s="834"/>
      <c r="L20" s="833"/>
      <c r="M20" s="833"/>
      <c r="N20" s="833"/>
      <c r="O20" s="833"/>
      <c r="P20" s="833"/>
    </row>
    <row r="32" spans="1:18">
      <c r="P32" s="823"/>
    </row>
    <row r="33" spans="16:16">
      <c r="P33" s="82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0" t="s">
        <v>546</v>
      </c>
      <c r="B1" s="1141"/>
      <c r="C1" s="1140"/>
      <c r="D1" s="1140"/>
      <c r="E1" s="1140"/>
      <c r="F1" s="1140"/>
      <c r="G1" s="1142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710" t="s">
        <v>7</v>
      </c>
      <c r="C5" s="1711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66">
        <v>5777.9088235294112</v>
      </c>
      <c r="C7" s="1467">
        <v>6596.5401960784311</v>
      </c>
      <c r="D7" s="1468">
        <v>4.506768882352941</v>
      </c>
      <c r="E7" s="1469">
        <v>5.1453013529411766</v>
      </c>
      <c r="F7" s="1470">
        <v>-12.410011130314754</v>
      </c>
    </row>
    <row r="8" spans="1:13" ht="30" customHeight="1">
      <c r="A8" s="302" t="s">
        <v>46</v>
      </c>
      <c r="B8" s="1471">
        <v>5795.9156862745094</v>
      </c>
      <c r="C8" s="1472">
        <v>6651.5</v>
      </c>
      <c r="D8" s="1473">
        <v>4.5208142352941181</v>
      </c>
      <c r="E8" s="1474">
        <v>5.1881700000000004</v>
      </c>
      <c r="F8" s="1475">
        <v>-12.863028094798018</v>
      </c>
    </row>
    <row r="9" spans="1:13" ht="30" customHeight="1">
      <c r="A9" s="303" t="s">
        <v>47</v>
      </c>
      <c r="B9" s="1476">
        <v>5829.3049019607843</v>
      </c>
      <c r="C9" s="1477">
        <v>6618.876470588235</v>
      </c>
      <c r="D9" s="1478">
        <v>4.5468578235294119</v>
      </c>
      <c r="E9" s="1479">
        <v>5.1627236470588231</v>
      </c>
      <c r="F9" s="1480">
        <v>-11.929087544328793</v>
      </c>
    </row>
    <row r="10" spans="1:13" ht="30" customHeight="1">
      <c r="A10" s="303" t="s">
        <v>237</v>
      </c>
      <c r="B10" s="1476">
        <v>5784.964705882353</v>
      </c>
      <c r="C10" s="1477">
        <v>6595.8892156862739</v>
      </c>
      <c r="D10" s="1478">
        <v>4.5122724705882353</v>
      </c>
      <c r="E10" s="1479">
        <v>5.1447935882352942</v>
      </c>
      <c r="F10" s="1480">
        <v>-12.294392511556888</v>
      </c>
    </row>
    <row r="11" spans="1:13" ht="30" customHeight="1" thickBot="1">
      <c r="A11" s="304" t="s">
        <v>48</v>
      </c>
      <c r="B11" s="1481">
        <v>5707.823529411764</v>
      </c>
      <c r="C11" s="1482">
        <v>6539.886274509804</v>
      </c>
      <c r="D11" s="1483">
        <v>4.4521023529411758</v>
      </c>
      <c r="E11" s="1484">
        <v>5.1011112941176471</v>
      </c>
      <c r="F11" s="1485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367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38"/>
      <c r="B24" s="149"/>
      <c r="C24" s="149"/>
      <c r="D24" s="149"/>
      <c r="E24" s="1139"/>
      <c r="F24" s="1139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544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545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36" t="s">
        <v>18</v>
      </c>
      <c r="G6" s="937" t="s">
        <v>10</v>
      </c>
      <c r="H6" s="937" t="s">
        <v>214</v>
      </c>
      <c r="I6" s="115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Q24" sqref="Q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1084"/>
      <c r="M2" s="1084"/>
      <c r="N2" s="1084"/>
      <c r="O2" s="1084"/>
      <c r="P2" s="1084"/>
      <c r="Q2" s="1084"/>
      <c r="R2" s="1084"/>
      <c r="S2"/>
      <c r="T2"/>
      <c r="U2" s="1644"/>
      <c r="V2" s="1644"/>
      <c r="W2" s="1644"/>
      <c r="X2" s="1644"/>
      <c r="Y2" s="1644"/>
      <c r="Z2" s="1644"/>
      <c r="AA2" s="1644"/>
      <c r="AB2" s="1644"/>
    </row>
    <row r="3" spans="2:36" ht="19.5">
      <c r="B3" s="1082"/>
      <c r="C3" s="1083"/>
      <c r="D3" s="1083"/>
      <c r="E3" s="1083"/>
      <c r="F3" s="1083"/>
      <c r="G3" s="1083"/>
      <c r="H3" s="1083"/>
      <c r="I3" s="1083"/>
      <c r="J3" s="1083"/>
      <c r="K3" s="1083"/>
      <c r="L3" s="1084"/>
      <c r="M3" s="1084"/>
      <c r="N3" s="1084"/>
      <c r="O3" s="1084"/>
      <c r="P3" s="1084"/>
    </row>
    <row r="5" spans="2:36" ht="18">
      <c r="B5" s="923" t="s">
        <v>32</v>
      </c>
      <c r="C5" s="924"/>
      <c r="D5" s="924"/>
      <c r="E5" s="925"/>
      <c r="F5" s="925"/>
      <c r="G5" s="43"/>
      <c r="H5" s="43"/>
      <c r="I5" s="43"/>
      <c r="J5" s="43"/>
      <c r="K5" s="43"/>
    </row>
    <row r="6" spans="2:36" ht="15">
      <c r="B6" s="926" t="s">
        <v>452</v>
      </c>
      <c r="C6" s="924"/>
      <c r="D6" s="924"/>
      <c r="E6" s="927"/>
      <c r="F6" s="927"/>
      <c r="G6" s="43"/>
      <c r="AI6" s="1643"/>
      <c r="AJ6" s="1643"/>
    </row>
    <row r="7" spans="2:36" ht="19.5" customHeight="1">
      <c r="B7" s="1247" t="s">
        <v>453</v>
      </c>
      <c r="C7" s="927"/>
      <c r="D7" s="927"/>
      <c r="E7" s="925"/>
      <c r="F7" s="925"/>
      <c r="G7" s="43"/>
      <c r="AI7" s="1643"/>
      <c r="AJ7" s="1643"/>
    </row>
    <row r="8" spans="2:36" ht="15.75">
      <c r="B8" s="43"/>
      <c r="C8" s="43"/>
      <c r="D8" s="43"/>
      <c r="E8" s="43"/>
      <c r="F8" s="43"/>
      <c r="G8" s="43"/>
      <c r="H8" s="1642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42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911" t="s">
        <v>603</v>
      </c>
      <c r="C12" s="912"/>
      <c r="D12" s="911" t="s">
        <v>39</v>
      </c>
      <c r="E12" s="912"/>
      <c r="F12" s="912"/>
      <c r="G12" s="911"/>
      <c r="H12" s="912"/>
      <c r="I12" s="913"/>
      <c r="J12" s="914"/>
      <c r="K12" s="914"/>
      <c r="L12" s="911" t="s">
        <v>597</v>
      </c>
      <c r="M12" s="911"/>
      <c r="N12" s="912"/>
      <c r="O12" s="915"/>
      <c r="P12" s="91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917" t="s">
        <v>147</v>
      </c>
      <c r="C15" s="918"/>
      <c r="D15" s="918" t="str">
        <f>SKUP_SEUROP_tyg!J1</f>
        <v xml:space="preserve"> 13.05.2019 - 19.05.2019 r. </v>
      </c>
      <c r="E15" s="918"/>
      <c r="F15" s="918"/>
      <c r="G15" s="91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445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451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370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81"/>
      <c r="C34" s="1079"/>
      <c r="D34" s="1079"/>
      <c r="E34" s="1079"/>
      <c r="F34" s="1079"/>
      <c r="G34" s="1079"/>
      <c r="H34" s="1079"/>
      <c r="I34" s="1079"/>
      <c r="J34" s="1079"/>
      <c r="K34" s="1079"/>
      <c r="L34" s="1080"/>
      <c r="M34" s="1080"/>
      <c r="N34" s="1080"/>
      <c r="O34" s="1080"/>
      <c r="P34" s="1080"/>
    </row>
    <row r="35" spans="2:16">
      <c r="B35" s="1079"/>
      <c r="C35" s="1079"/>
      <c r="D35" s="1079"/>
      <c r="E35" s="1079"/>
      <c r="F35" s="1079"/>
      <c r="G35" s="1079"/>
      <c r="H35" s="1079"/>
      <c r="I35" s="1079"/>
      <c r="J35" s="1079"/>
      <c r="K35" s="1079"/>
      <c r="L35" s="1080"/>
      <c r="M35" s="1080"/>
      <c r="N35" s="1080"/>
      <c r="O35" s="1080"/>
      <c r="P35" s="1080"/>
    </row>
    <row r="36" spans="2:16">
      <c r="B36" s="1079"/>
      <c r="C36" s="1079"/>
      <c r="D36" s="1079"/>
      <c r="E36" s="1079"/>
      <c r="F36" s="1079"/>
      <c r="G36" s="1079"/>
      <c r="H36" s="1079"/>
      <c r="I36" s="1079"/>
      <c r="J36" s="1079"/>
      <c r="K36" s="1079"/>
      <c r="L36" s="1080"/>
      <c r="M36" s="1080"/>
      <c r="N36" s="1080"/>
      <c r="O36" s="1080"/>
      <c r="P36" s="1080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29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29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29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29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29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29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Normal="100" workbookViewId="0">
      <selection activeCell="M23" sqref="M23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1" width="11.85546875" customWidth="1"/>
  </cols>
  <sheetData>
    <row r="1" spans="2:16" ht="32.25" customHeight="1">
      <c r="B1" s="1645"/>
      <c r="C1" s="1083"/>
      <c r="D1" s="1083"/>
      <c r="E1" s="1083"/>
      <c r="F1" s="1083"/>
      <c r="G1" s="1083"/>
      <c r="H1" s="1083"/>
      <c r="I1" s="1083"/>
      <c r="J1" s="1083"/>
      <c r="K1" s="1084"/>
      <c r="L1" s="1084"/>
      <c r="M1" s="1084"/>
      <c r="N1" s="1084"/>
      <c r="O1" s="1084"/>
      <c r="P1" s="1084"/>
    </row>
    <row r="2" spans="2:16" ht="36.7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4"/>
      <c r="L2" s="1084"/>
      <c r="M2" s="1084"/>
      <c r="N2" s="1084"/>
      <c r="O2" s="1084"/>
      <c r="P2" s="1084"/>
    </row>
    <row r="3" spans="2:16" ht="29.25" customHeight="1">
      <c r="B3" s="839" t="s">
        <v>364</v>
      </c>
      <c r="C3" s="838"/>
      <c r="D3" s="838"/>
      <c r="E3" s="838"/>
      <c r="F3" s="838"/>
      <c r="G3" s="849"/>
    </row>
    <row r="4" spans="2:16" ht="19.5" customHeight="1">
      <c r="B4" s="850"/>
      <c r="C4" s="850"/>
      <c r="D4" s="850"/>
      <c r="E4" s="850"/>
      <c r="F4" s="850"/>
      <c r="G4" s="850"/>
      <c r="H4" s="886" t="str">
        <f>SKUP_SEUROP_tyg!J1</f>
        <v xml:space="preserve"> 13.05.2019 - 19.05.2019 r. </v>
      </c>
      <c r="I4" s="887"/>
    </row>
    <row r="5" spans="2:16" ht="21" thickBot="1">
      <c r="B5" s="851" t="s">
        <v>330</v>
      </c>
      <c r="C5" s="849"/>
      <c r="D5" s="849"/>
      <c r="E5" s="849"/>
      <c r="F5" s="849"/>
      <c r="G5" s="849"/>
    </row>
    <row r="6" spans="2:16" ht="21.75" customHeight="1" thickBot="1">
      <c r="B6" s="1712" t="s">
        <v>149</v>
      </c>
      <c r="C6" s="1714" t="s">
        <v>159</v>
      </c>
      <c r="D6" s="1715"/>
      <c r="E6" s="1715"/>
      <c r="F6" s="1715"/>
      <c r="G6" s="1716"/>
    </row>
    <row r="7" spans="2:16" ht="29.25" thickBot="1">
      <c r="B7" s="1713"/>
      <c r="C7" s="258" t="s">
        <v>598</v>
      </c>
      <c r="D7" s="259" t="s">
        <v>599</v>
      </c>
      <c r="E7" s="862" t="s">
        <v>600</v>
      </c>
      <c r="F7" s="852" t="s">
        <v>537</v>
      </c>
      <c r="G7" s="853" t="s">
        <v>331</v>
      </c>
      <c r="I7" s="1646"/>
      <c r="J7" s="1647"/>
    </row>
    <row r="8" spans="2:16" ht="20.25" customHeight="1" thickBot="1">
      <c r="B8" s="854" t="s">
        <v>332</v>
      </c>
      <c r="C8" s="855">
        <v>7628.4990196078434</v>
      </c>
      <c r="D8" s="856">
        <v>7613.0303921568629</v>
      </c>
      <c r="E8" s="857">
        <v>5829.2313725490194</v>
      </c>
      <c r="F8" s="858">
        <f t="shared" ref="F8:G14" si="0">(($C8-D8)/D8)</f>
        <v>2.0318620383962469E-3</v>
      </c>
      <c r="G8" s="858">
        <f t="shared" si="0"/>
        <v>0.30866293205171513</v>
      </c>
      <c r="I8" s="1161"/>
    </row>
    <row r="9" spans="2:16" ht="20.25" customHeight="1" thickBot="1">
      <c r="B9" s="854" t="s">
        <v>333</v>
      </c>
      <c r="C9" s="855">
        <v>7508.7941176470586</v>
      </c>
      <c r="D9" s="856">
        <v>7474.3343137254897</v>
      </c>
      <c r="E9" s="857">
        <v>5712.7294117647061</v>
      </c>
      <c r="F9" s="858">
        <f t="shared" si="0"/>
        <v>4.6104177944367095E-3</v>
      </c>
      <c r="G9" s="858">
        <f t="shared" si="0"/>
        <v>0.3143969504635673</v>
      </c>
      <c r="I9" s="1161"/>
    </row>
    <row r="10" spans="2:16" ht="20.25" customHeight="1" thickBot="1">
      <c r="B10" s="854" t="s">
        <v>334</v>
      </c>
      <c r="C10" s="855">
        <v>7164.025490196078</v>
      </c>
      <c r="D10" s="856">
        <v>7201.6450980392156</v>
      </c>
      <c r="E10" s="857">
        <v>5355.3529411764703</v>
      </c>
      <c r="F10" s="858">
        <f t="shared" si="0"/>
        <v>-5.2237519804162877E-3</v>
      </c>
      <c r="G10" s="858">
        <f t="shared" si="0"/>
        <v>0.33773171794393003</v>
      </c>
      <c r="I10" s="1161"/>
      <c r="K10" s="908"/>
    </row>
    <row r="11" spans="2:16" ht="20.25" customHeight="1" thickBot="1">
      <c r="B11" s="854" t="s">
        <v>335</v>
      </c>
      <c r="C11" s="855">
        <v>6808.2696078431372</v>
      </c>
      <c r="D11" s="856">
        <v>6882.1196078431367</v>
      </c>
      <c r="E11" s="857">
        <v>4994.7</v>
      </c>
      <c r="F11" s="858">
        <f t="shared" si="0"/>
        <v>-1.0730705684893512E-2</v>
      </c>
      <c r="G11" s="858">
        <f t="shared" si="0"/>
        <v>0.36309880630330899</v>
      </c>
      <c r="I11" s="1161"/>
      <c r="K11" s="908"/>
    </row>
    <row r="12" spans="2:16" ht="20.25" customHeight="1" thickBot="1">
      <c r="B12" s="854" t="s">
        <v>336</v>
      </c>
      <c r="C12" s="855">
        <v>6094.4970588235292</v>
      </c>
      <c r="D12" s="856">
        <v>6200.4549019607839</v>
      </c>
      <c r="E12" s="857">
        <v>4539.9460784313724</v>
      </c>
      <c r="F12" s="858">
        <f t="shared" si="0"/>
        <v>-1.7088720878164508E-2</v>
      </c>
      <c r="G12" s="858">
        <f t="shared" si="0"/>
        <v>0.34241617709461436</v>
      </c>
      <c r="I12" s="1161"/>
      <c r="K12" s="908"/>
    </row>
    <row r="13" spans="2:16" ht="20.25" customHeight="1" thickBot="1">
      <c r="B13" s="854" t="s">
        <v>337</v>
      </c>
      <c r="C13" s="855">
        <v>5916.5686274509799</v>
      </c>
      <c r="D13" s="856">
        <v>6209.1598039215687</v>
      </c>
      <c r="E13" s="857">
        <v>4586.4921568627451</v>
      </c>
      <c r="F13" s="858">
        <f t="shared" si="0"/>
        <v>-4.712250702354201E-2</v>
      </c>
      <c r="G13" s="858">
        <f t="shared" si="0"/>
        <v>0.28999863623402211</v>
      </c>
      <c r="I13" s="1161"/>
      <c r="K13" s="908"/>
    </row>
    <row r="14" spans="2:16" ht="20.25" customHeight="1" thickBot="1">
      <c r="B14" s="854" t="s">
        <v>338</v>
      </c>
      <c r="C14" s="855">
        <v>7477.0539215686276</v>
      </c>
      <c r="D14" s="856">
        <v>7449.4666666666662</v>
      </c>
      <c r="E14" s="857">
        <v>5672.1127450980393</v>
      </c>
      <c r="F14" s="858">
        <f t="shared" si="0"/>
        <v>3.7032523449501606E-3</v>
      </c>
      <c r="G14" s="858">
        <f t="shared" si="0"/>
        <v>0.31821320512898071</v>
      </c>
      <c r="I14" s="1161"/>
      <c r="K14" s="908"/>
    </row>
    <row r="15" spans="2:16" ht="15">
      <c r="B15" s="1717" t="s">
        <v>339</v>
      </c>
      <c r="C15" s="1717"/>
      <c r="D15" s="1717"/>
      <c r="E15" s="849" t="s">
        <v>340</v>
      </c>
      <c r="F15" s="849"/>
      <c r="G15" s="849"/>
    </row>
    <row r="16" spans="2:16">
      <c r="B16" s="849"/>
      <c r="C16" s="849"/>
      <c r="D16" s="849"/>
      <c r="E16" s="849"/>
      <c r="F16" s="849"/>
      <c r="G16" s="849"/>
    </row>
    <row r="17" spans="2:16">
      <c r="B17" s="849"/>
      <c r="C17" s="849"/>
      <c r="D17" s="849"/>
      <c r="E17" s="849"/>
      <c r="F17" s="849"/>
      <c r="G17" s="849"/>
    </row>
    <row r="18" spans="2:16" ht="21" thickBot="1">
      <c r="B18" s="851" t="s">
        <v>341</v>
      </c>
      <c r="C18" s="849"/>
      <c r="D18" s="849"/>
      <c r="E18" s="849"/>
      <c r="F18" s="849"/>
      <c r="G18" s="849"/>
    </row>
    <row r="19" spans="2:16" ht="19.5" thickBot="1">
      <c r="B19" s="1712" t="s">
        <v>149</v>
      </c>
      <c r="C19" s="1714" t="s">
        <v>342</v>
      </c>
      <c r="D19" s="1715"/>
      <c r="E19" s="1715"/>
      <c r="F19" s="1715"/>
      <c r="G19" s="1716"/>
      <c r="I19" s="2"/>
    </row>
    <row r="20" spans="2:16" ht="29.25" thickBot="1">
      <c r="B20" s="1713"/>
      <c r="C20" s="258" t="s">
        <v>598</v>
      </c>
      <c r="D20" s="259" t="s">
        <v>599</v>
      </c>
      <c r="E20" s="862" t="s">
        <v>600</v>
      </c>
      <c r="F20" s="852" t="s">
        <v>537</v>
      </c>
      <c r="G20" s="853" t="s">
        <v>331</v>
      </c>
      <c r="I20" s="2"/>
    </row>
    <row r="21" spans="2:16" ht="31.5" customHeight="1" thickBot="1">
      <c r="B21" s="854" t="s">
        <v>343</v>
      </c>
      <c r="C21" s="859">
        <v>211.88</v>
      </c>
      <c r="D21" s="860">
        <v>204.13</v>
      </c>
      <c r="E21" s="861">
        <v>180.88</v>
      </c>
      <c r="F21" s="858">
        <f>(($C21-D21)/D21)</f>
        <v>3.7966002057512369E-2</v>
      </c>
      <c r="G21" s="858">
        <f>(($C21-E21)/E21)</f>
        <v>0.1713843432109686</v>
      </c>
      <c r="I21" s="529"/>
    </row>
    <row r="23" spans="2:16" ht="18">
      <c r="B23" s="1441"/>
      <c r="C23" s="1083"/>
      <c r="D23" s="1083"/>
      <c r="E23" s="1083"/>
      <c r="F23" s="1083"/>
      <c r="G23" s="1083"/>
      <c r="H23" s="1083"/>
      <c r="I23" s="1083"/>
      <c r="J23" s="1083"/>
      <c r="K23" s="1084"/>
      <c r="L23" s="1084"/>
      <c r="M23" s="1084"/>
      <c r="N23" s="1084"/>
      <c r="O23" s="1084"/>
      <c r="P23" s="1084"/>
    </row>
    <row r="24" spans="2:16" ht="18">
      <c r="I24" s="1083"/>
      <c r="J24" s="1083"/>
      <c r="K24" s="1084"/>
      <c r="L24" s="1084"/>
      <c r="M24" s="1084"/>
      <c r="N24" s="1084"/>
      <c r="O24" s="1084"/>
      <c r="P24" s="1084"/>
    </row>
    <row r="31" spans="2:16">
      <c r="G31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I7:J7" name="Zakres1_1_1_1" securityDescriptor="O:WDG:WDD:(A;;CC;;;S-1-5-21-1781606863-262435437-1199761441-1123)"/>
    <protectedRange sqref="C7:E7 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6" stopIfTrue="1" operator="equal">
      <formula>#REF!</formula>
    </cfRule>
    <cfRule type="cellIs" dxfId="0" priority="7" stopIfTrue="1" operator="equal">
      <formula>#REF!</formula>
    </cfRule>
  </conditionalFormatting>
  <dataValidations count="1">
    <dataValidation type="list" allowBlank="1" showInputMessage="1" showErrorMessage="1" promptTitle="Strzałki" sqref="I21">
      <formula1>#REF!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7" zoomScaleNormal="100" workbookViewId="0">
      <selection activeCell="N36" sqref="N3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32" t="s">
        <v>344</v>
      </c>
      <c r="C1" s="827"/>
      <c r="D1" s="827"/>
      <c r="E1" s="827"/>
      <c r="F1" s="827"/>
      <c r="G1" s="827"/>
      <c r="H1" s="827"/>
      <c r="I1" s="827"/>
      <c r="J1" s="363" t="s">
        <v>601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45"/>
      <c r="C4" s="1083"/>
      <c r="D4" s="1083"/>
      <c r="E4" s="1083"/>
      <c r="F4" s="1083"/>
      <c r="G4" s="1083"/>
      <c r="H4" s="1083"/>
      <c r="I4" s="1083"/>
      <c r="J4" s="1083"/>
      <c r="K4" s="1083"/>
      <c r="L4" s="1084"/>
      <c r="M4" s="1084"/>
      <c r="N4" s="1084"/>
      <c r="O4" s="1084"/>
      <c r="P4" s="1084"/>
      <c r="Q4" s="1084"/>
      <c r="R4" s="10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8" t="s">
        <v>159</v>
      </c>
      <c r="D7" s="1719"/>
      <c r="E7" s="1719"/>
      <c r="F7" s="1719"/>
      <c r="G7" s="1438" t="s">
        <v>538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36"/>
      <c r="G8" s="1439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604</v>
      </c>
      <c r="D9" s="30" t="s">
        <v>605</v>
      </c>
      <c r="E9" s="110" t="s">
        <v>604</v>
      </c>
      <c r="F9" s="1437" t="s">
        <v>605</v>
      </c>
      <c r="G9" s="1440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34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7781.0690000000004</v>
      </c>
      <c r="D12" s="51">
        <v>7765.2910000000002</v>
      </c>
      <c r="E12" s="114">
        <v>7628.4990196078434</v>
      </c>
      <c r="F12" s="114">
        <v>7613.0303921568629</v>
      </c>
      <c r="G12" s="153">
        <v>0.20318620383962746</v>
      </c>
      <c r="H12" s="32">
        <v>61.46</v>
      </c>
      <c r="I12" s="57">
        <v>94</v>
      </c>
      <c r="J12" s="33">
        <v>27.957385861994545</v>
      </c>
      <c r="K12" s="25"/>
      <c r="L12" s="1435"/>
    </row>
    <row r="13" spans="1:18" ht="15">
      <c r="B13" s="56" t="s">
        <v>12</v>
      </c>
      <c r="C13" s="68">
        <v>7658.97</v>
      </c>
      <c r="D13" s="51">
        <v>7623.8209999999999</v>
      </c>
      <c r="E13" s="114">
        <v>7508.7941176470586</v>
      </c>
      <c r="F13" s="114">
        <v>7474.3343137254897</v>
      </c>
      <c r="G13" s="153">
        <v>0.46104177944367192</v>
      </c>
      <c r="H13" s="32">
        <v>57.76</v>
      </c>
      <c r="I13" s="57">
        <v>95.9</v>
      </c>
      <c r="J13" s="33">
        <v>56.174929859326262</v>
      </c>
      <c r="K13" s="25"/>
      <c r="L13" s="1435"/>
    </row>
    <row r="14" spans="1:18" ht="15">
      <c r="B14" s="56" t="s">
        <v>13</v>
      </c>
      <c r="C14" s="68">
        <v>7307.3059999999996</v>
      </c>
      <c r="D14" s="51">
        <v>7345.6779999999999</v>
      </c>
      <c r="E14" s="114">
        <v>7164.025490196078</v>
      </c>
      <c r="F14" s="114">
        <v>7201.6450980392156</v>
      </c>
      <c r="G14" s="153">
        <v>-0.52237519804162802</v>
      </c>
      <c r="H14" s="57">
        <v>53.26</v>
      </c>
      <c r="I14" s="57">
        <v>96.9</v>
      </c>
      <c r="J14" s="33">
        <v>13.863721085365615</v>
      </c>
      <c r="K14" s="25"/>
    </row>
    <row r="15" spans="1:18" ht="15">
      <c r="B15" s="56" t="s">
        <v>14</v>
      </c>
      <c r="C15" s="68">
        <v>6944.4350000000004</v>
      </c>
      <c r="D15" s="51">
        <v>7019.7619999999997</v>
      </c>
      <c r="E15" s="114">
        <v>6808.2696078431372</v>
      </c>
      <c r="F15" s="114">
        <v>6882.1196078431367</v>
      </c>
      <c r="G15" s="153">
        <v>-1.0730705684893493</v>
      </c>
      <c r="H15" s="57">
        <v>48.32</v>
      </c>
      <c r="I15" s="57">
        <v>99</v>
      </c>
      <c r="J15" s="33">
        <v>1.7999175969707077</v>
      </c>
      <c r="K15" s="25"/>
    </row>
    <row r="16" spans="1:18" ht="15">
      <c r="B16" s="56" t="s">
        <v>15</v>
      </c>
      <c r="C16" s="68">
        <v>6216.3869999999997</v>
      </c>
      <c r="D16" s="51">
        <v>6324.4639999999999</v>
      </c>
      <c r="E16" s="114">
        <v>6094.4970588235292</v>
      </c>
      <c r="F16" s="114">
        <v>6200.4549019607839</v>
      </c>
      <c r="G16" s="153">
        <v>-1.7088720878164574</v>
      </c>
      <c r="H16" s="57">
        <v>43.34</v>
      </c>
      <c r="I16" s="57">
        <v>103</v>
      </c>
      <c r="J16" s="33">
        <v>0.18952696737232436</v>
      </c>
      <c r="K16" s="25"/>
    </row>
    <row r="17" spans="2:11" ht="15">
      <c r="B17" s="56" t="s">
        <v>16</v>
      </c>
      <c r="C17" s="68">
        <v>6034.9</v>
      </c>
      <c r="D17" s="51">
        <v>6333.3429999999998</v>
      </c>
      <c r="E17" s="114">
        <v>5916.5686274509799</v>
      </c>
      <c r="F17" s="114">
        <v>6209.1598039215687</v>
      </c>
      <c r="G17" s="153">
        <v>-4.7122507023541944</v>
      </c>
      <c r="H17" s="57">
        <v>35.89</v>
      </c>
      <c r="I17" s="57">
        <v>97.8</v>
      </c>
      <c r="J17" s="33">
        <v>1.4518628970550729E-2</v>
      </c>
      <c r="K17" s="25"/>
    </row>
    <row r="18" spans="2:11" ht="15" thickBot="1">
      <c r="B18" s="58" t="s">
        <v>124</v>
      </c>
      <c r="C18" s="69">
        <v>7626.5950000000003</v>
      </c>
      <c r="D18" s="70">
        <v>7598.4560000000001</v>
      </c>
      <c r="E18" s="154">
        <v>7477.0539215686276</v>
      </c>
      <c r="F18" s="154">
        <v>7449.4666666666662</v>
      </c>
      <c r="G18" s="155">
        <v>0.37032523449500954</v>
      </c>
      <c r="H18" s="59">
        <v>57.97</v>
      </c>
      <c r="I18" s="59">
        <v>95.5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7813.7920000000004</v>
      </c>
      <c r="D20" s="51">
        <v>7773.1450000000004</v>
      </c>
      <c r="E20" s="114">
        <v>7660.5803921568631</v>
      </c>
      <c r="F20" s="114">
        <v>7620.7303921568628</v>
      </c>
      <c r="G20" s="153">
        <v>0.52291575674968016</v>
      </c>
      <c r="H20" s="57">
        <v>61.47</v>
      </c>
      <c r="I20" s="57">
        <v>93.5</v>
      </c>
      <c r="J20" s="33">
        <v>23.566555378139061</v>
      </c>
      <c r="K20" s="25"/>
    </row>
    <row r="21" spans="2:11" ht="15">
      <c r="B21" s="56" t="s">
        <v>12</v>
      </c>
      <c r="C21" s="68">
        <v>7695.0439999999999</v>
      </c>
      <c r="D21" s="51">
        <v>7649.3029999999999</v>
      </c>
      <c r="E21" s="114">
        <v>7544.1607843137253</v>
      </c>
      <c r="F21" s="114">
        <v>7499.3166666666666</v>
      </c>
      <c r="G21" s="153">
        <v>0.59797605088986516</v>
      </c>
      <c r="H21" s="57">
        <v>57.63</v>
      </c>
      <c r="I21" s="57">
        <v>94.2</v>
      </c>
      <c r="J21" s="33">
        <v>59.322833502685448</v>
      </c>
      <c r="K21" s="25"/>
    </row>
    <row r="22" spans="2:11" ht="15">
      <c r="B22" s="56" t="s">
        <v>13</v>
      </c>
      <c r="C22" s="68">
        <v>7359.576</v>
      </c>
      <c r="D22" s="51">
        <v>7319.7179999999998</v>
      </c>
      <c r="E22" s="114">
        <v>7215.2705882352939</v>
      </c>
      <c r="F22" s="114">
        <v>7176.1941176470582</v>
      </c>
      <c r="G22" s="153">
        <v>0.54452917448459315</v>
      </c>
      <c r="H22" s="57">
        <v>53.25</v>
      </c>
      <c r="I22" s="57">
        <v>94.3</v>
      </c>
      <c r="J22" s="33">
        <v>15.530193061402237</v>
      </c>
      <c r="K22" s="25"/>
    </row>
    <row r="23" spans="2:11" ht="15">
      <c r="B23" s="56" t="s">
        <v>14</v>
      </c>
      <c r="C23" s="68">
        <v>7012.5690000000004</v>
      </c>
      <c r="D23" s="51">
        <v>6954.9880000000003</v>
      </c>
      <c r="E23" s="114">
        <v>6875.0676470588242</v>
      </c>
      <c r="F23" s="114">
        <v>6818.6156862745102</v>
      </c>
      <c r="G23" s="153">
        <v>0.82790940832680271</v>
      </c>
      <c r="H23" s="57">
        <v>48.3</v>
      </c>
      <c r="I23" s="57">
        <v>96.1</v>
      </c>
      <c r="J23" s="33">
        <v>1.4788067934388156</v>
      </c>
      <c r="K23" s="25"/>
    </row>
    <row r="24" spans="2:11" ht="15">
      <c r="B24" s="56" t="s">
        <v>15</v>
      </c>
      <c r="C24" s="68">
        <v>5851.8879999999999</v>
      </c>
      <c r="D24" s="51">
        <v>5667.37</v>
      </c>
      <c r="E24" s="114">
        <v>5737.1450980392156</v>
      </c>
      <c r="F24" s="114">
        <v>5556.2450980392159</v>
      </c>
      <c r="G24" s="153">
        <v>3.2557958982738029</v>
      </c>
      <c r="H24" s="57">
        <v>43.2</v>
      </c>
      <c r="I24" s="57">
        <v>109.1</v>
      </c>
      <c r="J24" s="33">
        <v>7.8022935113949768E-2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7658.3019999999997</v>
      </c>
      <c r="D26" s="70">
        <v>7613.7120000000004</v>
      </c>
      <c r="E26" s="154">
        <v>7508.1392156862739</v>
      </c>
      <c r="F26" s="154">
        <v>7464.4235294117652</v>
      </c>
      <c r="G26" s="155">
        <v>0.58565388341454516</v>
      </c>
      <c r="H26" s="59">
        <v>57.7</v>
      </c>
      <c r="I26" s="59">
        <v>94.1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7859.88</v>
      </c>
      <c r="D28" s="51">
        <v>7885.8050000000003</v>
      </c>
      <c r="E28" s="114">
        <v>7705.7647058823532</v>
      </c>
      <c r="F28" s="114">
        <v>7731.1813725490201</v>
      </c>
      <c r="G28" s="153">
        <v>-0.32875527609419941</v>
      </c>
      <c r="H28" s="57">
        <v>61.43</v>
      </c>
      <c r="I28" s="57">
        <v>94.6</v>
      </c>
      <c r="J28" s="33">
        <v>33.953071624572992</v>
      </c>
      <c r="K28" s="25"/>
    </row>
    <row r="29" spans="2:11" ht="15">
      <c r="B29" s="56" t="s">
        <v>12</v>
      </c>
      <c r="C29" s="68">
        <v>7703.607</v>
      </c>
      <c r="D29" s="51">
        <v>7677.2929999999997</v>
      </c>
      <c r="E29" s="114">
        <v>7552.5558823529409</v>
      </c>
      <c r="F29" s="114">
        <v>7526.7578431372549</v>
      </c>
      <c r="G29" s="153">
        <v>0.34275101914177702</v>
      </c>
      <c r="H29" s="57">
        <v>57.74</v>
      </c>
      <c r="I29" s="57">
        <v>96.7</v>
      </c>
      <c r="J29" s="33">
        <v>52.728621828974632</v>
      </c>
      <c r="K29" s="25"/>
    </row>
    <row r="30" spans="2:11" ht="15">
      <c r="B30" s="56" t="s">
        <v>13</v>
      </c>
      <c r="C30" s="68">
        <v>7277.2290000000003</v>
      </c>
      <c r="D30" s="51">
        <v>7518.0069999999996</v>
      </c>
      <c r="E30" s="114">
        <v>7134.5382352941178</v>
      </c>
      <c r="F30" s="114">
        <v>7370.5950980392154</v>
      </c>
      <c r="G30" s="153">
        <v>-3.2026839027949743</v>
      </c>
      <c r="H30" s="57">
        <v>53.2</v>
      </c>
      <c r="I30" s="57">
        <v>97.8</v>
      </c>
      <c r="J30" s="33">
        <v>11.746093968751751</v>
      </c>
      <c r="K30" s="25"/>
    </row>
    <row r="31" spans="2:11" ht="15">
      <c r="B31" s="56" t="s">
        <v>14</v>
      </c>
      <c r="C31" s="68">
        <v>6957.2290000000003</v>
      </c>
      <c r="D31" s="51">
        <v>7229.57</v>
      </c>
      <c r="E31" s="114">
        <v>6820.8127450980392</v>
      </c>
      <c r="F31" s="114">
        <v>7087.8137254901958</v>
      </c>
      <c r="G31" s="153">
        <v>-3.7670428531710662</v>
      </c>
      <c r="H31" s="57">
        <v>48.27</v>
      </c>
      <c r="I31" s="57">
        <v>98.5</v>
      </c>
      <c r="J31" s="33">
        <v>1.4322114576916616</v>
      </c>
      <c r="K31" s="25"/>
    </row>
    <row r="32" spans="2:11" ht="15">
      <c r="B32" s="56" t="s">
        <v>15</v>
      </c>
      <c r="C32" s="68">
        <v>6767.6970000000001</v>
      </c>
      <c r="D32" s="51">
        <v>6926.8829999999998</v>
      </c>
      <c r="E32" s="114">
        <v>6634.9970588235292</v>
      </c>
      <c r="F32" s="114">
        <v>6791.0617647058816</v>
      </c>
      <c r="G32" s="153">
        <v>-2.2980899200982563</v>
      </c>
      <c r="H32" s="57">
        <v>43.27</v>
      </c>
      <c r="I32" s="57">
        <v>100.5</v>
      </c>
      <c r="J32" s="33">
        <v>0.11900095200761607</v>
      </c>
      <c r="K32" s="25"/>
    </row>
    <row r="33" spans="2:11" ht="15">
      <c r="B33" s="56" t="s">
        <v>16</v>
      </c>
      <c r="C33" s="68" t="s">
        <v>296</v>
      </c>
      <c r="D33" s="51">
        <v>6600.7860000000001</v>
      </c>
      <c r="E33" s="114" t="s">
        <v>296</v>
      </c>
      <c r="F33" s="114">
        <v>6471.3588235294119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7692.4449999999997</v>
      </c>
      <c r="D34" s="70">
        <v>7692.4210000000003</v>
      </c>
      <c r="E34" s="154">
        <v>7541.6127450980384</v>
      </c>
      <c r="F34" s="154">
        <v>7541.5892156862747</v>
      </c>
      <c r="G34" s="155">
        <v>3.1199540430031683E-4</v>
      </c>
      <c r="H34" s="59">
        <v>58.3</v>
      </c>
      <c r="I34" s="59">
        <v>96.1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7739.6080000000002</v>
      </c>
      <c r="D36" s="51">
        <v>7682.1049999999996</v>
      </c>
      <c r="E36" s="114">
        <v>7587.850980392157</v>
      </c>
      <c r="F36" s="114">
        <v>7531.4754901960778</v>
      </c>
      <c r="G36" s="153">
        <v>0.74853181517306278</v>
      </c>
      <c r="H36" s="57">
        <v>61.23</v>
      </c>
      <c r="I36" s="57">
        <v>94.7</v>
      </c>
      <c r="J36" s="33">
        <v>27.503729609430412</v>
      </c>
      <c r="K36" s="25"/>
    </row>
    <row r="37" spans="2:11" ht="15">
      <c r="B37" s="56" t="s">
        <v>12</v>
      </c>
      <c r="C37" s="68">
        <v>7657.84</v>
      </c>
      <c r="D37" s="51">
        <v>7586.2870000000003</v>
      </c>
      <c r="E37" s="114">
        <v>7507.6862745098042</v>
      </c>
      <c r="F37" s="114">
        <v>7437.5362745098037</v>
      </c>
      <c r="G37" s="153">
        <v>0.94318867714864829</v>
      </c>
      <c r="H37" s="57">
        <v>57.84</v>
      </c>
      <c r="I37" s="57">
        <v>96.8</v>
      </c>
      <c r="J37" s="33">
        <v>57.213431485240527</v>
      </c>
      <c r="K37" s="25"/>
    </row>
    <row r="38" spans="2:11" ht="15">
      <c r="B38" s="56" t="s">
        <v>13</v>
      </c>
      <c r="C38" s="68">
        <v>7280.9650000000001</v>
      </c>
      <c r="D38" s="51">
        <v>7163.0320000000002</v>
      </c>
      <c r="E38" s="114">
        <v>7138.2009803921565</v>
      </c>
      <c r="F38" s="114">
        <v>7022.5803921568631</v>
      </c>
      <c r="G38" s="153">
        <v>1.6464117429602434</v>
      </c>
      <c r="H38" s="57">
        <v>53.11</v>
      </c>
      <c r="I38" s="57">
        <v>97</v>
      </c>
      <c r="J38" s="33">
        <v>12.95703000807063</v>
      </c>
      <c r="K38" s="25"/>
    </row>
    <row r="39" spans="2:11" ht="15">
      <c r="B39" s="56" t="s">
        <v>14</v>
      </c>
      <c r="C39" s="68">
        <v>6780.1170000000002</v>
      </c>
      <c r="D39" s="51">
        <v>6577.58</v>
      </c>
      <c r="E39" s="114">
        <v>6647.1735294117643</v>
      </c>
      <c r="F39" s="114">
        <v>6448.6078431372543</v>
      </c>
      <c r="G39" s="153">
        <v>3.079202381422959</v>
      </c>
      <c r="H39" s="57">
        <v>48.17</v>
      </c>
      <c r="I39" s="57">
        <v>99.3</v>
      </c>
      <c r="J39" s="33">
        <v>2.0592335346914821</v>
      </c>
      <c r="K39" s="25"/>
    </row>
    <row r="40" spans="2:11" ht="15">
      <c r="B40" s="56" t="s">
        <v>15</v>
      </c>
      <c r="C40" s="68">
        <v>6129.32</v>
      </c>
      <c r="D40" s="51">
        <v>5764.2250000000004</v>
      </c>
      <c r="E40" s="114">
        <v>6009.1372549019607</v>
      </c>
      <c r="F40" s="114">
        <v>5651.2009803921574</v>
      </c>
      <c r="G40" s="153">
        <v>6.3338089682481042</v>
      </c>
      <c r="H40" s="57">
        <v>43.24</v>
      </c>
      <c r="I40" s="57">
        <v>101.7</v>
      </c>
      <c r="J40" s="33">
        <v>0.26168407151067524</v>
      </c>
      <c r="K40" s="25"/>
    </row>
    <row r="41" spans="2:11" ht="15">
      <c r="B41" s="56" t="s">
        <v>16</v>
      </c>
      <c r="C41" s="68" t="s">
        <v>296</v>
      </c>
      <c r="D41" s="51">
        <v>6441.5929999999998</v>
      </c>
      <c r="E41" s="114" t="s">
        <v>296</v>
      </c>
      <c r="F41" s="114">
        <v>6315.2872549019603</v>
      </c>
      <c r="G41" s="15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7607.817</v>
      </c>
      <c r="D42" s="70">
        <v>7522.5839999999998</v>
      </c>
      <c r="E42" s="154">
        <v>7458.6441176470589</v>
      </c>
      <c r="F42" s="154">
        <v>7375.0823529411764</v>
      </c>
      <c r="G42" s="155">
        <v>1.1330282254076549</v>
      </c>
      <c r="H42" s="59">
        <v>57.92</v>
      </c>
      <c r="I42" s="59">
        <v>96.4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7697.9290000000001</v>
      </c>
      <c r="D44" s="51">
        <v>7686.3320000000003</v>
      </c>
      <c r="E44" s="114">
        <v>7546.9892156862743</v>
      </c>
      <c r="F44" s="114">
        <v>7535.6196078431376</v>
      </c>
      <c r="G44" s="153">
        <v>0.15087820822727607</v>
      </c>
      <c r="H44" s="57">
        <v>61.6</v>
      </c>
      <c r="I44" s="57">
        <v>93.2</v>
      </c>
      <c r="J44" s="33">
        <v>26.038711448705044</v>
      </c>
      <c r="K44" s="25"/>
    </row>
    <row r="45" spans="2:11" ht="15">
      <c r="B45" s="56" t="s">
        <v>12</v>
      </c>
      <c r="C45" s="68">
        <v>7601.732</v>
      </c>
      <c r="D45" s="51">
        <v>7588.241</v>
      </c>
      <c r="E45" s="114">
        <v>7452.6784313725493</v>
      </c>
      <c r="F45" s="114">
        <v>7439.451960784314</v>
      </c>
      <c r="G45" s="153">
        <v>0.17778823840729341</v>
      </c>
      <c r="H45" s="57">
        <v>57.84</v>
      </c>
      <c r="I45" s="57">
        <v>95.9</v>
      </c>
      <c r="J45" s="33">
        <v>56.520545437906101</v>
      </c>
      <c r="K45" s="25"/>
    </row>
    <row r="46" spans="2:11" ht="15">
      <c r="B46" s="56" t="s">
        <v>13</v>
      </c>
      <c r="C46" s="68">
        <v>7304.2150000000001</v>
      </c>
      <c r="D46" s="51">
        <v>7281.4809999999998</v>
      </c>
      <c r="E46" s="114">
        <v>7160.9950980392159</v>
      </c>
      <c r="F46" s="114">
        <v>7138.7068627450981</v>
      </c>
      <c r="G46" s="153">
        <v>0.31221670426662351</v>
      </c>
      <c r="H46" s="57">
        <v>53.37</v>
      </c>
      <c r="I46" s="57">
        <v>97.9</v>
      </c>
      <c r="J46" s="33">
        <v>14.967511668344468</v>
      </c>
      <c r="K46" s="25"/>
    </row>
    <row r="47" spans="2:11" ht="15">
      <c r="B47" s="56" t="s">
        <v>14</v>
      </c>
      <c r="C47" s="68">
        <v>6981.5709999999999</v>
      </c>
      <c r="D47" s="51">
        <v>6994.3379999999997</v>
      </c>
      <c r="E47" s="114">
        <v>6844.6774509803918</v>
      </c>
      <c r="F47" s="114">
        <v>6857.1941176470582</v>
      </c>
      <c r="G47" s="153">
        <v>-0.18253335769589382</v>
      </c>
      <c r="H47" s="57">
        <v>48.42</v>
      </c>
      <c r="I47" s="57">
        <v>100.5</v>
      </c>
      <c r="J47" s="33">
        <v>2.1815228333485859</v>
      </c>
      <c r="K47" s="25"/>
    </row>
    <row r="48" spans="2:11" ht="15">
      <c r="B48" s="56" t="s">
        <v>15</v>
      </c>
      <c r="C48" s="68">
        <v>6136.442</v>
      </c>
      <c r="D48" s="51">
        <v>5969.4170000000004</v>
      </c>
      <c r="E48" s="114">
        <v>6016.1196078431376</v>
      </c>
      <c r="F48" s="114">
        <v>5852.3696078431376</v>
      </c>
      <c r="G48" s="153">
        <v>2.7980119331586257</v>
      </c>
      <c r="H48" s="57">
        <v>43.42</v>
      </c>
      <c r="I48" s="57">
        <v>103.5</v>
      </c>
      <c r="J48" s="33">
        <v>0.2837009243159147</v>
      </c>
      <c r="K48" s="25" t="s">
        <v>101</v>
      </c>
    </row>
    <row r="49" spans="2:11" ht="15">
      <c r="B49" s="56" t="s">
        <v>16</v>
      </c>
      <c r="C49" s="68">
        <v>5285.8010000000004</v>
      </c>
      <c r="D49" s="51">
        <v>5504.5280000000002</v>
      </c>
      <c r="E49" s="114">
        <v>5182.1578431372554</v>
      </c>
      <c r="F49" s="114">
        <v>5396.5960784313729</v>
      </c>
      <c r="G49" s="153">
        <v>-3.9735832027741496</v>
      </c>
      <c r="H49" s="57">
        <v>37.31</v>
      </c>
      <c r="I49" s="57">
        <v>78.599999999999994</v>
      </c>
      <c r="J49" s="33">
        <v>8.0076873798846891E-3</v>
      </c>
      <c r="K49" s="25"/>
    </row>
    <row r="50" spans="2:11" ht="15" thickBot="1">
      <c r="B50" s="71" t="s">
        <v>124</v>
      </c>
      <c r="C50" s="72">
        <v>7561.6620000000003</v>
      </c>
      <c r="D50" s="52">
        <v>7548.4489999999996</v>
      </c>
      <c r="E50" s="156">
        <v>7413.3941176470589</v>
      </c>
      <c r="F50" s="156">
        <v>7400.4401960784307</v>
      </c>
      <c r="G50" s="155">
        <v>0.17504258159524755</v>
      </c>
      <c r="H50" s="73">
        <v>57.9</v>
      </c>
      <c r="I50" s="73">
        <v>95.6</v>
      </c>
      <c r="J50" s="34">
        <v>100</v>
      </c>
      <c r="K50" s="25"/>
    </row>
    <row r="51" spans="2:11">
      <c r="B51" s="235" t="s">
        <v>395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0" t="s">
        <v>602</v>
      </c>
      <c r="C53" s="1721"/>
      <c r="D53" s="1721"/>
      <c r="E53" s="1721"/>
      <c r="F53" s="1721"/>
      <c r="G53" s="1721"/>
      <c r="H53" s="1721"/>
      <c r="I53" s="1721"/>
      <c r="J53" s="1721"/>
      <c r="K53" s="1721"/>
    </row>
    <row r="55" spans="2:11" ht="15.75">
      <c r="B55" s="286" t="s">
        <v>360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C7" sqref="C7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22" t="s">
        <v>158</v>
      </c>
      <c r="C1" s="1722"/>
      <c r="D1" s="1722"/>
      <c r="E1" s="825" t="str">
        <f>SKUP_SEUROP_tyg!J1</f>
        <v xml:space="preserve"> 13.05.2019 - 19.05.2019 r. </v>
      </c>
      <c r="F1" s="825"/>
      <c r="G1" s="828"/>
    </row>
    <row r="2" spans="1:18" ht="18.75">
      <c r="A2" s="31"/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1084"/>
      <c r="M2" s="1084"/>
      <c r="N2" s="1084"/>
      <c r="O2" s="1084"/>
      <c r="P2" s="1084"/>
      <c r="Q2" s="1084"/>
      <c r="R2" s="1084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41"/>
      <c r="C4" s="1083"/>
      <c r="D4" s="1083"/>
      <c r="E4" s="1083"/>
      <c r="F4" s="1083"/>
      <c r="G4" s="282"/>
      <c r="H4" s="281"/>
    </row>
    <row r="5" spans="1:18" ht="24" customHeight="1" thickBot="1">
      <c r="B5" s="1729" t="s">
        <v>148</v>
      </c>
      <c r="C5" s="1730"/>
      <c r="D5" s="1730"/>
      <c r="E5" s="1731"/>
      <c r="F5" s="235"/>
      <c r="G5" s="235"/>
      <c r="H5" s="235"/>
    </row>
    <row r="6" spans="1:18" ht="37.5" customHeight="1" thickBot="1">
      <c r="B6" s="1416" t="s">
        <v>45</v>
      </c>
      <c r="C6" s="1417" t="s">
        <v>604</v>
      </c>
      <c r="D6" s="1418" t="s">
        <v>605</v>
      </c>
      <c r="E6" s="1409" t="s">
        <v>539</v>
      </c>
      <c r="F6" s="235"/>
      <c r="G6" s="235"/>
      <c r="H6" s="235"/>
    </row>
    <row r="7" spans="1:18" ht="22.5" customHeight="1" thickBot="1">
      <c r="B7" s="1423" t="s">
        <v>11</v>
      </c>
      <c r="C7" s="1424">
        <v>5.8321020588235299</v>
      </c>
      <c r="D7" s="1425">
        <v>5.8105839999999995</v>
      </c>
      <c r="E7" s="1426">
        <f>((C7-D7)/D7)*100</f>
        <v>0.37032523449502525</v>
      </c>
      <c r="F7" s="283"/>
      <c r="G7" s="283"/>
      <c r="H7" s="283"/>
    </row>
    <row r="8" spans="1:18" ht="16.5" customHeight="1">
      <c r="B8" s="1419" t="s">
        <v>46</v>
      </c>
      <c r="C8" s="1420">
        <v>5.8563485882352939</v>
      </c>
      <c r="D8" s="1421">
        <v>5.8222503529411771</v>
      </c>
      <c r="E8" s="1422">
        <f>((C8-D8)/D8)*100</f>
        <v>0.58565388341454094</v>
      </c>
      <c r="F8" s="826"/>
      <c r="G8" s="283"/>
      <c r="H8" s="283"/>
    </row>
    <row r="9" spans="1:18" ht="15.75" customHeight="1">
      <c r="B9" s="1410" t="s">
        <v>47</v>
      </c>
      <c r="C9" s="1414">
        <v>5.8824579411764697</v>
      </c>
      <c r="D9" s="1412">
        <v>5.8824395882352949</v>
      </c>
      <c r="E9" s="86">
        <f>((C9-D9)/D9)*100</f>
        <v>3.1199540427936321E-4</v>
      </c>
      <c r="F9" s="283"/>
      <c r="G9" s="283"/>
      <c r="H9" s="283"/>
    </row>
    <row r="10" spans="1:18" ht="15.75" customHeight="1">
      <c r="B10" s="1410" t="s">
        <v>188</v>
      </c>
      <c r="C10" s="1414">
        <v>5.8177424117647059</v>
      </c>
      <c r="D10" s="1412">
        <v>5.752564235294118</v>
      </c>
      <c r="E10" s="86">
        <f>((C10-D10)/D10)*100</f>
        <v>1.1330282254076463</v>
      </c>
      <c r="F10" s="283"/>
      <c r="G10" s="283"/>
      <c r="H10" s="283"/>
    </row>
    <row r="11" spans="1:18" ht="15.75" customHeight="1" thickBot="1">
      <c r="B11" s="1411" t="s">
        <v>48</v>
      </c>
      <c r="C11" s="1415">
        <v>5.7824474117647062</v>
      </c>
      <c r="D11" s="1413">
        <v>5.7723433529411761</v>
      </c>
      <c r="E11" s="87">
        <f>((C11-D11)/D11)*100</f>
        <v>0.17504258159525193</v>
      </c>
      <c r="F11" s="283"/>
      <c r="G11" s="283"/>
      <c r="H11" s="283"/>
    </row>
    <row r="12" spans="1:18" ht="15.75">
      <c r="B12" s="291" t="s">
        <v>368</v>
      </c>
      <c r="C12" s="291"/>
      <c r="D12" s="291"/>
      <c r="E12" s="291"/>
      <c r="F12" s="291"/>
      <c r="G12" s="1408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45"/>
      <c r="C15" s="1083"/>
      <c r="D15" s="1083"/>
      <c r="E15" s="1083"/>
      <c r="F15" s="1083"/>
      <c r="G15" s="1083"/>
      <c r="H15" s="1083"/>
      <c r="I15" s="1083"/>
      <c r="J15" s="1083"/>
      <c r="K15" s="1083"/>
      <c r="L15" s="1084"/>
      <c r="M15" s="1084"/>
      <c r="N15" s="1084"/>
      <c r="O15" s="1084"/>
    </row>
    <row r="16" spans="1:18" ht="18.75" customHeight="1">
      <c r="B16" s="1728" t="s">
        <v>297</v>
      </c>
      <c r="C16" s="1728"/>
      <c r="D16" s="1728"/>
      <c r="E16" s="1728"/>
      <c r="F16" s="1728"/>
      <c r="G16" s="1728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41"/>
      <c r="C18" s="1083"/>
      <c r="D18" s="1083"/>
      <c r="E18" s="1083"/>
      <c r="F18" s="1083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723" t="s">
        <v>11</v>
      </c>
      <c r="C20" s="295" t="s">
        <v>301</v>
      </c>
      <c r="D20" s="615"/>
      <c r="E20" s="615"/>
      <c r="F20" s="616"/>
      <c r="G20" s="1725" t="s">
        <v>302</v>
      </c>
      <c r="I20" s="1602" t="s">
        <v>561</v>
      </c>
    </row>
    <row r="21" spans="2:11" ht="24" customHeight="1" thickBot="1">
      <c r="B21" s="1724"/>
      <c r="C21" s="617" t="s">
        <v>303</v>
      </c>
      <c r="D21" s="618"/>
      <c r="E21" s="617" t="s">
        <v>304</v>
      </c>
      <c r="F21" s="618"/>
      <c r="G21" s="1726"/>
      <c r="H21" s="160"/>
      <c r="I21" s="1603" t="s">
        <v>562</v>
      </c>
      <c r="J21" s="1604" t="s">
        <v>563</v>
      </c>
      <c r="K21" s="1604" t="s">
        <v>564</v>
      </c>
    </row>
    <row r="22" spans="2:11" ht="15.75" customHeight="1" thickBot="1">
      <c r="B22" s="1724"/>
      <c r="C22" s="630" t="s">
        <v>604</v>
      </c>
      <c r="D22" s="631" t="s">
        <v>606</v>
      </c>
      <c r="E22" s="619" t="str">
        <f>C22</f>
        <v>2019-05-19</v>
      </c>
      <c r="F22" s="619" t="str">
        <f>D22</f>
        <v>2018-05-20</v>
      </c>
      <c r="G22" s="1727"/>
      <c r="I22" s="1605" t="s">
        <v>565</v>
      </c>
      <c r="J22" s="1606">
        <v>75.7</v>
      </c>
      <c r="K22" s="1606">
        <v>1.32</v>
      </c>
    </row>
    <row r="23" spans="2:11" ht="15.75" thickBot="1">
      <c r="B23" s="620" t="s">
        <v>125</v>
      </c>
      <c r="C23" s="621">
        <v>7628.4990196078434</v>
      </c>
      <c r="D23" s="622">
        <v>5829.2313725490194</v>
      </c>
      <c r="E23" s="623">
        <f>(C23/1.32)/1000</f>
        <v>5.7791659239453352</v>
      </c>
      <c r="F23" s="623">
        <f>(D23/1.32)/1000</f>
        <v>4.416084373143196</v>
      </c>
      <c r="G23" s="624">
        <f t="shared" ref="G23:G29" si="0">((E23-F23)/F23)*100</f>
        <v>30.866293205171512</v>
      </c>
      <c r="I23" s="1605" t="s">
        <v>566</v>
      </c>
      <c r="J23" s="1606">
        <v>75.7</v>
      </c>
      <c r="K23" s="1606">
        <v>1.32</v>
      </c>
    </row>
    <row r="24" spans="2:11" ht="15.75" thickBot="1">
      <c r="B24" s="519" t="s">
        <v>12</v>
      </c>
      <c r="C24" s="633">
        <v>7508.7941176470586</v>
      </c>
      <c r="D24" s="632">
        <v>5712.7294117647061</v>
      </c>
      <c r="E24" s="625">
        <f>(C24/1.32)/1000</f>
        <v>5.6884803921568619</v>
      </c>
      <c r="F24" s="625">
        <f>(D24/1.32)/1000</f>
        <v>4.3278253119429593</v>
      </c>
      <c r="G24" s="626">
        <f t="shared" si="0"/>
        <v>31.439695046356714</v>
      </c>
      <c r="I24" s="1605" t="s">
        <v>567</v>
      </c>
      <c r="J24" s="1606">
        <v>76.3</v>
      </c>
      <c r="K24" s="1606">
        <v>1.31</v>
      </c>
    </row>
    <row r="25" spans="2:11" ht="15.75" thickBot="1">
      <c r="B25" s="519" t="s">
        <v>13</v>
      </c>
      <c r="C25" s="633">
        <v>7164.025490196078</v>
      </c>
      <c r="D25" s="632">
        <v>5355.3529411764703</v>
      </c>
      <c r="E25" s="625">
        <f>(C25/1.31)/1000</f>
        <v>5.4687217482412809</v>
      </c>
      <c r="F25" s="625">
        <f>(D25/1.31)/1000</f>
        <v>4.0880556802873818</v>
      </c>
      <c r="G25" s="626">
        <f t="shared" si="0"/>
        <v>33.773171794393001</v>
      </c>
      <c r="I25" s="1605" t="s">
        <v>568</v>
      </c>
      <c r="J25" s="1606">
        <v>76.900000000000006</v>
      </c>
      <c r="K25" s="1606">
        <v>1.3</v>
      </c>
    </row>
    <row r="26" spans="2:11" ht="16.5" thickBot="1">
      <c r="B26" s="519" t="s">
        <v>14</v>
      </c>
      <c r="C26" s="633">
        <v>6808.2696078431372</v>
      </c>
      <c r="D26" s="632">
        <v>4994.7</v>
      </c>
      <c r="E26" s="625">
        <f>(C26/1.3)/1000</f>
        <v>5.2371304675716441</v>
      </c>
      <c r="F26" s="625">
        <f>(D26/1.3)/1000</f>
        <v>3.8420769230769229</v>
      </c>
      <c r="G26" s="626">
        <f t="shared" si="0"/>
        <v>36.309880630330902</v>
      </c>
      <c r="H26" s="284"/>
      <c r="I26" s="1605" t="s">
        <v>569</v>
      </c>
      <c r="J26" s="1606">
        <v>77.5</v>
      </c>
      <c r="K26" s="1606">
        <v>1.29</v>
      </c>
    </row>
    <row r="27" spans="2:11" ht="16.5" thickBot="1">
      <c r="B27" s="519" t="s">
        <v>15</v>
      </c>
      <c r="C27" s="633">
        <v>6094.4970588235292</v>
      </c>
      <c r="D27" s="632">
        <v>4539.9460784313724</v>
      </c>
      <c r="E27" s="625">
        <f>(C27/1.29)/1000</f>
        <v>4.7244163246694022</v>
      </c>
      <c r="F27" s="625">
        <f>(D27/1.29)/1000</f>
        <v>3.5193380452956378</v>
      </c>
      <c r="G27" s="626">
        <f t="shared" si="0"/>
        <v>34.241617709461423</v>
      </c>
      <c r="H27" s="284"/>
      <c r="I27" s="1605" t="s">
        <v>570</v>
      </c>
      <c r="J27" s="1606">
        <v>78.099999999999994</v>
      </c>
      <c r="K27" s="1606">
        <v>1.28</v>
      </c>
    </row>
    <row r="28" spans="2:11" ht="15.75">
      <c r="B28" s="519" t="s">
        <v>16</v>
      </c>
      <c r="C28" s="633">
        <v>5916.5686274509799</v>
      </c>
      <c r="D28" s="632">
        <v>4586.4921568627451</v>
      </c>
      <c r="E28" s="625">
        <f>(C28/1.28)/1000</f>
        <v>4.6223192401960782</v>
      </c>
      <c r="F28" s="625">
        <f>(D28/1.28)/1000</f>
        <v>3.5831969975490199</v>
      </c>
      <c r="G28" s="626">
        <f t="shared" si="0"/>
        <v>28.999863623402206</v>
      </c>
      <c r="H28" s="284"/>
      <c r="I28" s="1607"/>
    </row>
    <row r="29" spans="2:11" ht="16.5" thickBot="1">
      <c r="B29" s="627" t="s">
        <v>124</v>
      </c>
      <c r="C29" s="634">
        <v>7477.0539215686276</v>
      </c>
      <c r="D29" s="635">
        <v>5672.1127450980393</v>
      </c>
      <c r="E29" s="628">
        <f>(C29*0.78)/1000</f>
        <v>5.8321020588235299</v>
      </c>
      <c r="F29" s="628">
        <f>(D29*0.78)/1000</f>
        <v>4.4242479411764704</v>
      </c>
      <c r="G29" s="629">
        <f t="shared" si="0"/>
        <v>31.821320512898087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9" t="s">
        <v>361</v>
      </c>
      <c r="C33" s="830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Ceny_miesieczneUE_IV_2019</vt:lpstr>
      <vt:lpstr>Ceny_tygodniowe_UE</vt:lpstr>
      <vt:lpstr>Raport_KWIECIEN_2019PL</vt:lpstr>
      <vt:lpstr>Handel_III_2019</vt:lpstr>
      <vt:lpstr>Handel zagr. wg krajów 3_19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2019-05-23T09:41:50Z</dcterms:modified>
</cp:coreProperties>
</file>