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II_2021" sheetId="65" r:id="rId12"/>
    <sheet name="Eksport I-II_2021" sheetId="66" r:id="rId13"/>
    <sheet name="Import I-I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H35" i="65" l="1"/>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P538" i="36"/>
  <c r="M538" i="36"/>
  <c r="B538" i="36"/>
  <c r="Q537" i="36"/>
  <c r="I537" i="36"/>
  <c r="J536" i="36"/>
  <c r="Z535" i="36"/>
  <c r="S535" i="36"/>
  <c r="R535" i="36"/>
  <c r="K535" i="36"/>
  <c r="H535" i="36"/>
  <c r="G535" i="36"/>
  <c r="W533" i="36"/>
  <c r="G533" i="36"/>
  <c r="Z532" i="36"/>
  <c r="B532" i="36"/>
  <c r="Z363" i="36"/>
  <c r="W363" i="36"/>
  <c r="W538" i="36" s="1"/>
  <c r="V363" i="36"/>
  <c r="V538" i="36" s="1"/>
  <c r="S363" i="36"/>
  <c r="S538" i="36" s="1"/>
  <c r="R363" i="36"/>
  <c r="R538" i="36" s="1"/>
  <c r="Q363" i="36"/>
  <c r="Q538" i="36" s="1"/>
  <c r="P363" i="36"/>
  <c r="M363" i="36"/>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Z362" i="36"/>
  <c r="Z537" i="36" s="1"/>
  <c r="W362" i="36"/>
  <c r="W537" i="36" s="1"/>
  <c r="V362" i="36"/>
  <c r="V537" i="36" s="1"/>
  <c r="S362" i="36"/>
  <c r="S537" i="36" s="1"/>
  <c r="R362" i="36"/>
  <c r="R537" i="36" s="1"/>
  <c r="Q362" i="36"/>
  <c r="P362" i="36"/>
  <c r="P537" i="36" s="1"/>
  <c r="M362" i="36"/>
  <c r="M537" i="36" s="1"/>
  <c r="L362" i="36"/>
  <c r="L537" i="36" s="1"/>
  <c r="K362" i="36"/>
  <c r="K537" i="36" s="1"/>
  <c r="J362" i="36"/>
  <c r="J537" i="36" s="1"/>
  <c r="I362" i="36"/>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W360" i="36"/>
  <c r="W535" i="36" s="1"/>
  <c r="V360" i="36"/>
  <c r="V535" i="36" s="1"/>
  <c r="S360" i="36"/>
  <c r="R360" i="36"/>
  <c r="Q360" i="36"/>
  <c r="Q535" i="36" s="1"/>
  <c r="P360" i="36"/>
  <c r="P535" i="36" s="1"/>
  <c r="M360" i="36"/>
  <c r="M535" i="36" s="1"/>
  <c r="L360" i="36"/>
  <c r="L535" i="36" s="1"/>
  <c r="K360" i="36"/>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F358" i="36"/>
  <c r="F533" i="36" s="1"/>
  <c r="E358" i="36"/>
  <c r="E533" i="36" s="1"/>
  <c r="D358" i="36"/>
  <c r="D533" i="36" s="1"/>
  <c r="C358" i="36"/>
  <c r="C533" i="36" s="1"/>
  <c r="B358" i="36"/>
  <c r="B533" i="36" s="1"/>
  <c r="Z357" i="36"/>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44" i="45" s="1"/>
  <c r="C526" i="45"/>
  <c r="C543" i="45" s="1"/>
  <c r="C525" i="45"/>
  <c r="C542" i="45" s="1"/>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C495" i="45" s="1"/>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67" i="45" s="1"/>
  <c r="C449" i="45"/>
  <c r="C445" i="45"/>
  <c r="C444" i="45"/>
  <c r="C443" i="45"/>
  <c r="C442" i="45"/>
  <c r="C441" i="45"/>
  <c r="C440" i="45"/>
  <c r="C457" i="45" s="1"/>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460" i="45" l="1"/>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<sst xmlns="http://schemas.openxmlformats.org/spreadsheetml/2006/main" count="6421" uniqueCount="540">
  <si>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</si>
  <si>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</si>
  <si>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</si>
  <si>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</si>
  <si>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</si>
  <si>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</si>
  <si>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</si>
  <si>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</si>
  <si>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</si>
  <si>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</si>
  <si>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</si>
  <si>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</si>
  <si>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</si>
  <si>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</si>
  <si>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</si>
  <si>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</si>
  <si>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</si>
  <si>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</si>
  <si>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</si>
  <si>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</si>
  <si>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</si>
  <si>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</si>
  <si>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</si>
  <si>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</si>
  <si>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</si>
  <si>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</si>
  <si>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</si>
  <si>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</si>
  <si>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</si>
  <si>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</si>
  <si>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</si>
  <si>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</si>
  <si>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</si>
  <si>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</si>
  <si>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</si>
  <si>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</si>
  <si>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</si>
  <si>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</si>
  <si>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</si>
  <si>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</si>
  <si>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</si>
  <si>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</si>
  <si>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</si>
  <si>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</si>
  <si>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</si>
  <si>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</si>
  <si>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</si>
  <si>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</si>
  <si>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</si>
  <si>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</si>
  <si>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</si>
  <si>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</si>
  <si>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</si>
  <si>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</si>
  <si>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</si>
  <si>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</si>
  <si>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</si>
  <si>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</si>
  <si>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</si>
  <si>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</si>
  <si>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</si>
  <si>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</si>
  <si>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</si>
  <si>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</si>
  <si>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</si>
  <si>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</si>
  <si>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</si>
  <si>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</si>
  <si>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</si>
  <si>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</si>
  <si>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</si>
  <si>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</si>
  <si>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</si>
  <si>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</si>
  <si>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</si>
  <si>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</si>
  <si>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</si>
  <si>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</si>
  <si>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</si>
  <si>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</si>
  <si>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</si>
  <si>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</si>
  <si>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</si>
  <si>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</si>
  <si>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</si>
  <si>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</si>
  <si>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</si>
  <si>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</si>
  <si>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</si>
  <si>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</si>
  <si>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</si>
  <si>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</si>
  <si>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</si>
  <si>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</si>
  <si>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</si>
  <si>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</si>
  <si>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</si>
  <si>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</si>
  <si>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</si>
  <si>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</si>
  <si>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</si>
  <si>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</si>
  <si>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</si>
  <si>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</si>
  <si>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</si>
  <si>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</si>
  <si>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</si>
  <si>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</si>
  <si>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</si>
  <si>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</si>
  <si>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</si>
  <si>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</si>
  <si>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</si>
  <si>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</si>
  <si>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</si>
  <si>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</si>
  <si>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</si>
  <si>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</si>
  <si>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</si>
  <si>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</si>
  <si>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</si>
  <si>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</si>
  <si>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</si>
  <si>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</si>
  <si>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</si>
  <si>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</si>
  <si>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</si>
  <si>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</si>
  <si>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</si>
  <si>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</si>
  <si>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</si>
  <si>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</si>
  <si>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</si>
  <si>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</si>
  <si>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</si>
  <si>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</si>
  <si>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</si>
  <si>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</si>
  <si>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</si>
  <si>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</si>
  <si>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</si>
  <si>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</si>
  <si>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</si>
  <si>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</si>
  <si>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</si>
  <si>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</si>
  <si>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</si>
  <si>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</si>
  <si>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</si>
  <si>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</si>
  <si>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</si>
  <si>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</si>
  <si>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</si>
  <si>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</si>
  <si>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</si>
  <si>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</si>
  <si>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</si>
  <si>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</si>
  <si>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</si>
  <si>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</si>
  <si>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</si>
  <si>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</si>
  <si>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</si>
  <si>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</si>
  <si>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</si>
  <si>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</si>
  <si>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</si>
  <si>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</si>
  <si>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</si>
  <si>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</si>
  <si>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</si>
  <si>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</si>
  <si>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</si>
  <si>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</si>
  <si>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</si>
  <si>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</si>
  <si>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</si>
  <si>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</si>
  <si>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</si>
  <si>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</si>
  <si>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</si>
  <si>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</si>
  <si>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</si>
  <si>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</si>
  <si>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</si>
  <si>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</si>
  <si>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</si>
  <si>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</si>
  <si>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</si>
  <si>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</si>
  <si>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</si>
  <si>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</si>
  <si>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</si>
  <si>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</si>
  <si>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</si>
  <si>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</si>
  <si>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</si>
  <si>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</si>
  <si>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</si>
  <si>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</si>
  <si>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</si>
  <si>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</si>
  <si>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</si>
  <si>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</si>
  <si>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</si>
  <si>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</si>
  <si>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</si>
  <si>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</si>
  <si>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</si>
  <si>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</si>
  <si>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</si>
  <si>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</si>
  <si>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</si>
  <si>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</si>
  <si>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</si>
  <si>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</si>
  <si>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</si>
  <si>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</si>
  <si>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</si>
  <si>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</si>
  <si>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</si>
  <si>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</si>
  <si>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</si>
  <si>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</si>
  <si>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</si>
  <si>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</si>
  <si>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</si>
  <si>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</si>
  <si>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</si>
  <si>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</si>
  <si>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</si>
  <si>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</si>
  <si>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</si>
  <si>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</si>
  <si>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</si>
  <si>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</si>
  <si>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</si>
  <si>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</si>
  <si>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</si>
  <si>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</si>
  <si>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</si>
  <si>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</si>
  <si>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</si>
  <si>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</si>
  <si>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</si>
  <si>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</si>
  <si>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</si>
  <si>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</si>
  <si>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</si>
  <si>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</si>
  <si>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</si>
  <si>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</si>
  <si>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</si>
  <si>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</si>
  <si>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</si>
  <si>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</si>
  <si>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</si>
  <si>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</si>
  <si>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</si>
  <si>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</si>
  <si>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</si>
  <si>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</si>
  <si>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</si>
  <si>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</si>
  <si>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</si>
  <si>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</si>
  <si>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</si>
  <si>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</si>
  <si>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</si>
  <si>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</si>
  <si>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</si>
  <si>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</si>
  <si>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</si>
  <si>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</si>
  <si>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</si>
  <si>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</si>
  <si>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</si>
  <si>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</si>
  <si>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</si>
  <si>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</si>
  <si>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</si>
  <si>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</si>
  <si>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</si>
  <si>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</si>
  <si>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</si>
  <si>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</si>
  <si>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</si>
  <si>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</si>
  <si>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</si>
  <si>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</si>
  <si>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</si>
  <si>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</si>
  <si>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</si>
  <si>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</si>
  <si>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</si>
  <si>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</si>
  <si>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</si>
  <si>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</si>
  <si>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</si>
  <si>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</si>
  <si>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</si>
  <si>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</si>
  <si>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</si>
  <si>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</si>
  <si>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</si>
  <si>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</si>
  <si>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</si>
  <si>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</si>
  <si>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</si>
  <si>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</si>
  <si>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</si>
  <si>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</si>
  <si>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</si>
  <si>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</si>
  <si>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</si>
  <si>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</si>
  <si>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</si>
  <si>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</si>
  <si>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</si>
  <si>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</si>
  <si>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</si>
  <si>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</si>
  <si>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</si>
  <si>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</si>
  <si>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</si>
  <si>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</si>
  <si>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</si>
  <si>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</si>
  <si>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</si>
  <si>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</si>
  <si>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</si>
  <si>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</si>
  <si>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</si>
  <si>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</si>
  <si>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</si>
  <si>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</si>
  <si>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</si>
  <si>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</si>
  <si>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</si>
  <si>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</si>
  <si>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</si>
  <si>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</si>
  <si>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</si>
  <si>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</si>
  <si>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</si>
  <si>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</si>
  <si>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</si>
  <si>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</si>
  <si>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</si>
  <si>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</si>
  <si>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</si>
  <si>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</si>
  <si>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</si>
  <si>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</si>
  <si>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</si>
  <si>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</si>
  <si>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</si>
  <si>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</si>
  <si>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</si>
  <si>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</si>
  <si>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</si>
  <si>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</si>
  <si>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</si>
  <si>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</si>
  <si>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</si>
  <si>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</si>
  <si>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</si>
  <si>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</si>
  <si>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</si>
  <si>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</si>
  <si>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</si>
  <si>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</si>
  <si>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</si>
  <si>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</si>
  <si>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</si>
  <si>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</si>
  <si>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</si>
  <si>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</si>
  <si>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</si>
  <si>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</si>
  <si>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</si>
  <si>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</si>
  <si>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</si>
  <si>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</si>
  <si>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</si>
  <si>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</si>
  <si>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</si>
  <si>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</si>
  <si>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</si>
  <si>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</si>
  <si>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</si>
  <si>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</si>
  <si>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</si>
  <si>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</si>
  <si>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</si>
  <si>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</si>
  <si>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</si>
  <si>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</si>
  <si>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</si>
  <si>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</si>
  <si>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</si>
  <si>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</si>
  <si>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</si>
  <si>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</si>
  <si>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</si>
  <si>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</si>
  <si>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</si>
  <si>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</si>
  <si>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</si>
  <si>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</si>
  <si>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</si>
  <si>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</si>
  <si>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</si>
  <si>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</si>
  <si>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</si>
  <si>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</si>
  <si>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</si>
  <si>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</si>
  <si>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</si>
  <si>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</si>
  <si>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</si>
  <si>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</si>
  <si>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</si>
  <si>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</si>
  <si>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</si>
  <si>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</si>
  <si>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</si>
  <si>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</si>
  <si>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</si>
  <si>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</si>
  <si>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</si>
  <si>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</si>
  <si>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</si>
  <si>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</si>
  <si>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</si>
  <si>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</si>
  <si>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</si>
  <si>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</si>
  <si>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</si>
  <si>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</si>
  <si>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</si>
  <si>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</si>
  <si>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</si>
  <si>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</si>
  <si>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</si>
  <si>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</si>
  <si>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</si>
  <si>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</si>
  <si>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</si>
  <si>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</si>
  <si>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</si>
  <si>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</si>
  <si>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</si>
  <si>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</si>
  <si>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</si>
  <si>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</si>
  <si>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</si>
  <si>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</si>
  <si>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</si>
  <si>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</si>
  <si>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</si>
  <si>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</si>
  <si>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</si>
  <si>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</si>
  <si>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</si>
  <si>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</si>
  <si>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</si>
  <si>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</si>
  <si>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</si>
  <si>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</si>
  <si>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</si>
  <si>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</si>
  <si>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</si>
  <si>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</si>
  <si>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</si>
  <si>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</si>
  <si>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</si>
  <si>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</si>
  <si>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</si>
  <si>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</si>
  <si>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</si>
  <si>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</si>
  <si>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</si>
  <si>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</si>
  <si>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</si>
  <si>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</si>
  <si>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</si>
  <si>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</si>
  <si>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</si>
  <si>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</si>
  <si>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</si>
  <si>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</si>
  <si>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</si>
  <si>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</si>
  <si>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</si>
  <si>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</si>
  <si>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</si>
  <si>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</si>
  <si>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</si>
  <si>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</si>
  <si>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</si>
  <si>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</si>
  <si>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</si>
  <si>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</si>
  <si>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</si>
  <si>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</si>
  <si>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</si>
  <si>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</si>
  <si>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</si>
  <si>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22.03.2021 - 28.03.2021</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</si>
  <si>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 2021 r. (dane wstępne) </t>
    </r>
    <r>
      <rPr>
        <b/>
        <sz val="11"/>
        <rFont val="Times New Roman"/>
        <family val="1"/>
        <charset val="238"/>
      </rPr>
      <t xml:space="preserve">w porównaniu do I-II 2020 r. </t>
    </r>
    <r>
      <rPr>
        <i/>
        <sz val="11"/>
        <rFont val="Times New Roman"/>
        <family val="1"/>
        <charset val="238"/>
      </rPr>
      <t>(wg wstępnych danych Min. Finansów).</t>
    </r>
  </si>
  <si>
    <t>OKRES: I-II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</si>
  <si>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I-II 2021 r.</t>
    </r>
    <r>
      <rPr>
        <b/>
        <sz val="14"/>
        <color indexed="8"/>
        <rFont val="Arial"/>
        <family val="2"/>
        <charset val="238"/>
      </rPr>
      <t xml:space="preserve"> (dane wstępne)</t>
    </r>
  </si>
  <si>
    <t>I-II 2021 r. (wstępne)</t>
  </si>
  <si>
    <t>I-II 2020 r.</t>
  </si>
  <si>
    <t>zmiana w stos. do I-II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</si>
  <si>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 2021 r. (dane wstępne)  </t>
    </r>
    <r>
      <rPr>
        <b/>
        <sz val="11"/>
        <rFont val="Times New Roman"/>
        <family val="1"/>
        <charset val="238"/>
      </rPr>
      <t>w porównaniu do I-II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</si>
  <si>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 2021 r.</t>
    </r>
    <r>
      <rPr>
        <b/>
        <sz val="14"/>
        <color indexed="8"/>
        <rFont val="Arial"/>
        <family val="2"/>
        <charset val="238"/>
      </rPr>
      <t xml:space="preserve"> (dane wstępne)</t>
    </r>
  </si>
  <si>
    <t>18.04.2021</t>
  </si>
  <si>
    <t>2021-04-18</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</si>
  <si>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</si>
  <si>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</si>
  <si>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</si>
  <si>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</si>
  <si>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</si>
  <si>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</si>
  <si>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</si>
  <si>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</si>
  <si>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</si>
  <si>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</si>
  <si>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</si>
  <si>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25.04.2021</t>
  </si>
  <si>
    <t>NR 16/2021</t>
  </si>
  <si>
    <t>29.04.2021 r.</t>
  </si>
  <si>
    <t>Notowania z okresu: 19.04 - 25.04.2021r.</t>
  </si>
  <si>
    <t>Departament Rynków Rolnych</t>
  </si>
  <si>
    <t>Prices not received - Same prices as last week : EL</t>
  </si>
  <si>
    <t>22.04.2021</t>
  </si>
  <si>
    <t>Week 15</t>
  </si>
  <si>
    <r>
      <t xml:space="preserve">Tablica 5. Średnie ceny sprzedaży netto (bez VAT) elementów mięsa wołowego wg makroregionów </t>
    </r>
    <r>
      <rPr>
        <b/>
        <sz val="14"/>
        <color rgb="FF0000FF"/>
        <rFont val="Times New Roman CE"/>
        <family val="1"/>
        <charset val="238"/>
      </rPr>
      <t>w okresie: 19.04 - 25.04.2021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</si>
</sst>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sz val="10"/>
      <name val="Times New Roman"/>
      <family val="1"/>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9" fillId="0" borderId="0"/>
    <xf numFmtId="43" fontId="58" fillId="0" borderId="0" applyFont="0" applyFill="0" applyBorder="0" applyAlignment="0" applyProtection="0"/>
    <xf numFmtId="43" fontId="58" fillId="0" borderId="0" applyFont="0" applyFill="0" applyBorder="0" applyAlignment="0" applyProtection="0"/>
    <xf numFmtId="0" fontId="210"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2"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9"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5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3" fillId="0" borderId="0" xfId="0" applyFont="1"/>
    <xf numFmtId="0" fontId="214" fillId="0" borderId="0" xfId="0" applyFont="1"/>
    <xf numFmtId="0" fontId="213" fillId="0" borderId="0" xfId="0" applyFont="1" applyAlignment="1">
      <alignment vertical="center"/>
    </xf>
    <xf numFmtId="0" fontId="215" fillId="64" borderId="32" xfId="0" applyFont="1" applyFill="1" applyBorder="1" applyAlignment="1">
      <alignment horizontal="left" vertical="center"/>
    </xf>
    <xf numFmtId="0" fontId="215" fillId="64" borderId="33" xfId="0" applyFont="1" applyFill="1" applyBorder="1" applyAlignment="1">
      <alignment horizontal="center" vertical="center"/>
    </xf>
    <xf numFmtId="0" fontId="215" fillId="64" borderId="9" xfId="0" applyFont="1" applyFill="1" applyBorder="1" applyAlignment="1">
      <alignment horizontal="center" vertical="center"/>
    </xf>
    <xf numFmtId="0" fontId="194" fillId="60" borderId="2" xfId="0" applyFont="1" applyFill="1" applyBorder="1" applyAlignment="1">
      <alignment vertical="center"/>
    </xf>
    <xf numFmtId="0" fontId="216" fillId="60" borderId="16" xfId="0" applyFont="1" applyFill="1" applyBorder="1" applyAlignment="1">
      <alignment horizontal="center" vertical="center"/>
    </xf>
    <xf numFmtId="0" fontId="216" fillId="60" borderId="55" xfId="0" applyFont="1" applyFill="1" applyBorder="1" applyAlignment="1">
      <alignment horizontal="center" vertical="center"/>
    </xf>
    <xf numFmtId="0" fontId="216" fillId="60" borderId="56" xfId="0" applyFont="1" applyFill="1" applyBorder="1" applyAlignment="1">
      <alignment horizontal="center" vertical="center"/>
    </xf>
    <xf numFmtId="0" fontId="216" fillId="64" borderId="65" xfId="0" applyFont="1" applyFill="1" applyBorder="1" applyAlignment="1">
      <alignment horizontal="center" vertical="center"/>
    </xf>
    <xf numFmtId="0" fontId="217"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16" fillId="64" borderId="100" xfId="0" applyFont="1" applyFill="1" applyBorder="1" applyAlignment="1">
      <alignment horizontal="right"/>
    </xf>
    <xf numFmtId="0" fontId="194" fillId="60" borderId="34" xfId="0" applyFont="1" applyFill="1" applyBorder="1" applyAlignment="1">
      <alignment horizontal="right"/>
    </xf>
    <xf numFmtId="0" fontId="219" fillId="0" borderId="0" xfId="0" applyFont="1"/>
    <xf numFmtId="0" fontId="220" fillId="60" borderId="34" xfId="0" applyFont="1" applyFill="1" applyBorder="1" applyAlignment="1">
      <alignment horizontal="right"/>
    </xf>
    <xf numFmtId="0" fontId="222" fillId="0" borderId="0" xfId="0" applyFont="1"/>
    <xf numFmtId="0" fontId="223" fillId="60" borderId="34" xfId="0" applyFont="1" applyFill="1" applyBorder="1" applyAlignment="1">
      <alignment horizontal="right"/>
    </xf>
    <xf numFmtId="0" fontId="223" fillId="60" borderId="50" xfId="0" applyFont="1" applyFill="1" applyBorder="1" applyAlignment="1">
      <alignment horizontal="right"/>
    </xf>
    <xf numFmtId="0" fontId="215" fillId="64" borderId="32" xfId="0" applyFont="1" applyFill="1" applyBorder="1" applyAlignment="1">
      <alignment horizontal="center" vertical="center"/>
    </xf>
    <xf numFmtId="0" fontId="216" fillId="64" borderId="96" xfId="0" applyFont="1" applyFill="1" applyBorder="1" applyAlignment="1">
      <alignment horizontal="right"/>
    </xf>
    <xf numFmtId="0" fontId="227" fillId="0" borderId="0" xfId="0" applyFont="1"/>
    <xf numFmtId="165" fontId="34" fillId="60" borderId="29" xfId="0" applyNumberFormat="1" applyFont="1" applyFill="1" applyBorder="1" applyAlignment="1">
      <alignment horizontal="center"/>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90"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4" fillId="0" borderId="0" xfId="51" applyFont="1" applyBorder="1" applyAlignment="1">
      <alignment horizontal="center"/>
    </xf>
    <xf numFmtId="0" fontId="189" fillId="0" borderId="0" xfId="51" applyFont="1" applyBorder="1" applyAlignment="1">
      <alignment horizontal="center"/>
    </xf>
    <xf numFmtId="0" fontId="116" fillId="0" borderId="0" xfId="0" applyFont="1" applyBorder="1" applyAlignment="1">
      <alignment horizontal="center"/>
    </xf>
    <xf numFmtId="0" fontId="0" fillId="0" borderId="64" xfId="0" applyBorder="1"/>
    <xf numFmtId="2" fontId="14" fillId="0" borderId="58" xfId="0" quotePrefix="1" applyNumberFormat="1" applyFont="1" applyFill="1" applyBorder="1"/>
    <xf numFmtId="165" fontId="34" fillId="60" borderId="47" xfId="0" quotePrefix="1" applyNumberFormat="1" applyFont="1" applyFill="1" applyBorder="1" applyAlignment="1">
      <alignment horizontal="center"/>
    </xf>
    <xf numFmtId="2" fontId="216" fillId="64" borderId="110" xfId="101" applyNumberFormat="1" applyFont="1" applyFill="1" applyBorder="1"/>
    <xf numFmtId="2" fontId="216" fillId="64" borderId="111" xfId="101" applyNumberFormat="1" applyFont="1" applyFill="1" applyBorder="1"/>
    <xf numFmtId="2" fontId="216" fillId="64" borderId="112" xfId="101" applyNumberFormat="1" applyFont="1" applyFill="1" applyBorder="1"/>
    <xf numFmtId="2" fontId="216" fillId="64" borderId="104" xfId="101" applyNumberFormat="1" applyFont="1" applyFill="1" applyBorder="1"/>
    <xf numFmtId="2" fontId="218" fillId="60" borderId="10" xfId="101" applyNumberFormat="1" applyFont="1" applyFill="1" applyBorder="1"/>
    <xf numFmtId="4" fontId="218" fillId="60" borderId="52" xfId="101" applyNumberFormat="1" applyFont="1" applyFill="1" applyBorder="1"/>
    <xf numFmtId="4" fontId="218" fillId="60" borderId="49" xfId="101" applyNumberFormat="1" applyFont="1" applyFill="1" applyBorder="1"/>
    <xf numFmtId="4" fontId="218" fillId="64" borderId="38" xfId="101" applyNumberFormat="1" applyFont="1" applyFill="1" applyBorder="1"/>
    <xf numFmtId="177" fontId="220" fillId="60" borderId="10" xfId="101" applyNumberFormat="1" applyFont="1" applyFill="1" applyBorder="1"/>
    <xf numFmtId="177" fontId="220" fillId="60" borderId="52" xfId="101" applyNumberFormat="1" applyFont="1" applyFill="1" applyBorder="1"/>
    <xf numFmtId="177" fontId="221" fillId="60" borderId="52" xfId="101" applyNumberFormat="1" applyFont="1" applyFill="1" applyBorder="1"/>
    <xf numFmtId="177" fontId="221" fillId="60" borderId="49" xfId="101" applyNumberFormat="1" applyFont="1" applyFill="1" applyBorder="1"/>
    <xf numFmtId="177" fontId="220" fillId="64" borderId="38" xfId="101" applyNumberFormat="1" applyFont="1" applyFill="1" applyBorder="1"/>
    <xf numFmtId="1" fontId="220" fillId="60" borderId="10" xfId="0" applyNumberFormat="1" applyFont="1" applyFill="1" applyBorder="1"/>
    <xf numFmtId="1" fontId="220" fillId="60" borderId="52" xfId="0" applyNumberFormat="1" applyFont="1" applyFill="1" applyBorder="1"/>
    <xf numFmtId="1" fontId="220" fillId="60" borderId="49" xfId="0" applyNumberFormat="1" applyFont="1" applyFill="1" applyBorder="1"/>
    <xf numFmtId="1" fontId="220" fillId="64" borderId="38" xfId="0" applyNumberFormat="1" applyFont="1" applyFill="1" applyBorder="1"/>
    <xf numFmtId="2" fontId="223" fillId="60" borderId="10" xfId="0" applyNumberFormat="1" applyFont="1" applyFill="1" applyBorder="1"/>
    <xf numFmtId="2" fontId="223" fillId="60" borderId="52" xfId="0" applyNumberFormat="1" applyFont="1" applyFill="1" applyBorder="1"/>
    <xf numFmtId="2" fontId="223" fillId="60" borderId="49" xfId="0" applyNumberFormat="1" applyFont="1" applyFill="1" applyBorder="1"/>
    <xf numFmtId="2" fontId="223" fillId="64" borderId="38" xfId="0" applyNumberFormat="1" applyFont="1" applyFill="1" applyBorder="1"/>
    <xf numFmtId="0" fontId="194" fillId="60" borderId="113" xfId="0" applyFont="1" applyFill="1" applyBorder="1"/>
    <xf numFmtId="0" fontId="194" fillId="60" borderId="114" xfId="0" applyFont="1" applyFill="1" applyBorder="1"/>
    <xf numFmtId="0" fontId="194" fillId="64" borderId="115" xfId="0" applyFont="1" applyFill="1" applyBorder="1"/>
    <xf numFmtId="2" fontId="223" fillId="60" borderId="26" xfId="0" applyNumberFormat="1" applyFont="1" applyFill="1" applyBorder="1"/>
    <xf numFmtId="2" fontId="223" fillId="60" borderId="43" xfId="0" applyNumberFormat="1" applyFont="1" applyFill="1" applyBorder="1"/>
    <xf numFmtId="2" fontId="223" fillId="60" borderId="116" xfId="0" applyNumberFormat="1" applyFont="1" applyFill="1" applyBorder="1"/>
    <xf numFmtId="2" fontId="223" fillId="64" borderId="40" xfId="0" applyNumberFormat="1" applyFont="1" applyFill="1" applyBorder="1"/>
    <xf numFmtId="0" fontId="194" fillId="60" borderId="0" xfId="0" applyFont="1" applyFill="1"/>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0" fillId="60" borderId="49" xfId="101" applyNumberFormat="1" applyFont="1" applyFill="1" applyBorder="1"/>
    <xf numFmtId="2" fontId="220" fillId="60" borderId="52" xfId="0" applyNumberFormat="1" applyFont="1" applyFill="1" applyBorder="1"/>
    <xf numFmtId="2" fontId="224" fillId="64" borderId="111" xfId="101" applyNumberFormat="1" applyFont="1" applyFill="1" applyBorder="1"/>
    <xf numFmtId="2" fontId="225" fillId="64" borderId="111" xfId="101" applyNumberFormat="1" applyFont="1" applyFill="1" applyBorder="1"/>
    <xf numFmtId="2" fontId="218" fillId="60" borderId="52" xfId="101" applyNumberFormat="1" applyFont="1" applyFill="1" applyBorder="1"/>
    <xf numFmtId="0" fontId="216" fillId="64" borderId="27" xfId="0" applyFont="1" applyFill="1" applyBorder="1" applyAlignment="1">
      <alignment horizontal="center" vertical="center"/>
    </xf>
    <xf numFmtId="0" fontId="216" fillId="64" borderId="117" xfId="0" applyFont="1" applyFill="1" applyBorder="1"/>
    <xf numFmtId="0" fontId="216" fillId="64" borderId="118" xfId="0" applyFont="1" applyFill="1" applyBorder="1"/>
    <xf numFmtId="2" fontId="216" fillId="64" borderId="118" xfId="0" applyNumberFormat="1" applyFont="1" applyFill="1" applyBorder="1"/>
    <xf numFmtId="4" fontId="194" fillId="60" borderId="10" xfId="0" applyNumberFormat="1" applyFont="1" applyFill="1" applyBorder="1"/>
    <xf numFmtId="4" fontId="194" fillId="64" borderId="37" xfId="0" applyNumberFormat="1" applyFont="1" applyFill="1" applyBorder="1"/>
    <xf numFmtId="177" fontId="226" fillId="64" borderId="37" xfId="101" applyNumberFormat="1" applyFont="1" applyFill="1" applyBorder="1"/>
    <xf numFmtId="1" fontId="220" fillId="64" borderId="37" xfId="0" applyNumberFormat="1" applyFont="1" applyFill="1" applyBorder="1"/>
    <xf numFmtId="2" fontId="223" fillId="64" borderId="39" xfId="0" applyNumberFormat="1" applyFont="1" applyFill="1" applyBorder="1"/>
    <xf numFmtId="2" fontId="14" fillId="0" borderId="63" xfId="0" quotePrefix="1" applyNumberFormat="1" applyFont="1" applyFill="1" applyBorder="1"/>
    <xf numFmtId="0" fontId="4" fillId="0" borderId="11" xfId="0" applyFont="1" applyBorder="1"/>
    <xf numFmtId="1" fontId="230" fillId="0" borderId="0" xfId="0" applyNumberFormat="1" applyFont="1" applyFill="1" applyBorder="1" applyAlignment="1">
      <alignment horizontal="right"/>
    </xf>
    <xf numFmtId="1" fontId="230" fillId="0" borderId="49" xfId="0" applyNumberFormat="1" applyFont="1" applyFill="1" applyBorder="1" applyAlignment="1">
      <alignment horizontal="right"/>
    </xf>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2" fontId="37" fillId="0" borderId="27" xfId="188" applyNumberFormat="1" applyFont="1" applyFill="1" applyBorder="1" applyAlignment="1"/>
    <xf numFmtId="165" fontId="14" fillId="0" borderId="61" xfId="0" quotePrefix="1" applyNumberFormat="1" applyFont="1" applyFill="1" applyBorder="1"/>
    <xf numFmtId="3" fontId="14" fillId="0" borderId="46" xfId="0" quotePrefix="1" applyNumberFormat="1" applyFont="1" applyBorder="1"/>
    <xf numFmtId="3" fontId="14" fillId="2" borderId="46" xfId="0" quotePrefix="1" applyNumberFormat="1" applyFont="1" applyFill="1" applyBorder="1"/>
    <xf numFmtId="0" fontId="213" fillId="60" borderId="0" xfId="0" applyFont="1" applyFill="1"/>
    <xf numFmtId="0" fontId="235" fillId="0" borderId="0" xfId="0" applyFont="1" applyAlignment="1">
      <alignment vertical="center"/>
    </xf>
    <xf numFmtId="0" fontId="236" fillId="0" borderId="0" xfId="0" applyFont="1"/>
    <xf numFmtId="0" fontId="236" fillId="0" borderId="0" xfId="0" applyFont="1" applyAlignment="1">
      <alignment horizontal="right"/>
    </xf>
    <xf numFmtId="178" fontId="237" fillId="0" borderId="0" xfId="0" applyNumberFormat="1" applyFont="1"/>
    <xf numFmtId="0" fontId="214" fillId="0" borderId="0" xfId="0" applyFont="1" applyFill="1"/>
    <xf numFmtId="0" fontId="207" fillId="0" borderId="0" xfId="97" applyFont="1"/>
    <xf numFmtId="43" fontId="198"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165" fontId="5" fillId="0" borderId="61" xfId="0" quotePrefix="1" applyNumberFormat="1" applyFont="1" applyFill="1" applyBorder="1"/>
    <xf numFmtId="0" fontId="231" fillId="66" borderId="0" xfId="96" applyFont="1" applyFill="1" applyAlignment="1" applyProtection="1">
      <alignment horizontal="left" vertical="center" indent="1"/>
      <protection locked="0"/>
    </xf>
    <xf numFmtId="2" fontId="232" fillId="66" borderId="0" xfId="96" applyNumberFormat="1" applyFont="1" applyFill="1" applyAlignment="1" applyProtection="1">
      <alignment vertical="center"/>
      <protection locked="0"/>
    </xf>
    <xf numFmtId="2" fontId="232" fillId="66" borderId="0" xfId="96" applyNumberFormat="1" applyFont="1" applyFill="1" applyAlignment="1" applyProtection="1">
      <alignment vertical="center"/>
    </xf>
    <xf numFmtId="0" fontId="233" fillId="66" borderId="0" xfId="96" applyFont="1" applyFill="1" applyAlignment="1" applyProtection="1">
      <alignment horizontal="right" vertical="center" indent="1"/>
      <protection locked="0"/>
    </xf>
    <xf numFmtId="0" fontId="58" fillId="0" borderId="0" xfId="96"/>
    <xf numFmtId="0" fontId="213" fillId="0" borderId="0" xfId="96" applyFont="1"/>
    <xf numFmtId="0" fontId="231" fillId="60" borderId="0" xfId="96" applyFont="1" applyFill="1" applyAlignment="1" applyProtection="1">
      <alignment horizontal="left" vertical="center" indent="1"/>
      <protection locked="0"/>
    </xf>
    <xf numFmtId="2" fontId="232" fillId="60" borderId="0" xfId="96" applyNumberFormat="1" applyFont="1" applyFill="1" applyAlignment="1" applyProtection="1">
      <alignment vertical="center"/>
      <protection locked="0"/>
    </xf>
    <xf numFmtId="2" fontId="232" fillId="60" borderId="0" xfId="96" applyNumberFormat="1" applyFont="1" applyFill="1" applyAlignment="1" applyProtection="1">
      <alignment vertical="center"/>
    </xf>
    <xf numFmtId="0" fontId="233" fillId="60" borderId="0" xfId="96" applyFont="1" applyFill="1" applyAlignment="1" applyProtection="1">
      <alignment horizontal="right" vertical="center" indent="1"/>
      <protection locked="0"/>
    </xf>
    <xf numFmtId="16" fontId="234" fillId="0" borderId="0" xfId="96" applyNumberFormat="1" applyFont="1" applyAlignment="1">
      <alignment horizontal="right" vertical="top"/>
    </xf>
    <xf numFmtId="0" fontId="58" fillId="60" borderId="0" xfId="96" applyFill="1"/>
    <xf numFmtId="0" fontId="213" fillId="60" borderId="0" xfId="96" applyFont="1" applyFill="1"/>
    <xf numFmtId="0" fontId="239" fillId="60" borderId="0" xfId="96" applyFont="1" applyFill="1"/>
    <xf numFmtId="0" fontId="240" fillId="0" borderId="0" xfId="96" applyFont="1" applyAlignment="1">
      <alignment vertical="center"/>
    </xf>
    <xf numFmtId="2" fontId="241" fillId="0" borderId="0" xfId="96" applyNumberFormat="1" applyFont="1" applyAlignment="1" applyProtection="1">
      <alignment vertical="center"/>
      <protection locked="0"/>
    </xf>
    <xf numFmtId="2" fontId="232" fillId="0" borderId="0" xfId="96" applyNumberFormat="1" applyFont="1" applyAlignment="1" applyProtection="1">
      <alignment vertical="center"/>
      <protection locked="0"/>
    </xf>
    <xf numFmtId="2" fontId="232" fillId="0" borderId="0" xfId="96" applyNumberFormat="1" applyFont="1" applyAlignment="1" applyProtection="1">
      <alignment vertical="center"/>
    </xf>
    <xf numFmtId="2" fontId="232" fillId="0" borderId="0" xfId="96" applyNumberFormat="1" applyFont="1" applyFill="1" applyAlignment="1" applyProtection="1">
      <alignment vertical="center"/>
      <protection locked="0"/>
    </xf>
    <xf numFmtId="0" fontId="242" fillId="0" borderId="0" xfId="96" applyFont="1"/>
    <xf numFmtId="0" fontId="99" fillId="0" borderId="0" xfId="97"/>
    <xf numFmtId="0" fontId="234" fillId="0" borderId="0" xfId="96" applyFont="1" applyAlignment="1">
      <alignment horizontal="right" vertical="top"/>
    </xf>
    <xf numFmtId="0" fontId="207" fillId="0" borderId="0" xfId="97" applyFont="1" applyFill="1"/>
    <xf numFmtId="0" fontId="194" fillId="0" borderId="0" xfId="97" applyFont="1" applyFill="1"/>
    <xf numFmtId="0" fontId="99" fillId="0" borderId="0" xfId="97" applyFill="1"/>
    <xf numFmtId="0" fontId="58" fillId="0" borderId="0" xfId="96" applyFill="1" applyAlignment="1">
      <alignment vertical="center"/>
    </xf>
    <xf numFmtId="0" fontId="243" fillId="0" borderId="0" xfId="96" applyFont="1" applyFill="1" applyAlignment="1">
      <alignment horizontal="right"/>
    </xf>
    <xf numFmtId="180" fontId="227" fillId="0" borderId="0" xfId="96" applyNumberFormat="1" applyFont="1" applyFill="1" applyAlignment="1">
      <alignment horizontal="right"/>
    </xf>
    <xf numFmtId="0" fontId="58" fillId="0" borderId="0" xfId="96" applyFill="1"/>
    <xf numFmtId="0" fontId="243" fillId="0" borderId="0" xfId="96" applyFont="1" applyFill="1" applyAlignment="1">
      <alignment horizontal="right" vertical="top"/>
    </xf>
    <xf numFmtId="180" fontId="227" fillId="0" borderId="0" xfId="96" applyNumberFormat="1" applyFont="1" applyFill="1" applyAlignment="1">
      <alignment horizontal="right" vertical="top"/>
    </xf>
    <xf numFmtId="0" fontId="207" fillId="64" borderId="0" xfId="96" applyFont="1" applyFill="1" applyAlignment="1">
      <alignment horizontal="center" vertical="center"/>
    </xf>
    <xf numFmtId="0" fontId="194" fillId="0" borderId="0" xfId="96" applyFont="1" applyAlignment="1">
      <alignment vertical="center"/>
    </xf>
    <xf numFmtId="0" fontId="194" fillId="0" borderId="0" xfId="97" applyFont="1"/>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6"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0" fontId="244" fillId="0" borderId="0" xfId="96" applyFont="1"/>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198" fillId="60" borderId="0" xfId="99" applyNumberFormat="1" applyFont="1" applyFill="1" applyBorder="1" applyAlignment="1">
      <alignment horizontal="center" vertical="center"/>
    </xf>
    <xf numFmtId="169" fontId="194" fillId="60" borderId="0" xfId="96" applyNumberFormat="1"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173" fontId="199" fillId="64" borderId="0" xfId="99" applyNumberFormat="1" applyFont="1" applyFill="1" applyBorder="1" applyAlignment="1" applyProtection="1">
      <alignment horizontal="center" vertical="center"/>
      <protection locked="0"/>
    </xf>
    <xf numFmtId="0" fontId="194" fillId="64" borderId="0" xfId="96" applyFont="1" applyFill="1" applyBorder="1" applyAlignment="1">
      <alignment horizontal="center" vertical="center"/>
    </xf>
    <xf numFmtId="173" fontId="194" fillId="64" borderId="0" xfId="99" applyNumberFormat="1" applyFont="1" applyFill="1" applyBorder="1" applyAlignment="1">
      <alignment horizontal="center" vertical="center"/>
    </xf>
    <xf numFmtId="0" fontId="198" fillId="64"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4" fillId="0" borderId="0" xfId="96" applyFont="1"/>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5" fillId="0" borderId="0" xfId="96" applyFont="1" applyFill="1" applyBorder="1" applyAlignment="1" applyProtection="1">
      <alignment horizontal="left" vertical="center"/>
      <protection locked="0"/>
    </xf>
    <xf numFmtId="0" fontId="245" fillId="0" borderId="0" xfId="96" applyFont="1" applyAlignment="1">
      <alignment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198" fillId="64" borderId="33" xfId="96" applyFont="1" applyFill="1" applyBorder="1" applyAlignment="1" applyProtection="1">
      <alignment horizontal="center" vertical="center"/>
      <protection locked="0"/>
    </xf>
    <xf numFmtId="179" fontId="227" fillId="0" borderId="0" xfId="96" applyNumberFormat="1" applyFont="1" applyFill="1" applyAlignment="1">
      <alignment horizontal="right" vertical="center"/>
    </xf>
    <xf numFmtId="0" fontId="207" fillId="64" borderId="0" xfId="96" applyFont="1" applyFill="1" applyAlignment="1">
      <alignment horizontal="center" vertical="center"/>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238" fillId="64"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42" fillId="0" borderId="64" xfId="0" applyFont="1" applyBorder="1" applyAlignment="1">
      <alignment horizont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4" fillId="0" borderId="28" xfId="0" applyFont="1" applyBorder="1" applyAlignment="1">
      <alignment horizontal="center" vertical="center" wrapText="1"/>
    </xf>
    <xf numFmtId="0" fontId="4" fillId="0" borderId="63"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38101</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1"/>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14" sqref="G14"/>
    </sheetView>
  </sheetViews>
  <sheetFormatPr defaultRowHeight="11.25"/>
  <cols>
    <col min="1" max="1" width="4.42578125" style="1126" customWidth="1"/>
    <col min="2" max="2" width="13.7109375" style="1126" customWidth="1"/>
    <col min="3" max="3" width="10.28515625" style="1126" customWidth="1"/>
    <col min="4" max="4" width="10.7109375" style="1126" customWidth="1"/>
    <col min="5" max="6" width="9.140625" style="1126"/>
    <col min="7" max="7" width="12.42578125" style="1126" customWidth="1"/>
    <col min="8" max="16384" width="9.140625" style="1126"/>
  </cols>
  <sheetData>
    <row r="2" spans="1:10" ht="12.75">
      <c r="B2" s="1127" t="s">
        <v>0</v>
      </c>
      <c r="G2" s="1128" t="s">
        <v>533</v>
      </c>
      <c r="I2" s="1129"/>
    </row>
    <row r="3" spans="1:10" ht="12.75">
      <c r="B3" s="1127" t="s">
        <v>535</v>
      </c>
    </row>
    <row r="5" spans="1:10">
      <c r="B5" s="1130" t="s">
        <v>437</v>
      </c>
      <c r="C5" s="1130"/>
      <c r="D5" s="1130"/>
      <c r="E5" s="1130"/>
      <c r="F5" s="1130"/>
    </row>
    <row r="6" spans="1:10">
      <c r="B6" s="1131"/>
      <c r="C6" s="1132"/>
      <c r="D6" s="1133"/>
      <c r="E6" s="1133"/>
      <c r="F6" s="1133"/>
      <c r="G6" s="1133"/>
      <c r="H6" s="1133"/>
      <c r="I6" s="1133"/>
      <c r="J6" s="1133"/>
    </row>
    <row r="7" spans="1:10">
      <c r="B7" s="1131" t="s">
        <v>1</v>
      </c>
      <c r="C7" s="1132"/>
      <c r="D7" s="1133"/>
      <c r="E7" s="1133"/>
      <c r="F7" s="1133"/>
      <c r="G7" s="1133"/>
      <c r="H7" s="1133"/>
      <c r="I7" s="1133"/>
      <c r="J7" s="1133"/>
    </row>
    <row r="8" spans="1:10">
      <c r="B8" s="1131" t="s">
        <v>2</v>
      </c>
      <c r="C8" s="1132"/>
      <c r="D8" s="1133"/>
      <c r="E8" s="1133"/>
      <c r="F8" s="1133"/>
      <c r="G8" s="1133"/>
      <c r="H8" s="1133"/>
      <c r="I8" s="1133"/>
      <c r="J8" s="1133"/>
    </row>
    <row r="9" spans="1:10" ht="23.25">
      <c r="B9" s="1133"/>
      <c r="C9" s="1133"/>
      <c r="D9" s="1133"/>
      <c r="E9" s="1133"/>
      <c r="H9" s="1133"/>
      <c r="I9" s="1133"/>
      <c r="J9" s="1134"/>
    </row>
    <row r="10" spans="1:10" ht="24.75" customHeight="1">
      <c r="B10" s="1135" t="s">
        <v>532</v>
      </c>
      <c r="C10" s="1136"/>
      <c r="D10" s="1137" t="s">
        <v>68</v>
      </c>
      <c r="E10" s="1134"/>
      <c r="F10" s="1134"/>
      <c r="G10" s="1134"/>
      <c r="H10" s="1134"/>
      <c r="I10" s="1134"/>
      <c r="J10" s="1133"/>
    </row>
    <row r="11" spans="1:10">
      <c r="B11" s="1132"/>
      <c r="C11" s="1132"/>
      <c r="E11" s="1133"/>
      <c r="F11" s="1138" t="s">
        <v>254</v>
      </c>
      <c r="G11" s="1133"/>
      <c r="H11" s="1133"/>
      <c r="I11" s="1133"/>
      <c r="J11" s="1133"/>
    </row>
    <row r="12" spans="1:10" ht="15.75">
      <c r="B12" s="1139"/>
      <c r="C12" s="1132"/>
      <c r="D12" s="1133"/>
      <c r="E12" s="1133"/>
      <c r="F12" s="1133"/>
      <c r="G12" s="1140"/>
      <c r="H12" s="1141"/>
      <c r="I12" s="1133"/>
      <c r="J12" s="1133"/>
    </row>
    <row r="13" spans="1:10" ht="15.75">
      <c r="A13" s="1133"/>
      <c r="B13" s="1135" t="s">
        <v>534</v>
      </c>
      <c r="C13" s="1142"/>
      <c r="D13" s="1142"/>
      <c r="E13" s="1142"/>
      <c r="F13" s="1133"/>
      <c r="G13" s="1133"/>
      <c r="H13" s="65"/>
      <c r="I13" s="1133"/>
      <c r="J13" s="1133"/>
    </row>
    <row r="14" spans="1:10" ht="15.75">
      <c r="A14" s="1133"/>
      <c r="B14" s="1135"/>
      <c r="C14" s="1142"/>
      <c r="D14" s="1142"/>
      <c r="E14" s="1142"/>
      <c r="F14" s="1133"/>
      <c r="G14" s="1133"/>
      <c r="H14" s="65"/>
      <c r="I14" s="1133"/>
      <c r="J14" s="1133"/>
    </row>
    <row r="15" spans="1:10">
      <c r="B15" s="1131"/>
      <c r="C15" s="1132"/>
      <c r="D15" s="1133"/>
      <c r="E15" s="1133"/>
      <c r="F15" s="1133"/>
      <c r="G15" s="1133"/>
      <c r="H15" s="1133"/>
      <c r="I15" s="1133"/>
      <c r="J15" s="1133"/>
    </row>
    <row r="16" spans="1:10">
      <c r="B16" s="1133"/>
      <c r="C16" s="1133"/>
      <c r="D16" s="1133"/>
      <c r="E16" s="1133"/>
      <c r="F16" s="1133"/>
      <c r="G16" s="1133"/>
      <c r="H16" s="1133"/>
      <c r="I16" s="1133"/>
      <c r="J16" s="1133"/>
    </row>
    <row r="17" spans="2:11">
      <c r="B17" s="1133"/>
      <c r="C17" s="1133"/>
      <c r="D17" s="1133"/>
      <c r="E17" s="1133"/>
      <c r="F17" s="1133"/>
      <c r="G17" s="1133"/>
      <c r="H17" s="1133"/>
      <c r="I17" s="1133"/>
      <c r="J17" s="1133"/>
    </row>
    <row r="18" spans="2:11">
      <c r="B18" s="1133" t="s">
        <v>480</v>
      </c>
      <c r="C18" s="1133"/>
      <c r="D18" s="1133"/>
      <c r="E18" s="1133"/>
      <c r="F18" s="1133"/>
      <c r="G18" s="1133"/>
      <c r="H18" s="1133"/>
      <c r="I18" s="1133"/>
      <c r="J18" s="1133"/>
    </row>
    <row r="19" spans="2:11">
      <c r="B19" s="1133" t="s">
        <v>3</v>
      </c>
      <c r="C19" s="1133"/>
      <c r="D19" s="1133"/>
      <c r="E19" s="1133"/>
      <c r="F19" s="1133"/>
      <c r="G19" s="1133"/>
      <c r="H19" s="1133"/>
      <c r="I19" s="1133"/>
      <c r="J19" s="1133"/>
    </row>
    <row r="20" spans="2:11">
      <c r="B20" s="1133" t="s">
        <v>440</v>
      </c>
      <c r="C20" s="1133"/>
      <c r="D20" s="1133"/>
      <c r="E20" s="1133"/>
      <c r="F20" s="1133"/>
      <c r="G20" s="1133"/>
      <c r="H20" s="1133"/>
      <c r="I20" s="1133"/>
      <c r="J20" s="1133"/>
    </row>
    <row r="21" spans="2:11">
      <c r="B21" s="1133" t="s">
        <v>4</v>
      </c>
      <c r="C21" s="1133"/>
      <c r="D21" s="1133"/>
      <c r="E21" s="1133"/>
      <c r="F21" s="1133"/>
      <c r="G21" s="1133"/>
      <c r="H21" s="1133"/>
      <c r="I21" s="1133"/>
      <c r="J21" s="1133"/>
    </row>
    <row r="22" spans="2:11">
      <c r="B22" s="1133" t="s">
        <v>5</v>
      </c>
      <c r="C22" s="1133"/>
      <c r="D22" s="1133"/>
      <c r="E22" s="1133"/>
      <c r="F22" s="1133"/>
      <c r="G22" s="1133"/>
      <c r="H22" s="1133"/>
      <c r="I22" s="1133"/>
      <c r="J22" s="1133"/>
    </row>
    <row r="23" spans="2:11">
      <c r="B23" s="1133" t="s">
        <v>85</v>
      </c>
      <c r="C23" s="1133"/>
      <c r="D23" s="1133"/>
      <c r="E23" s="1133"/>
      <c r="F23" s="1133"/>
      <c r="G23" s="1133"/>
      <c r="H23" s="1133"/>
      <c r="I23" s="1133"/>
      <c r="J23" s="1133"/>
    </row>
    <row r="24" spans="2:11">
      <c r="B24" s="1126" t="s">
        <v>6</v>
      </c>
      <c r="C24" s="1133"/>
      <c r="D24" s="1133"/>
      <c r="E24" s="1133"/>
      <c r="F24" s="1133"/>
      <c r="G24" s="1133"/>
      <c r="H24" s="1133"/>
      <c r="I24" s="1133"/>
      <c r="J24" s="1133"/>
    </row>
    <row r="25" spans="2:11" ht="11.25" customHeight="1">
      <c r="B25" s="1143" t="s">
        <v>96</v>
      </c>
      <c r="C25" s="1133"/>
      <c r="D25" s="1133"/>
      <c r="E25" s="1133"/>
      <c r="F25" s="1133"/>
      <c r="G25" s="1133"/>
      <c r="H25" s="1133"/>
      <c r="I25" s="1133"/>
    </row>
    <row r="26" spans="2:11" ht="12.75">
      <c r="B26" s="1143" t="s">
        <v>7</v>
      </c>
    </row>
    <row r="27" spans="2:11" ht="12.75">
      <c r="B27" s="1143"/>
    </row>
    <row r="28" spans="2:11">
      <c r="B28" s="1144" t="s">
        <v>441</v>
      </c>
      <c r="C28" s="1145"/>
      <c r="D28" s="1145"/>
      <c r="E28" s="1145"/>
      <c r="F28" s="1145"/>
      <c r="G28" s="1145"/>
      <c r="H28" s="1145"/>
      <c r="I28" s="1145"/>
      <c r="J28" s="1145"/>
      <c r="K28" s="1145"/>
    </row>
    <row r="29" spans="2:11">
      <c r="B29" s="1146"/>
      <c r="C29" s="1145"/>
      <c r="D29" s="1145"/>
      <c r="E29" s="1145"/>
      <c r="F29" s="1145"/>
      <c r="G29" s="1145"/>
      <c r="H29" s="1145"/>
      <c r="I29" s="1145"/>
      <c r="J29" s="1145"/>
      <c r="K29" s="1145"/>
    </row>
    <row r="30" spans="2:11">
      <c r="B30" s="1126"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35" sqref="AE35"/>
    </sheetView>
  </sheetViews>
  <sheetFormatPr defaultColWidth="9.42578125" defaultRowHeight="12.75"/>
  <cols>
    <col min="1" max="1" width="17.42578125" style="1370" customWidth="1"/>
    <col min="2" max="2" width="1" style="1370" customWidth="1"/>
    <col min="3" max="7" width="7.42578125" style="1370" customWidth="1"/>
    <col min="8" max="8" width="7.28515625" style="1370" customWidth="1"/>
    <col min="9" max="9" width="0.5703125" style="1370" customWidth="1"/>
    <col min="10" max="15" width="7.42578125" style="1370" customWidth="1"/>
    <col min="16" max="16" width="0.5703125" style="1370" customWidth="1"/>
    <col min="17" max="22" width="7.42578125" style="1370" customWidth="1"/>
    <col min="23" max="23" width="0.5703125" style="1370" customWidth="1"/>
    <col min="24" max="24" width="7" style="1370" customWidth="1"/>
    <col min="25" max="26" width="7.42578125" style="1370" customWidth="1"/>
    <col min="27" max="27" width="9.42578125" style="1370" customWidth="1"/>
    <col min="28" max="29" width="2.5703125" style="1370" customWidth="1"/>
    <col min="30" max="31" width="9.42578125" style="1370" customWidth="1"/>
    <col min="32" max="33" width="9.42578125" style="1370"/>
    <col min="34" max="34" width="3.42578125" style="1370" customWidth="1"/>
    <col min="35" max="16384" width="9.42578125" style="1370"/>
  </cols>
  <sheetData>
    <row r="1" spans="1:35" s="1354" customFormat="1" ht="56.1" customHeight="1">
      <c r="A1" s="1350" t="s">
        <v>520</v>
      </c>
      <c r="B1" s="1351"/>
      <c r="C1" s="1351"/>
      <c r="D1" s="1352"/>
      <c r="E1" s="1352"/>
      <c r="F1" s="1351"/>
      <c r="G1" s="1351"/>
      <c r="H1" s="1351"/>
      <c r="I1" s="1351"/>
      <c r="J1" s="1351"/>
      <c r="K1" s="1351"/>
      <c r="L1" s="1351"/>
      <c r="M1" s="1351"/>
      <c r="N1" s="1351"/>
      <c r="O1" s="1351"/>
      <c r="P1" s="1351"/>
      <c r="Q1" s="1351"/>
      <c r="R1" s="1351"/>
      <c r="S1" s="1351"/>
      <c r="T1" s="1351"/>
      <c r="U1" s="1351"/>
      <c r="V1" s="1351"/>
      <c r="W1" s="1351"/>
      <c r="X1" s="1351"/>
      <c r="Y1" s="1351"/>
      <c r="Z1" s="1353"/>
      <c r="AA1" s="1353" t="s">
        <v>525</v>
      </c>
      <c r="AD1" s="1355">
        <v>1</v>
      </c>
      <c r="AE1" s="1355"/>
      <c r="AF1" s="1355">
        <v>1</v>
      </c>
      <c r="AG1" s="1355">
        <v>0</v>
      </c>
      <c r="AH1" s="1355">
        <v>0</v>
      </c>
      <c r="AI1" s="1355">
        <v>0</v>
      </c>
    </row>
    <row r="2" spans="1:35" s="1361" customFormat="1" ht="18" customHeight="1">
      <c r="A2" s="1356"/>
      <c r="B2" s="1357"/>
      <c r="C2" s="1357"/>
      <c r="D2" s="1358"/>
      <c r="E2" s="1358"/>
      <c r="F2" s="1357"/>
      <c r="G2" s="1357"/>
      <c r="H2" s="1357"/>
      <c r="I2" s="1357"/>
      <c r="J2" s="1357"/>
      <c r="K2" s="1357"/>
      <c r="L2" s="1357"/>
      <c r="M2" s="1357"/>
      <c r="N2" s="1357"/>
      <c r="O2" s="1357"/>
      <c r="P2" s="1357"/>
      <c r="Q2" s="1357"/>
      <c r="R2" s="1357"/>
      <c r="S2" s="1357"/>
      <c r="T2" s="1357"/>
      <c r="U2" s="1357"/>
      <c r="V2" s="1357"/>
      <c r="W2" s="1357"/>
      <c r="X2" s="1357"/>
      <c r="Y2" s="1357"/>
      <c r="Z2" s="1359"/>
      <c r="AA2" s="1360" t="s">
        <v>537</v>
      </c>
      <c r="AD2" s="1362"/>
      <c r="AF2" s="1363"/>
    </row>
    <row r="3" spans="1:35" s="1354" customFormat="1" ht="15" customHeight="1">
      <c r="A3" s="1364"/>
      <c r="B3" s="1365"/>
      <c r="C3" s="1366"/>
      <c r="D3" s="1367"/>
      <c r="E3" s="1367"/>
      <c r="F3" s="1366"/>
      <c r="G3" s="1366"/>
      <c r="H3" s="1366"/>
      <c r="I3" s="1366"/>
      <c r="J3" s="1366"/>
      <c r="K3" s="1366"/>
      <c r="L3" s="1366"/>
      <c r="M3" s="1366"/>
      <c r="N3" s="1368"/>
      <c r="Y3" s="1369"/>
      <c r="Z3" s="1370"/>
      <c r="AA3" s="1371"/>
    </row>
    <row r="4" spans="1:35" ht="15">
      <c r="A4" s="1364"/>
      <c r="Y4" s="1523">
        <v>15</v>
      </c>
      <c r="Z4" s="1523"/>
      <c r="AA4" s="1523"/>
    </row>
    <row r="5" spans="1:35" s="1374" customFormat="1" ht="15.75">
      <c r="A5" s="1372" t="s">
        <v>536</v>
      </c>
      <c r="B5" s="1373"/>
      <c r="C5" s="1373"/>
      <c r="D5" s="1373"/>
      <c r="E5" s="1373"/>
      <c r="F5" s="1373"/>
      <c r="G5" s="1373"/>
      <c r="H5" s="1373"/>
      <c r="I5" s="1373"/>
      <c r="J5" s="1373"/>
      <c r="Y5" s="1375"/>
      <c r="Z5" s="1376" t="s">
        <v>526</v>
      </c>
      <c r="AA5" s="1377">
        <v>44298</v>
      </c>
      <c r="AE5" s="1378"/>
      <c r="AF5" s="1378"/>
      <c r="AG5" s="1378"/>
      <c r="AH5" s="1378"/>
      <c r="AI5" s="1378"/>
    </row>
    <row r="6" spans="1:35">
      <c r="Y6" s="1375"/>
      <c r="Z6" s="1379" t="s">
        <v>527</v>
      </c>
      <c r="AA6" s="1380">
        <v>44304</v>
      </c>
      <c r="AE6" s="1354"/>
      <c r="AF6" s="1354"/>
      <c r="AG6" s="1354"/>
      <c r="AH6" s="1354"/>
      <c r="AI6" s="1354"/>
    </row>
    <row r="7" spans="1:35" s="1383" customFormat="1" ht="15.75">
      <c r="A7" s="1524" t="s">
        <v>528</v>
      </c>
      <c r="B7" s="1524"/>
      <c r="C7" s="1524"/>
      <c r="D7" s="1524"/>
      <c r="E7" s="1524"/>
      <c r="F7" s="1524"/>
      <c r="G7" s="1524"/>
      <c r="H7" s="1524"/>
      <c r="I7" s="1524"/>
      <c r="J7" s="1524"/>
      <c r="K7" s="1524"/>
      <c r="L7" s="1524"/>
      <c r="M7" s="1524"/>
      <c r="N7" s="1524"/>
      <c r="O7" s="1524"/>
      <c r="P7" s="1524"/>
      <c r="Q7" s="1524"/>
      <c r="R7" s="1524"/>
      <c r="S7" s="1524"/>
      <c r="T7" s="1524"/>
      <c r="U7" s="1524"/>
      <c r="V7" s="1524"/>
      <c r="W7" s="1524"/>
      <c r="X7" s="1524"/>
      <c r="Y7" s="1524"/>
      <c r="Z7" s="1524"/>
      <c r="AA7" s="1381"/>
      <c r="AB7" s="1382"/>
      <c r="AC7" s="1382"/>
      <c r="AD7" s="1382"/>
      <c r="AE7" s="1354"/>
      <c r="AF7" s="1354"/>
      <c r="AG7" s="1354"/>
      <c r="AH7" s="1354"/>
      <c r="AI7" s="1354"/>
    </row>
    <row r="8" spans="1:35" s="1383" customFormat="1" ht="15.75">
      <c r="A8" s="1524" t="s">
        <v>529</v>
      </c>
      <c r="B8" s="1524"/>
      <c r="C8" s="1524"/>
      <c r="D8" s="1524"/>
      <c r="E8" s="1524"/>
      <c r="F8" s="1524"/>
      <c r="G8" s="1524"/>
      <c r="H8" s="1524"/>
      <c r="I8" s="1524"/>
      <c r="J8" s="1524"/>
      <c r="K8" s="1524"/>
      <c r="L8" s="1524"/>
      <c r="M8" s="1524"/>
      <c r="N8" s="1524"/>
      <c r="O8" s="1524"/>
      <c r="P8" s="1524"/>
      <c r="Q8" s="1524"/>
      <c r="R8" s="1524"/>
      <c r="S8" s="1524"/>
      <c r="T8" s="1524"/>
      <c r="U8" s="1524"/>
      <c r="V8" s="1524"/>
      <c r="W8" s="1524"/>
      <c r="X8" s="1524"/>
      <c r="Y8" s="1524"/>
      <c r="Z8" s="1524"/>
      <c r="AA8" s="1381"/>
      <c r="AB8" s="1382"/>
      <c r="AC8" s="1382"/>
      <c r="AD8" s="1382"/>
      <c r="AE8" s="1354"/>
      <c r="AF8" s="1354"/>
      <c r="AG8" s="1354"/>
      <c r="AH8" s="1354"/>
      <c r="AI8" s="1354"/>
    </row>
    <row r="9" spans="1:35" s="1383" customFormat="1" ht="13.5" thickBot="1">
      <c r="A9" s="1384"/>
      <c r="B9" s="1384"/>
      <c r="C9" s="1385"/>
      <c r="D9" s="1385"/>
      <c r="E9" s="1385"/>
      <c r="F9" s="1385"/>
      <c r="G9" s="1385"/>
      <c r="H9" s="1386"/>
      <c r="I9" s="1385"/>
      <c r="J9" s="1385"/>
      <c r="K9" s="1385"/>
      <c r="L9" s="1385"/>
      <c r="M9" s="1385"/>
      <c r="N9" s="1385"/>
      <c r="O9" s="1385"/>
      <c r="P9" s="1385"/>
      <c r="Q9" s="1385"/>
      <c r="R9" s="1385"/>
      <c r="S9" s="1385"/>
      <c r="T9" s="1385"/>
      <c r="U9" s="1385"/>
      <c r="V9" s="1385"/>
      <c r="W9" s="1385"/>
      <c r="X9" s="1385"/>
      <c r="Y9" s="1385"/>
      <c r="Z9" s="1384"/>
      <c r="AA9" s="1384"/>
      <c r="AB9" s="1382"/>
      <c r="AC9" s="1382"/>
      <c r="AD9" s="1382"/>
      <c r="AE9" s="1354"/>
      <c r="AF9" s="1354"/>
      <c r="AG9" s="1354"/>
      <c r="AH9" s="1354"/>
      <c r="AI9" s="1354"/>
    </row>
    <row r="10" spans="1:35" s="1383" customFormat="1" ht="13.5" thickBot="1">
      <c r="A10" s="1387" t="s">
        <v>375</v>
      </c>
      <c r="B10" s="1384"/>
      <c r="C10" s="1525" t="s">
        <v>431</v>
      </c>
      <c r="D10" s="1526"/>
      <c r="E10" s="1526"/>
      <c r="F10" s="1526"/>
      <c r="G10" s="1526"/>
      <c r="H10" s="1527"/>
      <c r="I10" s="1385"/>
      <c r="J10" s="1525" t="s">
        <v>432</v>
      </c>
      <c r="K10" s="1526"/>
      <c r="L10" s="1526"/>
      <c r="M10" s="1526"/>
      <c r="N10" s="1526"/>
      <c r="O10" s="1527"/>
      <c r="P10" s="1385"/>
      <c r="Q10" s="1525" t="s">
        <v>433</v>
      </c>
      <c r="R10" s="1526"/>
      <c r="S10" s="1526"/>
      <c r="T10" s="1526"/>
      <c r="U10" s="1526"/>
      <c r="V10" s="1527"/>
      <c r="W10" s="1385"/>
      <c r="X10" s="1528" t="s">
        <v>434</v>
      </c>
      <c r="Y10" s="1529"/>
      <c r="Z10" s="1529"/>
      <c r="AA10" s="1530"/>
      <c r="AB10" s="1382"/>
      <c r="AC10" s="1382"/>
      <c r="AD10" s="1382"/>
      <c r="AE10" s="1354"/>
      <c r="AF10" s="1354"/>
      <c r="AG10" s="1354"/>
      <c r="AH10" s="1354"/>
      <c r="AI10" s="1354"/>
    </row>
    <row r="11" spans="1:35" s="1383" customFormat="1" ht="12" customHeight="1">
      <c r="A11" s="1384"/>
      <c r="B11" s="1384"/>
      <c r="C11" s="1518" t="s">
        <v>376</v>
      </c>
      <c r="D11" s="1518" t="s">
        <v>377</v>
      </c>
      <c r="E11" s="1518" t="s">
        <v>378</v>
      </c>
      <c r="F11" s="1518" t="s">
        <v>379</v>
      </c>
      <c r="G11" s="1388" t="s">
        <v>425</v>
      </c>
      <c r="H11" s="1389"/>
      <c r="I11" s="1385"/>
      <c r="J11" s="1522" t="s">
        <v>380</v>
      </c>
      <c r="K11" s="1522" t="s">
        <v>381</v>
      </c>
      <c r="L11" s="1522" t="s">
        <v>382</v>
      </c>
      <c r="M11" s="1522" t="s">
        <v>379</v>
      </c>
      <c r="N11" s="1388" t="s">
        <v>425</v>
      </c>
      <c r="O11" s="1388"/>
      <c r="P11" s="1385"/>
      <c r="Q11" s="1518" t="s">
        <v>376</v>
      </c>
      <c r="R11" s="1518" t="s">
        <v>377</v>
      </c>
      <c r="S11" s="1518" t="s">
        <v>378</v>
      </c>
      <c r="T11" s="1518" t="s">
        <v>379</v>
      </c>
      <c r="U11" s="1388" t="s">
        <v>425</v>
      </c>
      <c r="V11" s="1389"/>
      <c r="W11" s="1385"/>
      <c r="X11" s="1520" t="s">
        <v>383</v>
      </c>
      <c r="Y11" s="1390" t="s">
        <v>384</v>
      </c>
      <c r="Z11" s="1388" t="s">
        <v>425</v>
      </c>
      <c r="AA11" s="1388"/>
      <c r="AB11" s="1382"/>
      <c r="AC11" s="1382"/>
      <c r="AD11" s="1382"/>
      <c r="AE11" s="1354"/>
      <c r="AF11" s="1354"/>
      <c r="AG11" s="1354"/>
      <c r="AH11" s="1354"/>
      <c r="AI11" s="1354"/>
    </row>
    <row r="12" spans="1:35" s="1383" customFormat="1" ht="12" customHeight="1" thickBot="1">
      <c r="A12" s="1391" t="s">
        <v>426</v>
      </c>
      <c r="B12" s="1384"/>
      <c r="C12" s="1519"/>
      <c r="D12" s="1519"/>
      <c r="E12" s="1519"/>
      <c r="F12" s="1519"/>
      <c r="G12" s="1392" t="s">
        <v>427</v>
      </c>
      <c r="H12" s="1393" t="s">
        <v>385</v>
      </c>
      <c r="I12" s="1394"/>
      <c r="J12" s="1519"/>
      <c r="K12" s="1519"/>
      <c r="L12" s="1519"/>
      <c r="M12" s="1519"/>
      <c r="N12" s="1392" t="s">
        <v>427</v>
      </c>
      <c r="O12" s="1393" t="s">
        <v>385</v>
      </c>
      <c r="P12" s="1384"/>
      <c r="Q12" s="1519"/>
      <c r="R12" s="1519"/>
      <c r="S12" s="1519"/>
      <c r="T12" s="1519"/>
      <c r="U12" s="1392" t="s">
        <v>427</v>
      </c>
      <c r="V12" s="1393" t="s">
        <v>385</v>
      </c>
      <c r="W12" s="1384"/>
      <c r="X12" s="1521"/>
      <c r="Y12" s="1395" t="s">
        <v>386</v>
      </c>
      <c r="Z12" s="1392" t="s">
        <v>427</v>
      </c>
      <c r="AA12" s="1392" t="s">
        <v>385</v>
      </c>
      <c r="AB12" s="1382"/>
      <c r="AC12" s="1382"/>
      <c r="AD12" s="1382"/>
      <c r="AE12" s="1382"/>
    </row>
    <row r="13" spans="1:35" s="1383" customFormat="1" ht="15.75" thickBot="1">
      <c r="A13" s="1396" t="s">
        <v>428</v>
      </c>
      <c r="B13" s="1384"/>
      <c r="C13" s="1397">
        <v>380.95100000000002</v>
      </c>
      <c r="D13" s="1398">
        <v>375.79399999999998</v>
      </c>
      <c r="E13" s="1399"/>
      <c r="F13" s="1400">
        <v>373.28699999999998</v>
      </c>
      <c r="G13" s="1401">
        <v>1.9119999999999777</v>
      </c>
      <c r="H13" s="1402">
        <v>5.1484348704138316E-3</v>
      </c>
      <c r="I13" s="1394"/>
      <c r="J13" s="1397">
        <v>322.76</v>
      </c>
      <c r="K13" s="1398">
        <v>399.13600000000002</v>
      </c>
      <c r="L13" s="1399">
        <v>399.726</v>
      </c>
      <c r="M13" s="1400">
        <v>393.03100000000001</v>
      </c>
      <c r="N13" s="1401">
        <v>6.1440000000000055</v>
      </c>
      <c r="O13" s="1402">
        <v>1.5880605965049144E-2</v>
      </c>
      <c r="P13" s="1384"/>
      <c r="Q13" s="1397">
        <v>374.952</v>
      </c>
      <c r="R13" s="1398">
        <v>369.005</v>
      </c>
      <c r="S13" s="1399"/>
      <c r="T13" s="1400">
        <v>362.274</v>
      </c>
      <c r="U13" s="1401">
        <v>-3.3460000000000036</v>
      </c>
      <c r="V13" s="1402">
        <v>-9.1515781412395691E-3</v>
      </c>
      <c r="W13" s="1384"/>
      <c r="X13" s="1403">
        <v>373.60980000000001</v>
      </c>
      <c r="Y13" s="1347">
        <v>167.9900179856115</v>
      </c>
      <c r="Z13" s="1401">
        <v>1.3512000000000057</v>
      </c>
      <c r="AA13" s="1402">
        <v>3.6297348133798035E-3</v>
      </c>
      <c r="AB13" s="1382"/>
      <c r="AC13" s="1382"/>
      <c r="AD13" s="1382"/>
      <c r="AE13" s="1382"/>
      <c r="AF13" s="1404"/>
    </row>
    <row r="14" spans="1:35" s="1383" customFormat="1" ht="2.1" customHeight="1">
      <c r="A14" s="1405"/>
      <c r="B14" s="1384"/>
      <c r="C14" s="1405"/>
      <c r="D14" s="1406"/>
      <c r="E14" s="1406"/>
      <c r="F14" s="1406"/>
      <c r="G14" s="1406"/>
      <c r="H14" s="1407"/>
      <c r="I14" s="1406"/>
      <c r="J14" s="1406"/>
      <c r="K14" s="1406"/>
      <c r="L14" s="1406"/>
      <c r="M14" s="1406"/>
      <c r="N14" s="1406"/>
      <c r="O14" s="1408"/>
      <c r="P14" s="1384"/>
      <c r="Q14" s="1405"/>
      <c r="R14" s="1406"/>
      <c r="S14" s="1406"/>
      <c r="T14" s="1406"/>
      <c r="U14" s="1406"/>
      <c r="V14" s="1407"/>
      <c r="W14" s="1384"/>
      <c r="X14" s="1409"/>
      <c r="Y14" s="1410"/>
      <c r="Z14" s="1405"/>
      <c r="AA14" s="1405"/>
      <c r="AB14" s="1382"/>
      <c r="AC14" s="1382"/>
      <c r="AD14" s="1382"/>
      <c r="AE14" s="1382"/>
    </row>
    <row r="15" spans="1:35" s="1383" customFormat="1" ht="2.85" customHeight="1">
      <c r="A15" s="1411"/>
      <c r="B15" s="1384"/>
      <c r="C15" s="1411"/>
      <c r="D15" s="1411"/>
      <c r="E15" s="1411"/>
      <c r="F15" s="1411"/>
      <c r="G15" s="1412"/>
      <c r="H15" s="1413"/>
      <c r="I15" s="1411"/>
      <c r="J15" s="1411"/>
      <c r="K15" s="1411"/>
      <c r="L15" s="1411"/>
      <c r="M15" s="1411"/>
      <c r="N15" s="1411"/>
      <c r="O15" s="1414"/>
      <c r="P15" s="1411"/>
      <c r="Q15" s="1411"/>
      <c r="R15" s="1411"/>
      <c r="S15" s="1411"/>
      <c r="T15" s="1411"/>
      <c r="U15" s="1412"/>
      <c r="V15" s="1413"/>
      <c r="W15" s="1411"/>
      <c r="X15" s="1411"/>
      <c r="Y15" s="1411"/>
      <c r="Z15" s="1415"/>
      <c r="AA15" s="1415"/>
      <c r="AB15" s="1382"/>
      <c r="AC15" s="1382"/>
      <c r="AD15" s="1382"/>
      <c r="AE15" s="1382"/>
    </row>
    <row r="16" spans="1:35" s="1383" customFormat="1" ht="13.5" thickBot="1">
      <c r="A16" s="1411"/>
      <c r="B16" s="1384"/>
      <c r="C16" s="1416" t="s">
        <v>387</v>
      </c>
      <c r="D16" s="1416" t="s">
        <v>388</v>
      </c>
      <c r="E16" s="1416" t="s">
        <v>389</v>
      </c>
      <c r="F16" s="1416" t="s">
        <v>390</v>
      </c>
      <c r="G16" s="1416"/>
      <c r="H16" s="1417"/>
      <c r="I16" s="1385"/>
      <c r="J16" s="1416" t="s">
        <v>387</v>
      </c>
      <c r="K16" s="1416" t="s">
        <v>388</v>
      </c>
      <c r="L16" s="1416" t="s">
        <v>389</v>
      </c>
      <c r="M16" s="1416" t="s">
        <v>390</v>
      </c>
      <c r="N16" s="1418"/>
      <c r="O16" s="1419"/>
      <c r="P16" s="1385"/>
      <c r="Q16" s="1416" t="s">
        <v>387</v>
      </c>
      <c r="R16" s="1416" t="s">
        <v>388</v>
      </c>
      <c r="S16" s="1416" t="s">
        <v>389</v>
      </c>
      <c r="T16" s="1416" t="s">
        <v>390</v>
      </c>
      <c r="U16" s="1416"/>
      <c r="V16" s="1417"/>
      <c r="W16" s="1384"/>
      <c r="X16" s="1420" t="s">
        <v>383</v>
      </c>
      <c r="Y16" s="1385"/>
      <c r="Z16" s="1415"/>
      <c r="AA16" s="1415"/>
      <c r="AB16" s="1382"/>
      <c r="AC16" s="1382"/>
      <c r="AD16" s="1382"/>
      <c r="AE16" s="1382"/>
    </row>
    <row r="17" spans="1:31" s="1383" customFormat="1">
      <c r="A17" s="1421" t="s">
        <v>391</v>
      </c>
      <c r="B17" s="1384"/>
      <c r="C17" s="1422">
        <v>339.87610000000001</v>
      </c>
      <c r="D17" s="1423">
        <v>315.46719999999999</v>
      </c>
      <c r="E17" s="1423" t="s">
        <v>446</v>
      </c>
      <c r="F17" s="1424">
        <v>336.73219999999998</v>
      </c>
      <c r="G17" s="1425">
        <v>0.106899999999996</v>
      </c>
      <c r="H17" s="1426">
        <v>3.1756377194458452E-4</v>
      </c>
      <c r="I17" s="1427"/>
      <c r="J17" s="1422" t="s">
        <v>446</v>
      </c>
      <c r="K17" s="1423" t="s">
        <v>446</v>
      </c>
      <c r="L17" s="1423" t="s">
        <v>446</v>
      </c>
      <c r="M17" s="1424" t="s">
        <v>446</v>
      </c>
      <c r="N17" s="1425"/>
      <c r="O17" s="1426"/>
      <c r="P17" s="1384"/>
      <c r="Q17" s="1422" t="s">
        <v>446</v>
      </c>
      <c r="R17" s="1423" t="s">
        <v>446</v>
      </c>
      <c r="S17" s="1423" t="s">
        <v>446</v>
      </c>
      <c r="T17" s="1424" t="s">
        <v>446</v>
      </c>
      <c r="U17" s="1425" t="s">
        <v>446</v>
      </c>
      <c r="V17" s="1428" t="s">
        <v>446</v>
      </c>
      <c r="W17" s="1384"/>
      <c r="X17" s="1429">
        <v>336.73219999999998</v>
      </c>
      <c r="Y17" s="1430"/>
      <c r="Z17" s="1431">
        <v>0.106899999999996</v>
      </c>
      <c r="AA17" s="1428">
        <v>3.1756377194458452E-4</v>
      </c>
      <c r="AB17" s="1432"/>
      <c r="AC17" s="1432"/>
      <c r="AD17" s="1432"/>
      <c r="AE17" s="1432"/>
    </row>
    <row r="18" spans="1:31" s="1383" customFormat="1">
      <c r="A18" s="1433" t="s">
        <v>392</v>
      </c>
      <c r="B18" s="1384"/>
      <c r="C18" s="1434" t="s">
        <v>446</v>
      </c>
      <c r="D18" s="1435" t="s">
        <v>446</v>
      </c>
      <c r="E18" s="1435" t="s">
        <v>446</v>
      </c>
      <c r="F18" s="1436" t="s">
        <v>446</v>
      </c>
      <c r="G18" s="1437"/>
      <c r="H18" s="1438" t="s">
        <v>446</v>
      </c>
      <c r="I18" s="1427"/>
      <c r="J18" s="1434" t="s">
        <v>446</v>
      </c>
      <c r="K18" s="1435" t="s">
        <v>446</v>
      </c>
      <c r="L18" s="1435" t="s">
        <v>446</v>
      </c>
      <c r="M18" s="1436" t="s">
        <v>446</v>
      </c>
      <c r="N18" s="1437" t="s">
        <v>446</v>
      </c>
      <c r="O18" s="1439" t="s">
        <v>446</v>
      </c>
      <c r="P18" s="1384"/>
      <c r="Q18" s="1434" t="s">
        <v>446</v>
      </c>
      <c r="R18" s="1435" t="s">
        <v>446</v>
      </c>
      <c r="S18" s="1435" t="s">
        <v>446</v>
      </c>
      <c r="T18" s="1436" t="s">
        <v>446</v>
      </c>
      <c r="U18" s="1437" t="s">
        <v>446</v>
      </c>
      <c r="V18" s="1439" t="s">
        <v>446</v>
      </c>
      <c r="W18" s="1384"/>
      <c r="X18" s="1440" t="s">
        <v>446</v>
      </c>
      <c r="Y18" s="1406"/>
      <c r="Z18" s="1441" t="s">
        <v>446</v>
      </c>
      <c r="AA18" s="1439" t="s">
        <v>446</v>
      </c>
      <c r="AB18" s="1432"/>
      <c r="AC18" s="1432"/>
      <c r="AD18" s="1432"/>
      <c r="AE18" s="1432"/>
    </row>
    <row r="19" spans="1:31" s="1383" customFormat="1">
      <c r="A19" s="1433" t="s">
        <v>393</v>
      </c>
      <c r="B19" s="1384"/>
      <c r="C19" s="1434">
        <v>322.91739999999999</v>
      </c>
      <c r="D19" s="1435">
        <v>328.2441</v>
      </c>
      <c r="E19" s="1435">
        <v>334.48379999999997</v>
      </c>
      <c r="F19" s="1436">
        <v>328.51589999999999</v>
      </c>
      <c r="G19" s="1437">
        <v>0.94479999999998654</v>
      </c>
      <c r="H19" s="1438">
        <v>2.8842593256852567E-3</v>
      </c>
      <c r="I19" s="1427"/>
      <c r="J19" s="1434" t="s">
        <v>446</v>
      </c>
      <c r="K19" s="1435" t="s">
        <v>446</v>
      </c>
      <c r="L19" s="1435" t="s">
        <v>446</v>
      </c>
      <c r="M19" s="1436" t="s">
        <v>446</v>
      </c>
      <c r="N19" s="1437" t="s">
        <v>446</v>
      </c>
      <c r="O19" s="1439" t="s">
        <v>446</v>
      </c>
      <c r="P19" s="1384"/>
      <c r="Q19" s="1434" t="s">
        <v>446</v>
      </c>
      <c r="R19" s="1435" t="s">
        <v>397</v>
      </c>
      <c r="S19" s="1435" t="s">
        <v>397</v>
      </c>
      <c r="T19" s="1436" t="s">
        <v>397</v>
      </c>
      <c r="U19" s="1437" t="s">
        <v>446</v>
      </c>
      <c r="V19" s="1439" t="s">
        <v>446</v>
      </c>
      <c r="W19" s="1384"/>
      <c r="X19" s="1440" t="s">
        <v>397</v>
      </c>
      <c r="Y19" s="1406"/>
      <c r="Z19" s="1441" t="s">
        <v>446</v>
      </c>
      <c r="AA19" s="1439" t="s">
        <v>446</v>
      </c>
      <c r="AB19" s="1432"/>
      <c r="AC19" s="1432"/>
      <c r="AD19" s="1432"/>
      <c r="AE19" s="1432"/>
    </row>
    <row r="20" spans="1:31" s="1383" customFormat="1">
      <c r="A20" s="1433" t="s">
        <v>394</v>
      </c>
      <c r="B20" s="1384"/>
      <c r="C20" s="1434" t="s">
        <v>446</v>
      </c>
      <c r="D20" s="1435">
        <v>321.36470000000003</v>
      </c>
      <c r="E20" s="1435">
        <v>308.63529999999997</v>
      </c>
      <c r="F20" s="1436">
        <v>312.86059999999998</v>
      </c>
      <c r="G20" s="1437">
        <v>0.88189999999997326</v>
      </c>
      <c r="H20" s="1438">
        <v>2.8267955472600637E-3</v>
      </c>
      <c r="I20" s="1427"/>
      <c r="J20" s="1434" t="s">
        <v>446</v>
      </c>
      <c r="K20" s="1435" t="s">
        <v>446</v>
      </c>
      <c r="L20" s="1435" t="s">
        <v>446</v>
      </c>
      <c r="M20" s="1436" t="s">
        <v>446</v>
      </c>
      <c r="N20" s="1437" t="s">
        <v>446</v>
      </c>
      <c r="O20" s="1439" t="s">
        <v>446</v>
      </c>
      <c r="P20" s="1384"/>
      <c r="Q20" s="1434" t="s">
        <v>446</v>
      </c>
      <c r="R20" s="1435">
        <v>333.5659</v>
      </c>
      <c r="S20" s="1435">
        <v>343.04430000000002</v>
      </c>
      <c r="T20" s="1436">
        <v>341.14699999999999</v>
      </c>
      <c r="U20" s="1437">
        <v>0.13249999999999318</v>
      </c>
      <c r="V20" s="1439">
        <v>3.8854652808018031E-4</v>
      </c>
      <c r="W20" s="1384"/>
      <c r="X20" s="1442">
        <v>330.88229999999999</v>
      </c>
      <c r="Y20" s="1384"/>
      <c r="Z20" s="1441">
        <v>0.40440000000000964</v>
      </c>
      <c r="AA20" s="1439">
        <v>1.2236824308069494E-3</v>
      </c>
      <c r="AB20" s="1432"/>
      <c r="AC20" s="1432"/>
      <c r="AD20" s="1432"/>
      <c r="AE20" s="1432"/>
    </row>
    <row r="21" spans="1:31" s="1383" customFormat="1">
      <c r="A21" s="1433" t="s">
        <v>395</v>
      </c>
      <c r="B21" s="1384"/>
      <c r="C21" s="1434">
        <v>387.37819999999999</v>
      </c>
      <c r="D21" s="1435">
        <v>399.22399999999999</v>
      </c>
      <c r="E21" s="1435" t="s">
        <v>446</v>
      </c>
      <c r="F21" s="1436">
        <v>392.87009999999998</v>
      </c>
      <c r="G21" s="1437">
        <v>4.1651999999999703</v>
      </c>
      <c r="H21" s="1438">
        <v>1.0715583981575572E-2</v>
      </c>
      <c r="I21" s="1427"/>
      <c r="J21" s="1434" t="s">
        <v>446</v>
      </c>
      <c r="K21" s="1435" t="s">
        <v>446</v>
      </c>
      <c r="L21" s="1435" t="s">
        <v>446</v>
      </c>
      <c r="M21" s="1436" t="s">
        <v>446</v>
      </c>
      <c r="N21" s="1437" t="s">
        <v>446</v>
      </c>
      <c r="O21" s="1439" t="s">
        <v>446</v>
      </c>
      <c r="P21" s="1384"/>
      <c r="Q21" s="1434" t="s">
        <v>446</v>
      </c>
      <c r="R21" s="1435" t="s">
        <v>446</v>
      </c>
      <c r="S21" s="1435" t="s">
        <v>446</v>
      </c>
      <c r="T21" s="1436" t="s">
        <v>446</v>
      </c>
      <c r="U21" s="1437" t="s">
        <v>446</v>
      </c>
      <c r="V21" s="1439" t="s">
        <v>446</v>
      </c>
      <c r="W21" s="1384"/>
      <c r="X21" s="1442">
        <v>392.87009999999998</v>
      </c>
      <c r="Y21" s="1406"/>
      <c r="Z21" s="1441">
        <v>4.1651999999999703</v>
      </c>
      <c r="AA21" s="1439">
        <v>1.0715583981575572E-2</v>
      </c>
      <c r="AB21" s="1432"/>
      <c r="AC21" s="1432"/>
      <c r="AD21" s="1432"/>
      <c r="AE21" s="1432"/>
    </row>
    <row r="22" spans="1:31" s="1383" customFormat="1">
      <c r="A22" s="1433" t="s">
        <v>396</v>
      </c>
      <c r="B22" s="1384"/>
      <c r="C22" s="1434" t="s">
        <v>446</v>
      </c>
      <c r="D22" s="1435" t="s">
        <v>397</v>
      </c>
      <c r="E22" s="1435" t="s">
        <v>446</v>
      </c>
      <c r="F22" s="1436" t="s">
        <v>397</v>
      </c>
      <c r="G22" s="1437" t="s">
        <v>446</v>
      </c>
      <c r="H22" s="1438" t="s">
        <v>446</v>
      </c>
      <c r="I22" s="1427"/>
      <c r="J22" s="1434" t="s">
        <v>446</v>
      </c>
      <c r="K22" s="1435" t="s">
        <v>446</v>
      </c>
      <c r="L22" s="1435" t="s">
        <v>446</v>
      </c>
      <c r="M22" s="1436" t="s">
        <v>446</v>
      </c>
      <c r="N22" s="1437" t="s">
        <v>446</v>
      </c>
      <c r="O22" s="1439" t="s">
        <v>446</v>
      </c>
      <c r="P22" s="1384"/>
      <c r="Q22" s="1434" t="s">
        <v>446</v>
      </c>
      <c r="R22" s="1435" t="s">
        <v>446</v>
      </c>
      <c r="S22" s="1435" t="s">
        <v>446</v>
      </c>
      <c r="T22" s="1436" t="s">
        <v>446</v>
      </c>
      <c r="U22" s="1437" t="s">
        <v>446</v>
      </c>
      <c r="V22" s="1439" t="s">
        <v>446</v>
      </c>
      <c r="W22" s="1384"/>
      <c r="X22" s="1442" t="s">
        <v>397</v>
      </c>
      <c r="Y22" s="1406"/>
      <c r="Z22" s="1441" t="s">
        <v>446</v>
      </c>
      <c r="AA22" s="1439" t="s">
        <v>446</v>
      </c>
      <c r="AB22" s="1432"/>
      <c r="AC22" s="1432"/>
      <c r="AD22" s="1432"/>
      <c r="AE22" s="1432"/>
    </row>
    <row r="23" spans="1:31" s="1383" customFormat="1">
      <c r="A23" s="1433" t="s">
        <v>398</v>
      </c>
      <c r="B23" s="1384"/>
      <c r="C23" s="1443" t="s">
        <v>446</v>
      </c>
      <c r="D23" s="1444" t="s">
        <v>446</v>
      </c>
      <c r="E23" s="1444" t="s">
        <v>446</v>
      </c>
      <c r="F23" s="1445" t="s">
        <v>446</v>
      </c>
      <c r="G23" s="1437"/>
      <c r="H23" s="1438"/>
      <c r="I23" s="1446"/>
      <c r="J23" s="1443">
        <v>395.83069999999998</v>
      </c>
      <c r="K23" s="1444">
        <v>403.36200000000002</v>
      </c>
      <c r="L23" s="1444">
        <v>411.41849999999999</v>
      </c>
      <c r="M23" s="1445">
        <v>405.97219999999999</v>
      </c>
      <c r="N23" s="1437">
        <v>7.5446999999999775</v>
      </c>
      <c r="O23" s="1439">
        <v>1.8936192908370897E-2</v>
      </c>
      <c r="P23" s="1384"/>
      <c r="Q23" s="1443" t="s">
        <v>446</v>
      </c>
      <c r="R23" s="1444" t="s">
        <v>446</v>
      </c>
      <c r="S23" s="1444" t="s">
        <v>446</v>
      </c>
      <c r="T23" s="1445" t="s">
        <v>446</v>
      </c>
      <c r="U23" s="1437" t="s">
        <v>446</v>
      </c>
      <c r="V23" s="1439" t="s">
        <v>446</v>
      </c>
      <c r="W23" s="1384"/>
      <c r="X23" s="1442">
        <v>405.97219999999999</v>
      </c>
      <c r="Y23" s="1430"/>
      <c r="Z23" s="1441">
        <v>7.5446999999999775</v>
      </c>
      <c r="AA23" s="1439">
        <v>1.8936192908370897E-2</v>
      </c>
      <c r="AB23" s="1432"/>
      <c r="AC23" s="1432"/>
      <c r="AD23" s="1432"/>
      <c r="AE23" s="1432"/>
    </row>
    <row r="24" spans="1:31" s="1383" customFormat="1">
      <c r="A24" s="1433" t="s">
        <v>399</v>
      </c>
      <c r="B24" s="1384"/>
      <c r="C24" s="1434" t="s">
        <v>446</v>
      </c>
      <c r="D24" s="1435">
        <v>377.29169999999999</v>
      </c>
      <c r="E24" s="1435">
        <v>429.95240000000001</v>
      </c>
      <c r="F24" s="1436">
        <v>401.64850000000001</v>
      </c>
      <c r="G24" s="1437">
        <v>0</v>
      </c>
      <c r="H24" s="1438">
        <v>0</v>
      </c>
      <c r="I24" s="1427"/>
      <c r="J24" s="1434" t="s">
        <v>446</v>
      </c>
      <c r="K24" s="1435" t="s">
        <v>446</v>
      </c>
      <c r="L24" s="1435" t="s">
        <v>446</v>
      </c>
      <c r="M24" s="1436" t="s">
        <v>446</v>
      </c>
      <c r="N24" s="1437" t="s">
        <v>446</v>
      </c>
      <c r="O24" s="1439" t="s">
        <v>446</v>
      </c>
      <c r="P24" s="1384"/>
      <c r="Q24" s="1434" t="s">
        <v>446</v>
      </c>
      <c r="R24" s="1435" t="s">
        <v>446</v>
      </c>
      <c r="S24" s="1435" t="s">
        <v>446</v>
      </c>
      <c r="T24" s="1436" t="s">
        <v>446</v>
      </c>
      <c r="U24" s="1437" t="s">
        <v>446</v>
      </c>
      <c r="V24" s="1439" t="s">
        <v>446</v>
      </c>
      <c r="W24" s="1384"/>
      <c r="X24" s="1442">
        <v>401.64850000000001</v>
      </c>
      <c r="Y24" s="1430"/>
      <c r="Z24" s="1441" t="s">
        <v>446</v>
      </c>
      <c r="AA24" s="1439" t="s">
        <v>446</v>
      </c>
      <c r="AB24" s="1432"/>
      <c r="AC24" s="1432"/>
      <c r="AD24" s="1432"/>
      <c r="AE24" s="1432"/>
    </row>
    <row r="25" spans="1:31" s="1383" customFormat="1">
      <c r="A25" s="1433" t="s">
        <v>400</v>
      </c>
      <c r="B25" s="1384"/>
      <c r="C25" s="1434">
        <v>363.92959999999999</v>
      </c>
      <c r="D25" s="1435">
        <v>360.71170000000001</v>
      </c>
      <c r="E25" s="1435" t="s">
        <v>446</v>
      </c>
      <c r="F25" s="1436">
        <v>362.89319999999998</v>
      </c>
      <c r="G25" s="1437">
        <v>-0.74370000000004666</v>
      </c>
      <c r="H25" s="1438">
        <v>-2.0451719833715076E-3</v>
      </c>
      <c r="I25" s="1427"/>
      <c r="J25" s="1434" t="s">
        <v>446</v>
      </c>
      <c r="K25" s="1435" t="s">
        <v>446</v>
      </c>
      <c r="L25" s="1435" t="s">
        <v>446</v>
      </c>
      <c r="M25" s="1436" t="s">
        <v>446</v>
      </c>
      <c r="N25" s="1437" t="s">
        <v>446</v>
      </c>
      <c r="O25" s="1439" t="s">
        <v>446</v>
      </c>
      <c r="P25" s="1384"/>
      <c r="Q25" s="1434">
        <v>368.93639999999999</v>
      </c>
      <c r="R25" s="1435">
        <v>375.88929999999999</v>
      </c>
      <c r="S25" s="1435" t="s">
        <v>446</v>
      </c>
      <c r="T25" s="1436">
        <v>371.94220000000001</v>
      </c>
      <c r="U25" s="1437">
        <v>-1.6952999999999747</v>
      </c>
      <c r="V25" s="1439">
        <v>-4.5372854705428844E-3</v>
      </c>
      <c r="W25" s="1384"/>
      <c r="X25" s="1442">
        <v>368.60680000000002</v>
      </c>
      <c r="Y25" s="1430"/>
      <c r="Z25" s="1441">
        <v>-1.3445999999999572</v>
      </c>
      <c r="AA25" s="1439">
        <v>-3.6345314546720742E-3</v>
      </c>
      <c r="AB25" s="1432"/>
      <c r="AC25" s="1432"/>
      <c r="AD25" s="1432"/>
      <c r="AE25" s="1432"/>
    </row>
    <row r="26" spans="1:31" s="1383" customFormat="1">
      <c r="A26" s="1433" t="s">
        <v>401</v>
      </c>
      <c r="B26" s="1384"/>
      <c r="C26" s="1443">
        <v>385.25049999999999</v>
      </c>
      <c r="D26" s="1444">
        <v>380.78120000000001</v>
      </c>
      <c r="E26" s="1444">
        <v>353.09429999999998</v>
      </c>
      <c r="F26" s="1445">
        <v>378.8202</v>
      </c>
      <c r="G26" s="1437">
        <v>-0.68650000000002365</v>
      </c>
      <c r="H26" s="1438">
        <v>-1.8089272205208395E-3</v>
      </c>
      <c r="I26" s="1427"/>
      <c r="J26" s="1443">
        <v>270.11489999999998</v>
      </c>
      <c r="K26" s="1444">
        <v>355.69549999999998</v>
      </c>
      <c r="L26" s="1444">
        <v>341.82589999999999</v>
      </c>
      <c r="M26" s="1445">
        <v>338.42910000000001</v>
      </c>
      <c r="N26" s="1437">
        <v>0.23200000000002774</v>
      </c>
      <c r="O26" s="1439">
        <v>6.8599050671935835E-4</v>
      </c>
      <c r="P26" s="1384"/>
      <c r="Q26" s="1443" t="s">
        <v>446</v>
      </c>
      <c r="R26" s="1444" t="s">
        <v>446</v>
      </c>
      <c r="S26" s="1444" t="s">
        <v>446</v>
      </c>
      <c r="T26" s="1445" t="s">
        <v>446</v>
      </c>
      <c r="U26" s="1437" t="s">
        <v>446</v>
      </c>
      <c r="V26" s="1439" t="s">
        <v>446</v>
      </c>
      <c r="W26" s="1384"/>
      <c r="X26" s="1442">
        <v>373.14679999999998</v>
      </c>
      <c r="Y26" s="1406"/>
      <c r="Z26" s="1441">
        <v>-0.55750000000000455</v>
      </c>
      <c r="AA26" s="1439">
        <v>-1.4918212073021797E-3</v>
      </c>
      <c r="AB26" s="1432"/>
      <c r="AC26" s="1432"/>
      <c r="AD26" s="1432"/>
      <c r="AE26" s="1432"/>
    </row>
    <row r="27" spans="1:31" s="1383" customFormat="1">
      <c r="A27" s="1433" t="s">
        <v>402</v>
      </c>
      <c r="B27" s="1384"/>
      <c r="C27" s="1443">
        <v>334.24650000000003</v>
      </c>
      <c r="D27" s="1444">
        <v>346.06040000000002</v>
      </c>
      <c r="E27" s="1444" t="s">
        <v>446</v>
      </c>
      <c r="F27" s="1445">
        <v>342.9015</v>
      </c>
      <c r="G27" s="1437">
        <v>-0.98809999999997444</v>
      </c>
      <c r="H27" s="1438">
        <v>-2.873305851645358E-3</v>
      </c>
      <c r="I27" s="1427"/>
      <c r="J27" s="1443" t="s">
        <v>446</v>
      </c>
      <c r="K27" s="1444" t="s">
        <v>446</v>
      </c>
      <c r="L27" s="1444" t="s">
        <v>446</v>
      </c>
      <c r="M27" s="1445" t="s">
        <v>446</v>
      </c>
      <c r="N27" s="1437" t="s">
        <v>446</v>
      </c>
      <c r="O27" s="1439" t="s">
        <v>446</v>
      </c>
      <c r="P27" s="1384"/>
      <c r="Q27" s="1443" t="s">
        <v>446</v>
      </c>
      <c r="R27" s="1444" t="s">
        <v>446</v>
      </c>
      <c r="S27" s="1444" t="s">
        <v>446</v>
      </c>
      <c r="T27" s="1445" t="s">
        <v>446</v>
      </c>
      <c r="U27" s="1437" t="s">
        <v>446</v>
      </c>
      <c r="V27" s="1439" t="s">
        <v>446</v>
      </c>
      <c r="W27" s="1384"/>
      <c r="X27" s="1442">
        <v>342.9015</v>
      </c>
      <c r="Y27" s="1406"/>
      <c r="Z27" s="1441">
        <v>-0.98809999999997444</v>
      </c>
      <c r="AA27" s="1439">
        <v>-2.873305851645358E-3</v>
      </c>
      <c r="AB27" s="1432"/>
      <c r="AC27" s="1432"/>
      <c r="AD27" s="1432"/>
      <c r="AE27" s="1432"/>
    </row>
    <row r="28" spans="1:31" s="1383" customFormat="1">
      <c r="A28" s="1433" t="s">
        <v>403</v>
      </c>
      <c r="B28" s="1384"/>
      <c r="C28" s="1434">
        <v>390.00869999999998</v>
      </c>
      <c r="D28" s="1435">
        <v>362.35570000000001</v>
      </c>
      <c r="E28" s="1435">
        <v>323.18400000000003</v>
      </c>
      <c r="F28" s="1436">
        <v>384.7749</v>
      </c>
      <c r="G28" s="1447">
        <v>2.2298000000000116</v>
      </c>
      <c r="H28" s="1438">
        <v>5.8288552121044113E-3</v>
      </c>
      <c r="I28" s="1427"/>
      <c r="J28" s="1434" t="s">
        <v>446</v>
      </c>
      <c r="K28" s="1435" t="s">
        <v>446</v>
      </c>
      <c r="L28" s="1435" t="s">
        <v>446</v>
      </c>
      <c r="M28" s="1436" t="s">
        <v>446</v>
      </c>
      <c r="N28" s="1437" t="s">
        <v>446</v>
      </c>
      <c r="O28" s="1439" t="s">
        <v>446</v>
      </c>
      <c r="P28" s="1384"/>
      <c r="Q28" s="1434">
        <v>452.24009999999998</v>
      </c>
      <c r="R28" s="1435">
        <v>404.46</v>
      </c>
      <c r="S28" s="1435">
        <v>406.48540000000003</v>
      </c>
      <c r="T28" s="1436">
        <v>430.23739999999998</v>
      </c>
      <c r="U28" s="1437">
        <v>1.3833999999999946</v>
      </c>
      <c r="V28" s="1439">
        <v>3.225806451612856E-3</v>
      </c>
      <c r="W28" s="1384"/>
      <c r="X28" s="1442">
        <v>387.47570000000002</v>
      </c>
      <c r="Y28" s="1406"/>
      <c r="Z28" s="1441">
        <v>2.1795000000000186</v>
      </c>
      <c r="AA28" s="1439">
        <v>5.6566869852336943E-3</v>
      </c>
      <c r="AB28" s="1432"/>
      <c r="AC28" s="1432"/>
      <c r="AD28" s="1432"/>
      <c r="AE28" s="1432"/>
    </row>
    <row r="29" spans="1:31" s="1383" customFormat="1">
      <c r="A29" s="1433" t="s">
        <v>404</v>
      </c>
      <c r="B29" s="1384"/>
      <c r="C29" s="1434" t="s">
        <v>446</v>
      </c>
      <c r="D29" s="1435" t="s">
        <v>446</v>
      </c>
      <c r="E29" s="1435" t="s">
        <v>446</v>
      </c>
      <c r="F29" s="1436" t="s">
        <v>446</v>
      </c>
      <c r="G29" s="1437">
        <v>0</v>
      </c>
      <c r="H29" s="1438">
        <v>0</v>
      </c>
      <c r="I29" s="1427"/>
      <c r="J29" s="1434" t="s">
        <v>446</v>
      </c>
      <c r="K29" s="1435" t="s">
        <v>446</v>
      </c>
      <c r="L29" s="1435" t="s">
        <v>446</v>
      </c>
      <c r="M29" s="1436" t="s">
        <v>446</v>
      </c>
      <c r="N29" s="1437" t="s">
        <v>446</v>
      </c>
      <c r="O29" s="1439" t="s">
        <v>446</v>
      </c>
      <c r="P29" s="1384"/>
      <c r="Q29" s="1434" t="s">
        <v>446</v>
      </c>
      <c r="R29" s="1435" t="s">
        <v>446</v>
      </c>
      <c r="S29" s="1435" t="s">
        <v>446</v>
      </c>
      <c r="T29" s="1436" t="s">
        <v>446</v>
      </c>
      <c r="U29" s="1437" t="s">
        <v>446</v>
      </c>
      <c r="V29" s="1439" t="s">
        <v>446</v>
      </c>
      <c r="W29" s="1384"/>
      <c r="X29" s="1442" t="s">
        <v>446</v>
      </c>
      <c r="Y29" s="1430"/>
      <c r="Z29" s="1441" t="s">
        <v>446</v>
      </c>
      <c r="AA29" s="1439" t="s">
        <v>446</v>
      </c>
      <c r="AB29" s="1432"/>
      <c r="AC29" s="1432"/>
      <c r="AD29" s="1432"/>
      <c r="AE29" s="1432"/>
    </row>
    <row r="30" spans="1:31" s="1383" customFormat="1">
      <c r="A30" s="1433" t="s">
        <v>405</v>
      </c>
      <c r="B30" s="1384"/>
      <c r="C30" s="1434" t="s">
        <v>446</v>
      </c>
      <c r="D30" s="1435">
        <v>290.9665</v>
      </c>
      <c r="E30" s="1435" t="s">
        <v>446</v>
      </c>
      <c r="F30" s="1436">
        <v>290.9665</v>
      </c>
      <c r="G30" s="1437">
        <v>24.700499999999977</v>
      </c>
      <c r="H30" s="1438">
        <v>9.2766256300090832E-2</v>
      </c>
      <c r="I30" s="1427"/>
      <c r="J30" s="1434" t="s">
        <v>446</v>
      </c>
      <c r="K30" s="1435" t="s">
        <v>446</v>
      </c>
      <c r="L30" s="1435" t="s">
        <v>446</v>
      </c>
      <c r="M30" s="1436" t="s">
        <v>446</v>
      </c>
      <c r="N30" s="1437" t="s">
        <v>446</v>
      </c>
      <c r="O30" s="1439" t="s">
        <v>446</v>
      </c>
      <c r="P30" s="1384"/>
      <c r="Q30" s="1434" t="s">
        <v>446</v>
      </c>
      <c r="R30" s="1435">
        <v>239.4975</v>
      </c>
      <c r="S30" s="1435" t="s">
        <v>446</v>
      </c>
      <c r="T30" s="1436">
        <v>239.4975</v>
      </c>
      <c r="U30" s="1437">
        <v>-29.931100000000015</v>
      </c>
      <c r="V30" s="1439">
        <v>-0.11109102745588262</v>
      </c>
      <c r="W30" s="1384"/>
      <c r="X30" s="1442">
        <v>279.68450000000001</v>
      </c>
      <c r="Y30" s="1430"/>
      <c r="Z30" s="1441">
        <v>12.725300000000004</v>
      </c>
      <c r="AA30" s="1439">
        <v>4.76675836607241E-2</v>
      </c>
      <c r="AB30" s="1432"/>
      <c r="AC30" s="1432"/>
      <c r="AD30" s="1432"/>
      <c r="AE30" s="1432"/>
    </row>
    <row r="31" spans="1:31" s="1383" customFormat="1">
      <c r="A31" s="1433" t="s">
        <v>406</v>
      </c>
      <c r="B31" s="1384"/>
      <c r="C31" s="1434" t="s">
        <v>446</v>
      </c>
      <c r="D31" s="1435">
        <v>282.1388</v>
      </c>
      <c r="E31" s="1435">
        <v>289.77859999999998</v>
      </c>
      <c r="F31" s="1436">
        <v>287.8073</v>
      </c>
      <c r="G31" s="1437">
        <v>-6.7157000000000266</v>
      </c>
      <c r="H31" s="1438">
        <v>-2.280195434651977E-2</v>
      </c>
      <c r="I31" s="1427"/>
      <c r="J31" s="1434" t="s">
        <v>446</v>
      </c>
      <c r="K31" s="1435" t="s">
        <v>446</v>
      </c>
      <c r="L31" s="1435" t="s">
        <v>446</v>
      </c>
      <c r="M31" s="1436" t="s">
        <v>446</v>
      </c>
      <c r="N31" s="1437" t="s">
        <v>446</v>
      </c>
      <c r="O31" s="1439" t="s">
        <v>446</v>
      </c>
      <c r="P31" s="1384"/>
      <c r="Q31" s="1434" t="s">
        <v>446</v>
      </c>
      <c r="R31" s="1435" t="s">
        <v>397</v>
      </c>
      <c r="S31" s="1435" t="s">
        <v>446</v>
      </c>
      <c r="T31" s="1436" t="s">
        <v>397</v>
      </c>
      <c r="U31" s="1437" t="s">
        <v>446</v>
      </c>
      <c r="V31" s="1439" t="s">
        <v>446</v>
      </c>
      <c r="W31" s="1384"/>
      <c r="X31" s="1442" t="s">
        <v>397</v>
      </c>
      <c r="Y31" s="1430"/>
      <c r="Z31" s="1441" t="s">
        <v>446</v>
      </c>
      <c r="AA31" s="1439" t="s">
        <v>446</v>
      </c>
      <c r="AB31" s="1432"/>
      <c r="AC31" s="1432"/>
      <c r="AD31" s="1432"/>
      <c r="AE31" s="1432"/>
    </row>
    <row r="32" spans="1:31" s="1383" customFormat="1">
      <c r="A32" s="1433" t="s">
        <v>407</v>
      </c>
      <c r="B32" s="1384"/>
      <c r="C32" s="1434" t="s">
        <v>397</v>
      </c>
      <c r="D32" s="1444">
        <v>375.96600000000001</v>
      </c>
      <c r="E32" s="1444" t="s">
        <v>446</v>
      </c>
      <c r="F32" s="1445" t="s">
        <v>397</v>
      </c>
      <c r="G32" s="1437" t="s">
        <v>446</v>
      </c>
      <c r="H32" s="1438" t="s">
        <v>446</v>
      </c>
      <c r="I32" s="1427"/>
      <c r="J32" s="1434" t="s">
        <v>446</v>
      </c>
      <c r="K32" s="1444" t="s">
        <v>446</v>
      </c>
      <c r="L32" s="1444" t="s">
        <v>446</v>
      </c>
      <c r="M32" s="1445" t="s">
        <v>446</v>
      </c>
      <c r="N32" s="1437" t="s">
        <v>446</v>
      </c>
      <c r="O32" s="1439" t="s">
        <v>446</v>
      </c>
      <c r="P32" s="1384"/>
      <c r="Q32" s="1434" t="s">
        <v>446</v>
      </c>
      <c r="R32" s="1444" t="s">
        <v>446</v>
      </c>
      <c r="S32" s="1444" t="s">
        <v>446</v>
      </c>
      <c r="T32" s="1445" t="s">
        <v>446</v>
      </c>
      <c r="U32" s="1437" t="s">
        <v>446</v>
      </c>
      <c r="V32" s="1439" t="s">
        <v>446</v>
      </c>
      <c r="W32" s="1384"/>
      <c r="X32" s="1442" t="s">
        <v>397</v>
      </c>
      <c r="Y32" s="1430"/>
      <c r="Z32" s="1441" t="s">
        <v>446</v>
      </c>
      <c r="AA32" s="1439" t="s">
        <v>446</v>
      </c>
      <c r="AB32" s="1432"/>
      <c r="AC32" s="1432"/>
      <c r="AD32" s="1432"/>
      <c r="AE32" s="1432"/>
    </row>
    <row r="33" spans="1:31" s="1383" customFormat="1">
      <c r="A33" s="1433" t="s">
        <v>408</v>
      </c>
      <c r="B33" s="1384"/>
      <c r="C33" s="1434" t="s">
        <v>446</v>
      </c>
      <c r="D33" s="1444">
        <v>204.0489</v>
      </c>
      <c r="E33" s="1444" t="s">
        <v>446</v>
      </c>
      <c r="F33" s="1445">
        <v>204.0489</v>
      </c>
      <c r="G33" s="1437">
        <v>13.639399999999995</v>
      </c>
      <c r="H33" s="1438">
        <v>7.1631930129536503E-2</v>
      </c>
      <c r="I33" s="1427"/>
      <c r="J33" s="1434" t="s">
        <v>446</v>
      </c>
      <c r="K33" s="1444" t="s">
        <v>446</v>
      </c>
      <c r="L33" s="1444" t="s">
        <v>446</v>
      </c>
      <c r="M33" s="1445" t="s">
        <v>446</v>
      </c>
      <c r="N33" s="1437" t="s">
        <v>446</v>
      </c>
      <c r="O33" s="1439" t="s">
        <v>446</v>
      </c>
      <c r="P33" s="1384"/>
      <c r="Q33" s="1434" t="s">
        <v>446</v>
      </c>
      <c r="R33" s="1444" t="s">
        <v>446</v>
      </c>
      <c r="S33" s="1444" t="s">
        <v>446</v>
      </c>
      <c r="T33" s="1445" t="s">
        <v>446</v>
      </c>
      <c r="U33" s="1437" t="s">
        <v>446</v>
      </c>
      <c r="V33" s="1439" t="s">
        <v>446</v>
      </c>
      <c r="W33" s="1384"/>
      <c r="X33" s="1442">
        <v>204.0489</v>
      </c>
      <c r="Y33" s="1430"/>
      <c r="Z33" s="1441">
        <v>13.639399999999995</v>
      </c>
      <c r="AA33" s="1439">
        <v>7.1631930129536503E-2</v>
      </c>
      <c r="AB33" s="1432"/>
      <c r="AC33" s="1432"/>
      <c r="AD33" s="1432"/>
      <c r="AE33" s="1432"/>
    </row>
    <row r="34" spans="1:31" s="1383" customFormat="1">
      <c r="A34" s="1433" t="s">
        <v>409</v>
      </c>
      <c r="B34" s="1384"/>
      <c r="C34" s="1434" t="s">
        <v>446</v>
      </c>
      <c r="D34" s="1444" t="s">
        <v>446</v>
      </c>
      <c r="E34" s="1444" t="s">
        <v>446</v>
      </c>
      <c r="F34" s="1445" t="s">
        <v>446</v>
      </c>
      <c r="G34" s="1437">
        <v>0</v>
      </c>
      <c r="H34" s="1438" t="s">
        <v>446</v>
      </c>
      <c r="I34" s="1427"/>
      <c r="J34" s="1434" t="s">
        <v>446</v>
      </c>
      <c r="K34" s="1444" t="s">
        <v>446</v>
      </c>
      <c r="L34" s="1444" t="s">
        <v>446</v>
      </c>
      <c r="M34" s="1445" t="s">
        <v>446</v>
      </c>
      <c r="N34" s="1437" t="s">
        <v>446</v>
      </c>
      <c r="O34" s="1439" t="s">
        <v>446</v>
      </c>
      <c r="P34" s="1384"/>
      <c r="Q34" s="1434" t="s">
        <v>446</v>
      </c>
      <c r="R34" s="1444" t="s">
        <v>446</v>
      </c>
      <c r="S34" s="1444" t="s">
        <v>446</v>
      </c>
      <c r="T34" s="1445" t="s">
        <v>446</v>
      </c>
      <c r="U34" s="1437" t="s">
        <v>446</v>
      </c>
      <c r="V34" s="1439" t="s">
        <v>446</v>
      </c>
      <c r="W34" s="1384"/>
      <c r="X34" s="1442" t="s">
        <v>446</v>
      </c>
      <c r="Y34" s="1430"/>
      <c r="Z34" s="1441" t="s">
        <v>446</v>
      </c>
      <c r="AA34" s="1439" t="s">
        <v>446</v>
      </c>
      <c r="AB34" s="1432"/>
      <c r="AC34" s="1432"/>
      <c r="AD34" s="1432"/>
      <c r="AE34" s="1432"/>
    </row>
    <row r="35" spans="1:31" s="1383" customFormat="1">
      <c r="A35" s="1433" t="s">
        <v>410</v>
      </c>
      <c r="B35" s="1384"/>
      <c r="C35" s="1434" t="s">
        <v>446</v>
      </c>
      <c r="D35" s="1435">
        <v>333.89359999999999</v>
      </c>
      <c r="E35" s="1435">
        <v>338.8537</v>
      </c>
      <c r="F35" s="1436">
        <v>336.17140000000001</v>
      </c>
      <c r="G35" s="1437">
        <v>-13.40809999999999</v>
      </c>
      <c r="H35" s="1438">
        <v>-3.8354937861058813E-2</v>
      </c>
      <c r="I35" s="1427"/>
      <c r="J35" s="1434" t="s">
        <v>446</v>
      </c>
      <c r="K35" s="1435" t="s">
        <v>446</v>
      </c>
      <c r="L35" s="1435" t="s">
        <v>446</v>
      </c>
      <c r="M35" s="1436" t="s">
        <v>446</v>
      </c>
      <c r="N35" s="1437" t="s">
        <v>446</v>
      </c>
      <c r="O35" s="1439" t="s">
        <v>446</v>
      </c>
      <c r="P35" s="1384"/>
      <c r="Q35" s="1434" t="s">
        <v>446</v>
      </c>
      <c r="R35" s="1435">
        <v>346.45080000000002</v>
      </c>
      <c r="S35" s="1435">
        <v>327.49169999999998</v>
      </c>
      <c r="T35" s="1436">
        <v>330.12299999999999</v>
      </c>
      <c r="U35" s="1437">
        <v>-6.2520000000000095</v>
      </c>
      <c r="V35" s="1439">
        <v>-1.8586399108138307E-2</v>
      </c>
      <c r="W35" s="1384"/>
      <c r="X35" s="1442">
        <v>331.5256</v>
      </c>
      <c r="Y35" s="1406"/>
      <c r="Z35" s="1441">
        <v>-7.9114999999999895</v>
      </c>
      <c r="AA35" s="1439">
        <v>-2.3307705610258855E-2</v>
      </c>
      <c r="AB35" s="1432"/>
      <c r="AC35" s="1432"/>
      <c r="AD35" s="1432"/>
      <c r="AE35" s="1432"/>
    </row>
    <row r="36" spans="1:31" s="1383" customFormat="1">
      <c r="A36" s="1433" t="s">
        <v>411</v>
      </c>
      <c r="B36" s="1384"/>
      <c r="C36" s="1434">
        <v>375.00979999999998</v>
      </c>
      <c r="D36" s="1435">
        <v>378.69389999999999</v>
      </c>
      <c r="E36" s="1435" t="s">
        <v>446</v>
      </c>
      <c r="F36" s="1436">
        <v>376.32080000000002</v>
      </c>
      <c r="G36" s="1437">
        <v>1.3605000000000018</v>
      </c>
      <c r="H36" s="1438">
        <v>3.6283841249327153E-3</v>
      </c>
      <c r="I36" s="1427"/>
      <c r="J36" s="1434" t="s">
        <v>446</v>
      </c>
      <c r="K36" s="1435" t="s">
        <v>446</v>
      </c>
      <c r="L36" s="1435" t="s">
        <v>446</v>
      </c>
      <c r="M36" s="1436" t="s">
        <v>446</v>
      </c>
      <c r="N36" s="1437" t="s">
        <v>446</v>
      </c>
      <c r="O36" s="1439" t="s">
        <v>446</v>
      </c>
      <c r="P36" s="1384"/>
      <c r="Q36" s="1434">
        <v>471.49579999999997</v>
      </c>
      <c r="R36" s="1435">
        <v>463.12</v>
      </c>
      <c r="S36" s="1435" t="s">
        <v>446</v>
      </c>
      <c r="T36" s="1436">
        <v>468.58749999999998</v>
      </c>
      <c r="U36" s="1437">
        <v>2.7794999999999845</v>
      </c>
      <c r="V36" s="1439">
        <v>5.9670508020470692E-3</v>
      </c>
      <c r="W36" s="1384"/>
      <c r="X36" s="1442">
        <v>376.32089999999999</v>
      </c>
      <c r="Y36" s="1406"/>
      <c r="Z36" s="1441">
        <v>1.3605000000000018</v>
      </c>
      <c r="AA36" s="1439">
        <v>3.6283831572614389E-3</v>
      </c>
      <c r="AB36" s="1432"/>
      <c r="AC36" s="1432"/>
      <c r="AD36" s="1432"/>
      <c r="AE36" s="1432"/>
    </row>
    <row r="37" spans="1:31" s="1383" customFormat="1">
      <c r="A37" s="1433" t="s">
        <v>412</v>
      </c>
      <c r="B37" s="1384"/>
      <c r="C37" s="1434" t="s">
        <v>446</v>
      </c>
      <c r="D37" s="1435">
        <v>325.24360000000001</v>
      </c>
      <c r="E37" s="1435">
        <v>334.27379999999999</v>
      </c>
      <c r="F37" s="1436">
        <v>330.99619999999999</v>
      </c>
      <c r="G37" s="1437">
        <v>6.8278999999999996</v>
      </c>
      <c r="H37" s="1438">
        <v>2.1062824464946228E-2</v>
      </c>
      <c r="I37" s="1427"/>
      <c r="J37" s="1434" t="s">
        <v>446</v>
      </c>
      <c r="K37" s="1435" t="s">
        <v>446</v>
      </c>
      <c r="L37" s="1435" t="s">
        <v>446</v>
      </c>
      <c r="M37" s="1436" t="s">
        <v>446</v>
      </c>
      <c r="N37" s="1437" t="s">
        <v>446</v>
      </c>
      <c r="O37" s="1439" t="s">
        <v>446</v>
      </c>
      <c r="P37" s="1384"/>
      <c r="Q37" s="1434" t="s">
        <v>446</v>
      </c>
      <c r="R37" s="1435">
        <v>284.59930000000003</v>
      </c>
      <c r="S37" s="1435">
        <v>292.96519999999998</v>
      </c>
      <c r="T37" s="1436">
        <v>290.98750000000001</v>
      </c>
      <c r="U37" s="1437">
        <v>-7.9422000000000139</v>
      </c>
      <c r="V37" s="1439">
        <v>-2.6568788581395553E-2</v>
      </c>
      <c r="W37" s="1384"/>
      <c r="X37" s="1442">
        <v>330.74009999999998</v>
      </c>
      <c r="Y37" s="1406"/>
      <c r="Z37" s="1441">
        <v>6.7332999999999856</v>
      </c>
      <c r="AA37" s="1439">
        <v>2.0781353971583316E-2</v>
      </c>
      <c r="AB37" s="1432"/>
      <c r="AC37" s="1432"/>
      <c r="AD37" s="1432"/>
      <c r="AE37" s="1432"/>
    </row>
    <row r="38" spans="1:31" s="1383" customFormat="1">
      <c r="A38" s="1433" t="s">
        <v>413</v>
      </c>
      <c r="B38" s="1384"/>
      <c r="C38" s="1434">
        <v>363.91320000000002</v>
      </c>
      <c r="D38" s="1435">
        <v>368.24790000000002</v>
      </c>
      <c r="E38" s="1435" t="s">
        <v>446</v>
      </c>
      <c r="F38" s="1436">
        <v>365.94150000000002</v>
      </c>
      <c r="G38" s="1437">
        <v>0.82570000000004029</v>
      </c>
      <c r="H38" s="1438">
        <v>2.2614743048645636E-3</v>
      </c>
      <c r="I38" s="1427"/>
      <c r="J38" s="1434" t="s">
        <v>446</v>
      </c>
      <c r="K38" s="1435" t="s">
        <v>446</v>
      </c>
      <c r="L38" s="1435" t="s">
        <v>446</v>
      </c>
      <c r="M38" s="1436" t="s">
        <v>446</v>
      </c>
      <c r="N38" s="1437" t="s">
        <v>446</v>
      </c>
      <c r="O38" s="1439" t="s">
        <v>446</v>
      </c>
      <c r="P38" s="1384"/>
      <c r="Q38" s="1434">
        <v>367.16340000000002</v>
      </c>
      <c r="R38" s="1435">
        <v>354.74059999999997</v>
      </c>
      <c r="S38" s="1435" t="s">
        <v>446</v>
      </c>
      <c r="T38" s="1436">
        <v>356.46359999999999</v>
      </c>
      <c r="U38" s="1437">
        <v>-5.5228999999999928</v>
      </c>
      <c r="V38" s="1439">
        <v>-1.5257198818187989E-2</v>
      </c>
      <c r="W38" s="1384"/>
      <c r="X38" s="1442">
        <v>361.7115</v>
      </c>
      <c r="Y38" s="1406"/>
      <c r="Z38" s="1441">
        <v>-2.0076999999999998</v>
      </c>
      <c r="AA38" s="1439">
        <v>-5.5199175627792529E-3</v>
      </c>
      <c r="AB38" s="1382"/>
      <c r="AC38" s="1382"/>
      <c r="AD38" s="1382"/>
      <c r="AE38" s="1382"/>
    </row>
    <row r="39" spans="1:31" s="1383" customFormat="1">
      <c r="A39" s="1433" t="s">
        <v>414</v>
      </c>
      <c r="B39" s="1384"/>
      <c r="C39" s="1434">
        <v>369.93029999999999</v>
      </c>
      <c r="D39" s="1435">
        <v>306.99400000000003</v>
      </c>
      <c r="E39" s="1435">
        <v>306.2595</v>
      </c>
      <c r="F39" s="1436">
        <v>308.18150000000003</v>
      </c>
      <c r="G39" s="1437">
        <v>0.33880000000004884</v>
      </c>
      <c r="H39" s="1438">
        <v>1.1005620727730925E-3</v>
      </c>
      <c r="I39" s="1427"/>
      <c r="J39" s="1434" t="s">
        <v>446</v>
      </c>
      <c r="K39" s="1435" t="s">
        <v>446</v>
      </c>
      <c r="L39" s="1435" t="s">
        <v>446</v>
      </c>
      <c r="M39" s="1436" t="s">
        <v>446</v>
      </c>
      <c r="N39" s="1437" t="s">
        <v>446</v>
      </c>
      <c r="O39" s="1439" t="s">
        <v>446</v>
      </c>
      <c r="P39" s="1384"/>
      <c r="Q39" s="1434" t="s">
        <v>446</v>
      </c>
      <c r="R39" s="1435" t="s">
        <v>446</v>
      </c>
      <c r="S39" s="1435">
        <v>294.25819999999999</v>
      </c>
      <c r="T39" s="1436">
        <v>294.25799999999998</v>
      </c>
      <c r="U39" s="1437">
        <v>-29.294399999999996</v>
      </c>
      <c r="V39" s="1439">
        <v>-9.0539894001713472E-2</v>
      </c>
      <c r="W39" s="1384"/>
      <c r="X39" s="1442">
        <v>298.90339999999998</v>
      </c>
      <c r="Y39" s="1406"/>
      <c r="Z39" s="1441">
        <v>-19.407600000000002</v>
      </c>
      <c r="AA39" s="1439">
        <v>-6.0970560238257532E-2</v>
      </c>
      <c r="AB39" s="1432"/>
      <c r="AC39" s="1432"/>
      <c r="AD39" s="1432"/>
      <c r="AE39" s="1432"/>
    </row>
    <row r="40" spans="1:31" s="1383" customFormat="1">
      <c r="A40" s="1433" t="s">
        <v>415</v>
      </c>
      <c r="B40" s="1384"/>
      <c r="C40" s="1434">
        <v>316.63159999999999</v>
      </c>
      <c r="D40" s="1435">
        <v>325.40179999999998</v>
      </c>
      <c r="E40" s="1435">
        <v>320.56490000000002</v>
      </c>
      <c r="F40" s="1436">
        <v>322.072</v>
      </c>
      <c r="G40" s="1437">
        <v>3.2492000000000303</v>
      </c>
      <c r="H40" s="1438">
        <v>1.0191241027931675E-2</v>
      </c>
      <c r="I40" s="1427"/>
      <c r="J40" s="1434" t="s">
        <v>446</v>
      </c>
      <c r="K40" s="1435" t="s">
        <v>446</v>
      </c>
      <c r="L40" s="1435" t="s">
        <v>446</v>
      </c>
      <c r="M40" s="1436" t="s">
        <v>446</v>
      </c>
      <c r="N40" s="1437" t="s">
        <v>446</v>
      </c>
      <c r="O40" s="1439" t="s">
        <v>446</v>
      </c>
      <c r="P40" s="1384"/>
      <c r="Q40" s="1434" t="s">
        <v>446</v>
      </c>
      <c r="R40" s="1435">
        <v>341.4187</v>
      </c>
      <c r="S40" s="1435" t="s">
        <v>446</v>
      </c>
      <c r="T40" s="1436">
        <v>341.4187</v>
      </c>
      <c r="U40" s="1437">
        <v>12.096299999999985</v>
      </c>
      <c r="V40" s="1439">
        <v>3.6730875276021369E-2</v>
      </c>
      <c r="W40" s="1384"/>
      <c r="X40" s="1442">
        <v>323.3605</v>
      </c>
      <c r="Y40" s="1406"/>
      <c r="Z40" s="1441">
        <v>3.8383999999999787</v>
      </c>
      <c r="AA40" s="1439">
        <v>1.2012940575941267E-2</v>
      </c>
      <c r="AB40" s="1432"/>
      <c r="AC40" s="1432"/>
      <c r="AD40" s="1432"/>
      <c r="AE40" s="1432"/>
    </row>
    <row r="41" spans="1:31" s="1383" customFormat="1">
      <c r="A41" s="1433" t="s">
        <v>416</v>
      </c>
      <c r="B41" s="1384"/>
      <c r="C41" s="1434" t="s">
        <v>446</v>
      </c>
      <c r="D41" s="1435">
        <v>339.14249999999998</v>
      </c>
      <c r="E41" s="1435">
        <v>294.09249999999997</v>
      </c>
      <c r="F41" s="1436">
        <v>312.02159999999998</v>
      </c>
      <c r="G41" s="1437">
        <v>-7.9150999999999954</v>
      </c>
      <c r="H41" s="1438">
        <v>-2.4739581298425573E-2</v>
      </c>
      <c r="I41" s="1427"/>
      <c r="J41" s="1434" t="s">
        <v>446</v>
      </c>
      <c r="K41" s="1435" t="s">
        <v>446</v>
      </c>
      <c r="L41" s="1435" t="s">
        <v>446</v>
      </c>
      <c r="M41" s="1436" t="s">
        <v>446</v>
      </c>
      <c r="N41" s="1437" t="s">
        <v>446</v>
      </c>
      <c r="O41" s="1439" t="s">
        <v>446</v>
      </c>
      <c r="P41" s="1384"/>
      <c r="Q41" s="1434" t="s">
        <v>446</v>
      </c>
      <c r="R41" s="1435" t="s">
        <v>446</v>
      </c>
      <c r="S41" s="1435" t="s">
        <v>397</v>
      </c>
      <c r="T41" s="1436" t="s">
        <v>397</v>
      </c>
      <c r="U41" s="1437" t="s">
        <v>446</v>
      </c>
      <c r="V41" s="1439" t="s">
        <v>446</v>
      </c>
      <c r="W41" s="1384"/>
      <c r="X41" s="1442" t="s">
        <v>397</v>
      </c>
      <c r="Y41" s="1406"/>
      <c r="Z41" s="1441" t="s">
        <v>446</v>
      </c>
      <c r="AA41" s="1439" t="s">
        <v>446</v>
      </c>
      <c r="AB41" s="1432"/>
      <c r="AC41" s="1432"/>
      <c r="AD41" s="1432"/>
      <c r="AE41" s="1432"/>
    </row>
    <row r="42" spans="1:31" s="1383" customFormat="1">
      <c r="A42" s="1433" t="s">
        <v>417</v>
      </c>
      <c r="B42" s="1384"/>
      <c r="C42" s="1434" t="s">
        <v>446</v>
      </c>
      <c r="D42" s="1435">
        <v>375.71269999999998</v>
      </c>
      <c r="E42" s="1435">
        <v>364.73590000000002</v>
      </c>
      <c r="F42" s="1436">
        <v>366.452</v>
      </c>
      <c r="G42" s="1437">
        <v>-4.1179000000000201</v>
      </c>
      <c r="H42" s="1438">
        <v>-1.111234344721479E-2</v>
      </c>
      <c r="I42" s="1427"/>
      <c r="J42" s="1434" t="s">
        <v>446</v>
      </c>
      <c r="K42" s="1435" t="s">
        <v>446</v>
      </c>
      <c r="L42" s="1435" t="s">
        <v>446</v>
      </c>
      <c r="M42" s="1436" t="s">
        <v>446</v>
      </c>
      <c r="N42" s="1437" t="s">
        <v>446</v>
      </c>
      <c r="O42" s="1439" t="s">
        <v>446</v>
      </c>
      <c r="P42" s="1384"/>
      <c r="Q42" s="1434" t="s">
        <v>446</v>
      </c>
      <c r="R42" s="1435" t="s">
        <v>446</v>
      </c>
      <c r="S42" s="1435" t="s">
        <v>446</v>
      </c>
      <c r="T42" s="1436" t="s">
        <v>446</v>
      </c>
      <c r="U42" s="1437" t="s">
        <v>446</v>
      </c>
      <c r="V42" s="1439" t="s">
        <v>446</v>
      </c>
      <c r="W42" s="1384"/>
      <c r="X42" s="1442">
        <v>366.452</v>
      </c>
      <c r="Y42" s="1406"/>
      <c r="Z42" s="1441">
        <v>-4.1179000000000201</v>
      </c>
      <c r="AA42" s="1439">
        <v>-1.111234344721479E-2</v>
      </c>
      <c r="AB42" s="1432"/>
      <c r="AC42" s="1432"/>
      <c r="AD42" s="1432"/>
      <c r="AE42" s="1432"/>
    </row>
    <row r="43" spans="1:31" s="1383" customFormat="1" ht="13.5" thickBot="1">
      <c r="A43" s="1448" t="s">
        <v>418</v>
      </c>
      <c r="B43" s="1384"/>
      <c r="C43" s="1449" t="s">
        <v>446</v>
      </c>
      <c r="D43" s="1450">
        <v>469.59730000000002</v>
      </c>
      <c r="E43" s="1450">
        <v>477.68079999999998</v>
      </c>
      <c r="F43" s="1451">
        <v>474.45729999999998</v>
      </c>
      <c r="G43" s="1452">
        <v>3.2639999999999532</v>
      </c>
      <c r="H43" s="1453">
        <v>6.9270934030682962E-3</v>
      </c>
      <c r="I43" s="1427"/>
      <c r="J43" s="1449" t="s">
        <v>446</v>
      </c>
      <c r="K43" s="1450" t="s">
        <v>446</v>
      </c>
      <c r="L43" s="1450" t="s">
        <v>446</v>
      </c>
      <c r="M43" s="1451" t="s">
        <v>446</v>
      </c>
      <c r="N43" s="1452" t="s">
        <v>446</v>
      </c>
      <c r="O43" s="1454" t="s">
        <v>446</v>
      </c>
      <c r="P43" s="1384"/>
      <c r="Q43" s="1449" t="s">
        <v>446</v>
      </c>
      <c r="R43" s="1450">
        <v>468.39100000000002</v>
      </c>
      <c r="S43" s="1450" t="s">
        <v>446</v>
      </c>
      <c r="T43" s="1451">
        <v>468.39100000000002</v>
      </c>
      <c r="U43" s="1452">
        <v>-21.589499999999987</v>
      </c>
      <c r="V43" s="1454">
        <v>-4.406195756769915E-2</v>
      </c>
      <c r="W43" s="1384"/>
      <c r="X43" s="1455">
        <v>474.08819999999997</v>
      </c>
      <c r="Y43" s="1406"/>
      <c r="Z43" s="1456">
        <v>1.7517999999999461</v>
      </c>
      <c r="AA43" s="1454">
        <v>3.7087973740748126E-3</v>
      </c>
      <c r="AB43" s="1382"/>
      <c r="AC43" s="1382"/>
      <c r="AD43" s="1382"/>
      <c r="AE43" s="1382"/>
    </row>
    <row r="44" spans="1:31">
      <c r="A44" s="1457" t="s">
        <v>476</v>
      </c>
    </row>
    <row r="55" spans="3:5" ht="15">
      <c r="D55" s="1382"/>
      <c r="E55" s="1404"/>
    </row>
    <row r="59" spans="3:5" ht="20.85" customHeight="1">
      <c r="C59" s="1354"/>
      <c r="D59" s="1458" t="s">
        <v>530</v>
      </c>
    </row>
    <row r="60" spans="3:5">
      <c r="C60" s="1361"/>
      <c r="D60" s="1363"/>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Q21" sqref="Q21"/>
    </sheetView>
  </sheetViews>
  <sheetFormatPr defaultRowHeight="12.75" outlineLevelCol="1"/>
  <cols>
    <col min="1" max="2" width="8.7109375" style="1216" hidden="1" customWidth="1" outlineLevel="1"/>
    <col min="3" max="3" width="32" style="106" customWidth="1" collapsed="1"/>
    <col min="4" max="18" width="10.42578125" style="106" customWidth="1"/>
    <col min="19" max="16384" width="9.140625" style="106"/>
  </cols>
  <sheetData>
    <row r="1" spans="1:30" ht="53.1" customHeight="1">
      <c r="C1" s="1350" t="s">
        <v>520</v>
      </c>
      <c r="D1" s="1351"/>
      <c r="E1" s="1351"/>
      <c r="F1" s="1352"/>
      <c r="G1" s="1352"/>
      <c r="H1" s="1351"/>
      <c r="I1" s="1351"/>
      <c r="J1" s="1351"/>
      <c r="K1" s="1351"/>
      <c r="L1" s="1351"/>
      <c r="M1" s="1351"/>
      <c r="N1" s="1351"/>
      <c r="O1" s="1351"/>
      <c r="P1" s="1351"/>
      <c r="Q1" s="1351"/>
      <c r="R1" s="1353" t="s">
        <v>521</v>
      </c>
      <c r="T1" s="1216">
        <v>0</v>
      </c>
      <c r="AD1" s="106">
        <v>0</v>
      </c>
    </row>
    <row r="2" spans="1:30" s="1061" customFormat="1" ht="20.85" customHeight="1">
      <c r="A2" s="1340"/>
      <c r="B2" s="1340"/>
      <c r="C2" s="1356"/>
      <c r="D2" s="1357"/>
      <c r="E2" s="1357"/>
      <c r="F2" s="1358"/>
      <c r="G2" s="1358"/>
      <c r="H2" s="1357"/>
      <c r="I2" s="1357"/>
      <c r="J2" s="1357"/>
      <c r="K2" s="1357"/>
      <c r="L2" s="1357"/>
      <c r="M2" s="1357"/>
      <c r="N2" s="1357"/>
      <c r="O2" s="1357"/>
      <c r="P2" s="1357"/>
      <c r="Q2" s="1357"/>
      <c r="R2" s="1360" t="s">
        <v>537</v>
      </c>
      <c r="T2" s="1340"/>
    </row>
    <row r="3" spans="1:30" s="1217" customFormat="1">
      <c r="C3" s="1341"/>
      <c r="P3" s="1342" t="s">
        <v>538</v>
      </c>
      <c r="Q3" s="1343" t="s">
        <v>522</v>
      </c>
      <c r="R3" s="1344">
        <v>44298</v>
      </c>
    </row>
    <row r="4" spans="1:30" s="1217" customFormat="1">
      <c r="C4" s="1341"/>
      <c r="D4" s="1345"/>
      <c r="E4" s="1345"/>
      <c r="F4" s="1345"/>
      <c r="Q4" s="1343" t="s">
        <v>523</v>
      </c>
      <c r="R4" s="1344">
        <v>44304</v>
      </c>
    </row>
    <row r="5" spans="1:30" ht="6.6" customHeight="1">
      <c r="C5" s="1346"/>
    </row>
    <row r="6" spans="1:30" ht="28.35" customHeight="1">
      <c r="C6" s="1531" t="s">
        <v>524</v>
      </c>
      <c r="D6" s="1531"/>
      <c r="E6" s="1531"/>
      <c r="F6" s="1531"/>
      <c r="G6" s="1531"/>
      <c r="H6" s="1531"/>
      <c r="I6" s="1531"/>
      <c r="J6" s="1531"/>
      <c r="K6" s="1531"/>
      <c r="L6" s="1531"/>
      <c r="M6" s="1531"/>
      <c r="N6" s="1531"/>
      <c r="O6" s="1531"/>
      <c r="P6" s="1531"/>
      <c r="Q6" s="1531"/>
    </row>
    <row r="7" spans="1:30" ht="5.85" customHeight="1" thickBot="1">
      <c r="C7" s="1061"/>
      <c r="D7" s="1061"/>
      <c r="E7" s="1061"/>
      <c r="F7" s="1061"/>
      <c r="G7" s="1061"/>
      <c r="H7" s="1061"/>
      <c r="I7" s="1061"/>
      <c r="J7" s="1061"/>
      <c r="K7" s="1061"/>
      <c r="L7" s="1061"/>
      <c r="M7" s="1061"/>
      <c r="N7" s="1061"/>
      <c r="O7" s="1061"/>
      <c r="P7" s="1061"/>
      <c r="Q7" s="1061"/>
      <c r="R7" s="1061"/>
    </row>
    <row r="8" spans="1:30" ht="19.5" thickBot="1">
      <c r="A8" s="1218"/>
      <c r="B8" s="1218"/>
      <c r="C8" s="1219" t="s">
        <v>451</v>
      </c>
      <c r="D8" s="1220"/>
      <c r="E8" s="1220"/>
      <c r="F8" s="1220"/>
      <c r="G8" s="1220"/>
      <c r="H8" s="1220"/>
      <c r="I8" s="1220"/>
      <c r="J8" s="1220"/>
      <c r="K8" s="1220"/>
      <c r="L8" s="1220"/>
      <c r="M8" s="1220"/>
      <c r="N8" s="1220"/>
      <c r="O8" s="1220"/>
      <c r="P8" s="1220"/>
      <c r="Q8" s="1221"/>
    </row>
    <row r="9" spans="1:30" ht="13.5" thickBot="1">
      <c r="A9" s="1218"/>
      <c r="B9" s="1218"/>
      <c r="C9" s="1222"/>
      <c r="D9" s="1223" t="s">
        <v>391</v>
      </c>
      <c r="E9" s="1224" t="s">
        <v>394</v>
      </c>
      <c r="F9" s="1224" t="s">
        <v>395</v>
      </c>
      <c r="G9" s="1224" t="s">
        <v>398</v>
      </c>
      <c r="H9" s="1224" t="s">
        <v>400</v>
      </c>
      <c r="I9" s="1224" t="s">
        <v>401</v>
      </c>
      <c r="J9" s="1224" t="s">
        <v>403</v>
      </c>
      <c r="K9" s="1224" t="s">
        <v>410</v>
      </c>
      <c r="L9" s="1224" t="s">
        <v>411</v>
      </c>
      <c r="M9" s="1224" t="s">
        <v>412</v>
      </c>
      <c r="N9" s="1224" t="s">
        <v>413</v>
      </c>
      <c r="O9" s="1224" t="s">
        <v>414</v>
      </c>
      <c r="P9" s="1225" t="s">
        <v>418</v>
      </c>
      <c r="Q9" s="1226" t="s">
        <v>452</v>
      </c>
    </row>
    <row r="10" spans="1:30" ht="15">
      <c r="A10" s="1216" t="s">
        <v>453</v>
      </c>
      <c r="B10" s="1216" t="s">
        <v>454</v>
      </c>
      <c r="C10" s="1227" t="s">
        <v>455</v>
      </c>
      <c r="D10" s="1228"/>
      <c r="E10" s="1229"/>
      <c r="F10" s="1229"/>
      <c r="G10" s="1229"/>
      <c r="H10" s="1229"/>
      <c r="I10" s="1229"/>
      <c r="J10" s="1229"/>
      <c r="K10" s="1229"/>
      <c r="L10" s="1229"/>
      <c r="M10" s="1229"/>
      <c r="N10" s="1229"/>
      <c r="O10" s="1229"/>
      <c r="P10" s="1229"/>
      <c r="Q10" s="1230"/>
    </row>
    <row r="11" spans="1:30">
      <c r="C11" s="1231" t="s">
        <v>456</v>
      </c>
      <c r="D11" s="1281">
        <v>53.75</v>
      </c>
      <c r="E11" s="1282">
        <v>57.1462</v>
      </c>
      <c r="F11" s="1282">
        <v>68.64</v>
      </c>
      <c r="G11" s="1282">
        <v>121.22</v>
      </c>
      <c r="H11" s="1282">
        <v>89.570000000000007</v>
      </c>
      <c r="I11" s="1282">
        <v>54</v>
      </c>
      <c r="J11" s="1282">
        <v>91.02</v>
      </c>
      <c r="K11" s="1282">
        <v>77</v>
      </c>
      <c r="L11" s="1282">
        <v>103.46000000000001</v>
      </c>
      <c r="M11" s="1282">
        <v>144.41220000000001</v>
      </c>
      <c r="N11" s="1282"/>
      <c r="O11" s="1282">
        <v>50.5745</v>
      </c>
      <c r="P11" s="1283"/>
      <c r="Q11" s="1284">
        <v>84.185876237676212</v>
      </c>
    </row>
    <row r="12" spans="1:30">
      <c r="C12" s="1232" t="s">
        <v>457</v>
      </c>
      <c r="D12" s="1285">
        <v>45.33</v>
      </c>
      <c r="E12" s="1286">
        <v>57.143100000000004</v>
      </c>
      <c r="F12" s="1286">
        <v>63.95</v>
      </c>
      <c r="G12" s="1286">
        <v>116.78</v>
      </c>
      <c r="H12" s="1286">
        <v>91.78</v>
      </c>
      <c r="I12" s="1286">
        <v>58</v>
      </c>
      <c r="J12" s="1286">
        <v>91.02</v>
      </c>
      <c r="K12" s="1286">
        <v>67</v>
      </c>
      <c r="L12" s="1286">
        <v>109.7</v>
      </c>
      <c r="M12" s="1286">
        <v>143.6318</v>
      </c>
      <c r="N12" s="1286"/>
      <c r="O12" s="1286">
        <v>48.818800000000003</v>
      </c>
      <c r="P12" s="1287"/>
      <c r="Q12" s="1288">
        <v>82.52297819171288</v>
      </c>
    </row>
    <row r="13" spans="1:30">
      <c r="A13" s="1233"/>
      <c r="B13" s="1233"/>
      <c r="C13" s="1234" t="s">
        <v>458</v>
      </c>
      <c r="D13" s="1289">
        <f>D12-D11</f>
        <v>-8.4200000000000017</v>
      </c>
      <c r="E13" s="1290">
        <f>E11-E12</f>
        <v>3.0999999999963279E-3</v>
      </c>
      <c r="F13" s="1290">
        <f t="shared" ref="F13:Q13" si="0">F11-F12</f>
        <v>4.6899999999999977</v>
      </c>
      <c r="G13" s="1290">
        <f t="shared" si="0"/>
        <v>4.4399999999999977</v>
      </c>
      <c r="H13" s="1290">
        <f t="shared" si="0"/>
        <v>-2.2099999999999937</v>
      </c>
      <c r="I13" s="1290">
        <f t="shared" si="0"/>
        <v>-4</v>
      </c>
      <c r="J13" s="1290">
        <f t="shared" si="0"/>
        <v>0</v>
      </c>
      <c r="K13" s="1290">
        <f t="shared" si="0"/>
        <v>10</v>
      </c>
      <c r="L13" s="1290">
        <f t="shared" si="0"/>
        <v>-6.2399999999999949</v>
      </c>
      <c r="M13" s="1290">
        <f t="shared" si="0"/>
        <v>0.78040000000001442</v>
      </c>
      <c r="N13" s="1291">
        <f t="shared" si="0"/>
        <v>0</v>
      </c>
      <c r="O13" s="1290">
        <f t="shared" si="0"/>
        <v>1.7556999999999974</v>
      </c>
      <c r="P13" s="1292">
        <f t="shared" si="0"/>
        <v>0</v>
      </c>
      <c r="Q13" s="1293">
        <f t="shared" si="0"/>
        <v>1.6628980459633311</v>
      </c>
    </row>
    <row r="14" spans="1:30">
      <c r="A14" s="1233"/>
      <c r="B14" s="1233"/>
      <c r="C14" s="1234" t="s">
        <v>459</v>
      </c>
      <c r="D14" s="1294">
        <f>D11/$Q11*100</f>
        <v>63.846814218873618</v>
      </c>
      <c r="E14" s="1295">
        <f t="shared" ref="E14:O14" si="1">E11/$Q11*100</f>
        <v>67.880982599341309</v>
      </c>
      <c r="F14" s="1295">
        <f t="shared" si="1"/>
        <v>81.533866567134609</v>
      </c>
      <c r="G14" s="1295">
        <f t="shared" si="1"/>
        <v>143.99089896952296</v>
      </c>
      <c r="H14" s="1295">
        <f t="shared" si="1"/>
        <v>106.39551906203739</v>
      </c>
      <c r="I14" s="1295">
        <f t="shared" si="1"/>
        <v>64.143776145473026</v>
      </c>
      <c r="J14" s="1295">
        <f t="shared" si="1"/>
        <v>108.11789823631398</v>
      </c>
      <c r="K14" s="1295">
        <f t="shared" si="1"/>
        <v>91.464273392618949</v>
      </c>
      <c r="L14" s="1295">
        <f t="shared" si="1"/>
        <v>122.89472370390074</v>
      </c>
      <c r="M14" s="1295">
        <f t="shared" si="1"/>
        <v>171.53970054583854</v>
      </c>
      <c r="N14" s="1295"/>
      <c r="O14" s="1295">
        <f t="shared" si="1"/>
        <v>60.07480382720788</v>
      </c>
      <c r="P14" s="1296"/>
      <c r="Q14" s="1297"/>
    </row>
    <row r="15" spans="1:30">
      <c r="A15" s="1235"/>
      <c r="B15" s="1235"/>
      <c r="C15" s="1236" t="s">
        <v>460</v>
      </c>
      <c r="D15" s="1298">
        <v>2.6883294837723763</v>
      </c>
      <c r="E15" s="1299">
        <v>2.8134610368128627</v>
      </c>
      <c r="F15" s="1299">
        <v>20.04738408090774</v>
      </c>
      <c r="G15" s="1299">
        <v>7.1249026782350038</v>
      </c>
      <c r="H15" s="1299">
        <v>4.0621280159752606</v>
      </c>
      <c r="I15" s="1299">
        <v>17.418422123098665</v>
      </c>
      <c r="J15" s="1299">
        <v>9.3734727104273947</v>
      </c>
      <c r="K15" s="1299">
        <v>7.9456537274111048</v>
      </c>
      <c r="L15" s="1299">
        <v>2.618917452153672</v>
      </c>
      <c r="M15" s="1299">
        <v>10.828576768507626</v>
      </c>
      <c r="N15" s="1299"/>
      <c r="O15" s="1299">
        <v>5.6888881781665432</v>
      </c>
      <c r="P15" s="1300"/>
      <c r="Q15" s="1301"/>
    </row>
    <row r="16" spans="1:30" ht="15">
      <c r="A16" s="1216" t="s">
        <v>453</v>
      </c>
      <c r="B16" s="1216" t="s">
        <v>461</v>
      </c>
      <c r="C16" s="1227" t="s">
        <v>462</v>
      </c>
      <c r="D16" s="1302"/>
      <c r="E16" s="1303"/>
      <c r="F16" s="1303"/>
      <c r="G16" s="1303"/>
      <c r="H16" s="1303"/>
      <c r="I16" s="1303"/>
      <c r="J16" s="1303"/>
      <c r="K16" s="1303"/>
      <c r="L16" s="1303"/>
      <c r="M16" s="1303"/>
      <c r="N16" s="1303"/>
      <c r="O16" s="1303"/>
      <c r="P16" s="1303"/>
      <c r="Q16" s="1304"/>
    </row>
    <row r="17" spans="1:17">
      <c r="C17" s="1231" t="s">
        <v>456</v>
      </c>
      <c r="D17" s="1281">
        <v>300.83</v>
      </c>
      <c r="E17" s="1282"/>
      <c r="F17" s="1282">
        <v>170.3</v>
      </c>
      <c r="G17" s="1282">
        <v>196.8</v>
      </c>
      <c r="H17" s="1282">
        <v>205.16</v>
      </c>
      <c r="I17" s="1282">
        <v>189</v>
      </c>
      <c r="J17" s="1282">
        <v>221.81</v>
      </c>
      <c r="K17" s="1282">
        <v>184</v>
      </c>
      <c r="L17" s="1282">
        <v>332.39</v>
      </c>
      <c r="M17" s="1282">
        <v>205.82860000000002</v>
      </c>
      <c r="N17" s="1282" t="e">
        <v>#N/A</v>
      </c>
      <c r="O17" s="1282">
        <v>326.8048</v>
      </c>
      <c r="P17" s="1283"/>
      <c r="Q17" s="1284">
        <v>206.07682199739173</v>
      </c>
    </row>
    <row r="18" spans="1:17">
      <c r="C18" s="1232" t="s">
        <v>457</v>
      </c>
      <c r="D18" s="1285">
        <v>295.83</v>
      </c>
      <c r="E18" s="1286"/>
      <c r="F18" s="1286">
        <v>163.9</v>
      </c>
      <c r="G18" s="1286">
        <v>199.86</v>
      </c>
      <c r="H18" s="1286">
        <v>207.77</v>
      </c>
      <c r="I18" s="1286">
        <v>190</v>
      </c>
      <c r="J18" s="1286">
        <v>221.81</v>
      </c>
      <c r="K18" s="1286">
        <v>166</v>
      </c>
      <c r="L18" s="1286">
        <v>319.05</v>
      </c>
      <c r="M18" s="1286">
        <v>204.71630000000002</v>
      </c>
      <c r="N18" s="1286" t="e">
        <v>#N/A</v>
      </c>
      <c r="O18" s="1286">
        <v>298.40469999999999</v>
      </c>
      <c r="P18" s="1287"/>
      <c r="Q18" s="1288">
        <v>202.79760241769711</v>
      </c>
    </row>
    <row r="19" spans="1:17">
      <c r="A19" s="1233"/>
      <c r="B19" s="1233"/>
      <c r="C19" s="1234" t="s">
        <v>458</v>
      </c>
      <c r="D19" s="1289">
        <f>D18-D17</f>
        <v>-5</v>
      </c>
      <c r="E19" s="1291">
        <f>E17-E18</f>
        <v>0</v>
      </c>
      <c r="F19" s="1290">
        <f t="shared" ref="F19:Q19" si="2">F17-F18</f>
        <v>6.4000000000000057</v>
      </c>
      <c r="G19" s="1290">
        <f t="shared" si="2"/>
        <v>-3.0600000000000023</v>
      </c>
      <c r="H19" s="1290">
        <f t="shared" si="2"/>
        <v>-2.6100000000000136</v>
      </c>
      <c r="I19" s="1290">
        <f t="shared" si="2"/>
        <v>-1</v>
      </c>
      <c r="J19" s="1290">
        <f t="shared" si="2"/>
        <v>0</v>
      </c>
      <c r="K19" s="1290">
        <f t="shared" si="2"/>
        <v>18</v>
      </c>
      <c r="L19" s="1290">
        <f t="shared" si="2"/>
        <v>13.339999999999975</v>
      </c>
      <c r="M19" s="1290">
        <f t="shared" si="2"/>
        <v>1.1123000000000047</v>
      </c>
      <c r="N19" s="1291" t="e">
        <f t="shared" si="2"/>
        <v>#N/A</v>
      </c>
      <c r="O19" s="1290">
        <f t="shared" si="2"/>
        <v>28.400100000000009</v>
      </c>
      <c r="P19" s="1292">
        <f t="shared" si="2"/>
        <v>0</v>
      </c>
      <c r="Q19" s="1293">
        <f t="shared" si="2"/>
        <v>3.279219579694626</v>
      </c>
    </row>
    <row r="20" spans="1:17">
      <c r="A20" s="1233"/>
      <c r="B20" s="1233"/>
      <c r="C20" s="1234" t="s">
        <v>459</v>
      </c>
      <c r="D20" s="1294">
        <f>D17/$Q17*100</f>
        <v>145.97954155358991</v>
      </c>
      <c r="E20" s="1295"/>
      <c r="F20" s="1295">
        <f t="shared" ref="F20:O20" si="3">F17/$Q17*100</f>
        <v>82.639084953549741</v>
      </c>
      <c r="G20" s="1295">
        <f t="shared" si="3"/>
        <v>95.498367110150241</v>
      </c>
      <c r="H20" s="1295">
        <f t="shared" si="3"/>
        <v>99.555106688609868</v>
      </c>
      <c r="I20" s="1295">
        <f t="shared" si="3"/>
        <v>91.71337085273575</v>
      </c>
      <c r="J20" s="1295">
        <f t="shared" si="3"/>
        <v>107.63461793039851</v>
      </c>
      <c r="K20" s="1295">
        <f t="shared" si="3"/>
        <v>89.287091200546982</v>
      </c>
      <c r="L20" s="1295">
        <f t="shared" si="3"/>
        <v>161.29421871820546</v>
      </c>
      <c r="M20" s="1295">
        <f t="shared" si="3"/>
        <v>99.879548803700573</v>
      </c>
      <c r="N20" s="1295"/>
      <c r="O20" s="1295">
        <f t="shared" si="3"/>
        <v>158.58396729552453</v>
      </c>
      <c r="P20" s="1296"/>
      <c r="Q20" s="1297"/>
    </row>
    <row r="21" spans="1:17" ht="13.5" thickBot="1">
      <c r="A21" s="1235"/>
      <c r="B21" s="1235"/>
      <c r="C21" s="1237" t="s">
        <v>460</v>
      </c>
      <c r="D21" s="1305">
        <v>3.0711568839714678</v>
      </c>
      <c r="E21" s="1306"/>
      <c r="F21" s="1306">
        <v>15.21243716497526</v>
      </c>
      <c r="G21" s="1306">
        <v>7.7924588158725285</v>
      </c>
      <c r="H21" s="1306">
        <v>9.4226863465255555</v>
      </c>
      <c r="I21" s="1306">
        <v>24.503811800720175</v>
      </c>
      <c r="J21" s="1306">
        <v>7.3170875291485844</v>
      </c>
      <c r="K21" s="1306">
        <v>5.3407726950134258</v>
      </c>
      <c r="L21" s="1306">
        <v>2.3533086299429948</v>
      </c>
      <c r="M21" s="1306">
        <v>7.8698722204597713</v>
      </c>
      <c r="N21" s="1306">
        <v>2.3915084003519089</v>
      </c>
      <c r="O21" s="1306">
        <v>3.811146614512642</v>
      </c>
      <c r="P21" s="1307"/>
      <c r="Q21" s="1308"/>
    </row>
    <row r="22" spans="1:17" ht="13.5" thickBot="1">
      <c r="C22" s="1309"/>
      <c r="D22" s="1309"/>
      <c r="E22" s="1309"/>
      <c r="F22" s="1309"/>
      <c r="G22" s="1309"/>
      <c r="H22" s="1309"/>
      <c r="I22" s="1309"/>
      <c r="J22" s="1309"/>
      <c r="K22" s="1309"/>
      <c r="L22" s="1309"/>
      <c r="M22" s="1309"/>
      <c r="N22" s="1309"/>
      <c r="O22" s="1309"/>
      <c r="P22" s="1309"/>
      <c r="Q22" s="1309"/>
    </row>
    <row r="23" spans="1:17" ht="19.5" thickBot="1">
      <c r="A23" s="1218"/>
      <c r="B23" s="1218"/>
      <c r="C23" s="1238" t="s">
        <v>463</v>
      </c>
      <c r="D23" s="1220"/>
      <c r="E23" s="1220"/>
      <c r="F23" s="1220"/>
      <c r="G23" s="1220"/>
      <c r="H23" s="1220"/>
      <c r="I23" s="1220"/>
      <c r="J23" s="1220"/>
      <c r="K23" s="1220"/>
      <c r="L23" s="1220"/>
      <c r="M23" s="1220"/>
      <c r="N23" s="1220"/>
      <c r="O23" s="1220"/>
      <c r="P23" s="1220"/>
      <c r="Q23" s="1221"/>
    </row>
    <row r="24" spans="1:17" ht="13.5" thickBot="1">
      <c r="A24" s="1218"/>
      <c r="B24" s="1218"/>
      <c r="C24" s="1222"/>
      <c r="D24" s="1223" t="s">
        <v>391</v>
      </c>
      <c r="E24" s="1224" t="s">
        <v>394</v>
      </c>
      <c r="F24" s="1224" t="s">
        <v>395</v>
      </c>
      <c r="G24" s="1224" t="s">
        <v>398</v>
      </c>
      <c r="H24" s="1224" t="s">
        <v>400</v>
      </c>
      <c r="I24" s="1224" t="s">
        <v>401</v>
      </c>
      <c r="J24" s="1224" t="s">
        <v>403</v>
      </c>
      <c r="K24" s="1224" t="s">
        <v>410</v>
      </c>
      <c r="L24" s="1224" t="s">
        <v>411</v>
      </c>
      <c r="M24" s="1224" t="s">
        <v>412</v>
      </c>
      <c r="N24" s="1224" t="s">
        <v>413</v>
      </c>
      <c r="O24" s="1224" t="s">
        <v>414</v>
      </c>
      <c r="P24" s="1225" t="s">
        <v>418</v>
      </c>
      <c r="Q24" s="1226" t="s">
        <v>452</v>
      </c>
    </row>
    <row r="25" spans="1:17" ht="15">
      <c r="A25" s="1216" t="s">
        <v>464</v>
      </c>
      <c r="B25" s="1216" t="s">
        <v>465</v>
      </c>
      <c r="C25" s="1227" t="s">
        <v>466</v>
      </c>
      <c r="D25" s="1228"/>
      <c r="E25" s="1229"/>
      <c r="F25" s="1229"/>
      <c r="G25" s="1229"/>
      <c r="H25" s="1229"/>
      <c r="I25" s="1229"/>
      <c r="J25" s="1229"/>
      <c r="K25" s="1229"/>
      <c r="L25" s="1229"/>
      <c r="M25" s="1229"/>
      <c r="N25" s="1229"/>
      <c r="O25" s="1229"/>
      <c r="P25" s="1229"/>
      <c r="Q25" s="1230"/>
    </row>
    <row r="26" spans="1:17">
      <c r="C26" s="1231" t="s">
        <v>467</v>
      </c>
      <c r="D26" s="1281">
        <v>4.5600000000000005</v>
      </c>
      <c r="E26" s="1282"/>
      <c r="F26" s="1282">
        <v>1.95</v>
      </c>
      <c r="G26" s="1282">
        <v>2.27</v>
      </c>
      <c r="H26" s="1282">
        <v>2.69</v>
      </c>
      <c r="I26" s="1282">
        <v>2.58</v>
      </c>
      <c r="J26" s="1282">
        <v>2.82</v>
      </c>
      <c r="K26" s="1282"/>
      <c r="L26" s="1282">
        <v>2.42</v>
      </c>
      <c r="M26" s="1282">
        <v>2.3105000000000002</v>
      </c>
      <c r="N26" s="1282"/>
      <c r="O26" s="1282"/>
      <c r="P26" s="1283">
        <v>2.4793000000000003</v>
      </c>
      <c r="Q26" s="1284">
        <v>2.4488840690726406</v>
      </c>
    </row>
    <row r="27" spans="1:17">
      <c r="C27" s="1232" t="s">
        <v>457</v>
      </c>
      <c r="D27" s="1285">
        <v>4.5</v>
      </c>
      <c r="E27" s="1310"/>
      <c r="F27" s="1311">
        <v>1.95</v>
      </c>
      <c r="G27" s="1311">
        <v>2.36</v>
      </c>
      <c r="H27" s="1311">
        <v>2.68</v>
      </c>
      <c r="I27" s="1311">
        <v>2.57</v>
      </c>
      <c r="J27" s="1311">
        <v>2.82</v>
      </c>
      <c r="K27" s="1311" t="e">
        <v>#N/A</v>
      </c>
      <c r="L27" s="1311">
        <v>2.2000000000000002</v>
      </c>
      <c r="M27" s="1311">
        <v>2.298</v>
      </c>
      <c r="N27" s="1311"/>
      <c r="O27" s="1311"/>
      <c r="P27" s="1312">
        <v>2.3532000000000002</v>
      </c>
      <c r="Q27" s="1313">
        <v>2.4428307054197389</v>
      </c>
    </row>
    <row r="28" spans="1:17">
      <c r="A28" s="1233"/>
      <c r="B28" s="1233"/>
      <c r="C28" s="1234" t="s">
        <v>458</v>
      </c>
      <c r="D28" s="1289">
        <f>D27-D26</f>
        <v>-6.0000000000000497E-2</v>
      </c>
      <c r="E28" s="1291">
        <f>E26-E27</f>
        <v>0</v>
      </c>
      <c r="F28" s="1290">
        <f t="shared" ref="F28:Q28" si="4">F26-F27</f>
        <v>0</v>
      </c>
      <c r="G28" s="1290">
        <f t="shared" si="4"/>
        <v>-8.9999999999999858E-2</v>
      </c>
      <c r="H28" s="1290">
        <f t="shared" si="4"/>
        <v>9.9999999999997868E-3</v>
      </c>
      <c r="I28" s="1290">
        <f t="shared" si="4"/>
        <v>1.0000000000000231E-2</v>
      </c>
      <c r="J28" s="1290">
        <f t="shared" si="4"/>
        <v>0</v>
      </c>
      <c r="K28" s="1290" t="e">
        <f t="shared" si="4"/>
        <v>#N/A</v>
      </c>
      <c r="L28" s="1290">
        <f t="shared" si="4"/>
        <v>0.21999999999999975</v>
      </c>
      <c r="M28" s="1290">
        <f t="shared" si="4"/>
        <v>1.2500000000000178E-2</v>
      </c>
      <c r="N28" s="1291"/>
      <c r="O28" s="1291"/>
      <c r="P28" s="1314">
        <f t="shared" si="4"/>
        <v>0.1261000000000001</v>
      </c>
      <c r="Q28" s="1293">
        <f t="shared" si="4"/>
        <v>6.0533636529016555E-3</v>
      </c>
    </row>
    <row r="29" spans="1:17">
      <c r="A29" s="1233"/>
      <c r="B29" s="1233"/>
      <c r="C29" s="1234" t="s">
        <v>459</v>
      </c>
      <c r="D29" s="1294">
        <f t="shared" ref="D29:P29" si="5">D26/$Q26*100</f>
        <v>186.20726303825447</v>
      </c>
      <c r="E29" s="1315"/>
      <c r="F29" s="1295">
        <f t="shared" si="5"/>
        <v>79.628105904516687</v>
      </c>
      <c r="G29" s="1295">
        <f t="shared" si="5"/>
        <v>92.695282258078421</v>
      </c>
      <c r="H29" s="1295">
        <f t="shared" si="5"/>
        <v>109.84595122212815</v>
      </c>
      <c r="I29" s="1295">
        <f t="shared" si="5"/>
        <v>105.35410935059133</v>
      </c>
      <c r="J29" s="1295">
        <f t="shared" si="5"/>
        <v>115.15449161576259</v>
      </c>
      <c r="K29" s="1295"/>
      <c r="L29" s="1295">
        <f t="shared" si="5"/>
        <v>98.820521173810462</v>
      </c>
      <c r="M29" s="1295">
        <f t="shared" si="5"/>
        <v>94.349096765326067</v>
      </c>
      <c r="N29" s="1295"/>
      <c r="O29" s="1295"/>
      <c r="P29" s="1296">
        <f t="shared" si="5"/>
        <v>101.24203229182989</v>
      </c>
      <c r="Q29" s="1297"/>
    </row>
    <row r="30" spans="1:17">
      <c r="A30" s="1235"/>
      <c r="B30" s="1235"/>
      <c r="C30" s="1236" t="s">
        <v>460</v>
      </c>
      <c r="D30" s="1298">
        <v>3.2143732993892407</v>
      </c>
      <c r="E30" s="1299"/>
      <c r="F30" s="1299">
        <v>19.120528780465023</v>
      </c>
      <c r="G30" s="1299">
        <v>11.266247036704</v>
      </c>
      <c r="H30" s="1299">
        <v>3.8340087117982979</v>
      </c>
      <c r="I30" s="1299">
        <v>26.68776494493817</v>
      </c>
      <c r="J30" s="1299">
        <v>4.5213182141981303</v>
      </c>
      <c r="K30" s="1299"/>
      <c r="L30" s="1299">
        <v>2.6462963179222481</v>
      </c>
      <c r="M30" s="1299">
        <v>9.6366969905758459</v>
      </c>
      <c r="N30" s="1299"/>
      <c r="O30" s="1299"/>
      <c r="P30" s="1300">
        <v>2.5250201445738112</v>
      </c>
      <c r="Q30" s="1301"/>
    </row>
    <row r="31" spans="1:17" ht="15">
      <c r="A31" s="1216" t="s">
        <v>464</v>
      </c>
      <c r="B31" s="1216" t="s">
        <v>468</v>
      </c>
      <c r="C31" s="1227" t="s">
        <v>469</v>
      </c>
      <c r="D31" s="1302"/>
      <c r="E31" s="1303"/>
      <c r="F31" s="1303"/>
      <c r="G31" s="1303"/>
      <c r="H31" s="1303"/>
      <c r="I31" s="1303"/>
      <c r="J31" s="1303"/>
      <c r="K31" s="1303"/>
      <c r="L31" s="1303"/>
      <c r="M31" s="1303"/>
      <c r="N31" s="1303"/>
      <c r="O31" s="1303"/>
      <c r="P31" s="1303"/>
      <c r="Q31" s="1304"/>
    </row>
    <row r="32" spans="1:17">
      <c r="C32" s="1231" t="s">
        <v>467</v>
      </c>
      <c r="D32" s="1281">
        <v>4.1900000000000004</v>
      </c>
      <c r="E32" s="1282"/>
      <c r="F32" s="1282"/>
      <c r="G32" s="1282">
        <v>2.02</v>
      </c>
      <c r="H32" s="1316" t="e">
        <v>#N/A</v>
      </c>
      <c r="I32" s="1282">
        <v>2.12</v>
      </c>
      <c r="J32" s="1282">
        <v>2.62</v>
      </c>
      <c r="K32" s="1282"/>
      <c r="L32" s="1282">
        <v>1.94</v>
      </c>
      <c r="M32" s="1282"/>
      <c r="N32" s="1282"/>
      <c r="O32" s="1282"/>
      <c r="P32" s="1283">
        <v>2.2961</v>
      </c>
      <c r="Q32" s="1284">
        <v>2.2793390305713919</v>
      </c>
    </row>
    <row r="33" spans="1:17">
      <c r="C33" s="1232" t="s">
        <v>457</v>
      </c>
      <c r="D33" s="1285">
        <v>4.1399999999999997</v>
      </c>
      <c r="E33" s="1311"/>
      <c r="F33" s="1311"/>
      <c r="G33" s="1311">
        <v>2.0499999999999998</v>
      </c>
      <c r="H33" s="1311" t="e">
        <v>#N/A</v>
      </c>
      <c r="I33" s="1311">
        <v>2.12</v>
      </c>
      <c r="J33" s="1311">
        <v>2.64</v>
      </c>
      <c r="K33" s="1311"/>
      <c r="L33" s="1311">
        <v>2.23</v>
      </c>
      <c r="M33" s="1311"/>
      <c r="N33" s="1311"/>
      <c r="O33" s="1311"/>
      <c r="P33" s="1312">
        <v>2.2672000000000003</v>
      </c>
      <c r="Q33" s="1313">
        <v>2.3088820639292811</v>
      </c>
    </row>
    <row r="34" spans="1:17">
      <c r="A34" s="1233"/>
      <c r="B34" s="1233"/>
      <c r="C34" s="1234" t="s">
        <v>458</v>
      </c>
      <c r="D34" s="1289">
        <f>D33-D32</f>
        <v>-5.0000000000000711E-2</v>
      </c>
      <c r="E34" s="1291"/>
      <c r="F34" s="1291">
        <f t="shared" ref="F34:Q34" si="6">F32-F33</f>
        <v>0</v>
      </c>
      <c r="G34" s="1290">
        <f t="shared" si="6"/>
        <v>-2.9999999999999805E-2</v>
      </c>
      <c r="H34" s="1290" t="e">
        <f t="shared" si="6"/>
        <v>#N/A</v>
      </c>
      <c r="I34" s="1290">
        <f t="shared" si="6"/>
        <v>0</v>
      </c>
      <c r="J34" s="1290">
        <f t="shared" si="6"/>
        <v>-2.0000000000000018E-2</v>
      </c>
      <c r="K34" s="1290"/>
      <c r="L34" s="1290">
        <f t="shared" si="6"/>
        <v>-0.29000000000000004</v>
      </c>
      <c r="M34" s="1291">
        <f t="shared" si="6"/>
        <v>0</v>
      </c>
      <c r="N34" s="1291"/>
      <c r="O34" s="1291"/>
      <c r="P34" s="1314">
        <f t="shared" si="6"/>
        <v>2.8899999999999704E-2</v>
      </c>
      <c r="Q34" s="1293">
        <f t="shared" si="6"/>
        <v>-2.9543033357889215E-2</v>
      </c>
    </row>
    <row r="35" spans="1:17">
      <c r="A35" s="1233"/>
      <c r="B35" s="1233"/>
      <c r="C35" s="1234" t="s">
        <v>459</v>
      </c>
      <c r="D35" s="1294">
        <f t="shared" ref="D35:P35" si="7">D32/$Q32*100</f>
        <v>183.82522054867977</v>
      </c>
      <c r="E35" s="1315"/>
      <c r="F35" s="1315"/>
      <c r="G35" s="1295">
        <f t="shared" si="7"/>
        <v>88.622182698886178</v>
      </c>
      <c r="H35" s="1295" t="e">
        <f t="shared" si="7"/>
        <v>#N/A</v>
      </c>
      <c r="I35" s="1295">
        <f t="shared" si="7"/>
        <v>93.009419466157766</v>
      </c>
      <c r="J35" s="1295">
        <f t="shared" si="7"/>
        <v>114.94560330251574</v>
      </c>
      <c r="K35" s="1295"/>
      <c r="L35" s="1295">
        <f t="shared" si="7"/>
        <v>85.112393285068904</v>
      </c>
      <c r="M35" s="1295"/>
      <c r="N35" s="1295"/>
      <c r="O35" s="1295"/>
      <c r="P35" s="1296">
        <f t="shared" si="7"/>
        <v>100.73534341332304</v>
      </c>
      <c r="Q35" s="1297"/>
    </row>
    <row r="36" spans="1:17">
      <c r="A36" s="1235"/>
      <c r="B36" s="1235"/>
      <c r="C36" s="1236" t="s">
        <v>460</v>
      </c>
      <c r="D36" s="1298">
        <v>2.6988532315430511</v>
      </c>
      <c r="E36" s="1299"/>
      <c r="F36" s="1299"/>
      <c r="G36" s="1299">
        <v>21.145086421360766</v>
      </c>
      <c r="H36" s="1299">
        <v>7.0333504249852821</v>
      </c>
      <c r="I36" s="1299">
        <v>21.015406903399612</v>
      </c>
      <c r="J36" s="1299">
        <v>15.082433308645394</v>
      </c>
      <c r="K36" s="1299"/>
      <c r="L36" s="1299">
        <v>4.4744859617852368</v>
      </c>
      <c r="M36" s="1299"/>
      <c r="N36" s="1299"/>
      <c r="O36" s="1299"/>
      <c r="P36" s="1300">
        <v>3.3469795252861498</v>
      </c>
      <c r="Q36" s="1301"/>
    </row>
    <row r="37" spans="1:17" ht="15">
      <c r="A37" s="1216" t="s">
        <v>464</v>
      </c>
      <c r="B37" s="1216" t="s">
        <v>470</v>
      </c>
      <c r="C37" s="1227" t="s">
        <v>471</v>
      </c>
      <c r="D37" s="1302"/>
      <c r="E37" s="1303"/>
      <c r="F37" s="1303"/>
      <c r="G37" s="1303"/>
      <c r="H37" s="1303"/>
      <c r="I37" s="1303"/>
      <c r="J37" s="1303"/>
      <c r="K37" s="1303"/>
      <c r="L37" s="1303"/>
      <c r="M37" s="1303"/>
      <c r="N37" s="1303"/>
      <c r="O37" s="1303"/>
      <c r="P37" s="1303"/>
      <c r="Q37" s="1304"/>
    </row>
    <row r="38" spans="1:17">
      <c r="C38" s="1231" t="s">
        <v>467</v>
      </c>
      <c r="D38" s="1281">
        <v>2.73</v>
      </c>
      <c r="E38" s="1282"/>
      <c r="F38" s="1282"/>
      <c r="G38" s="1282">
        <v>2.15</v>
      </c>
      <c r="H38" s="1317" t="e">
        <v>#N/A</v>
      </c>
      <c r="I38" s="1282">
        <v>2.5500000000000003</v>
      </c>
      <c r="J38" s="1282">
        <v>2.96</v>
      </c>
      <c r="K38" s="1282"/>
      <c r="L38" s="1282">
        <v>1.92</v>
      </c>
      <c r="M38" s="1282"/>
      <c r="N38" s="1282"/>
      <c r="O38" s="1282"/>
      <c r="P38" s="1283">
        <v>2.1769000000000003</v>
      </c>
      <c r="Q38" s="1284">
        <v>2.5230567078707411</v>
      </c>
    </row>
    <row r="39" spans="1:17">
      <c r="C39" s="1232" t="s">
        <v>457</v>
      </c>
      <c r="D39" s="1285">
        <v>2.73</v>
      </c>
      <c r="E39" s="1318"/>
      <c r="F39" s="1318"/>
      <c r="G39" s="1318">
        <v>2.17</v>
      </c>
      <c r="H39" s="1286" t="e">
        <v>#N/A</v>
      </c>
      <c r="I39" s="1286">
        <v>2.54</v>
      </c>
      <c r="J39" s="1286">
        <v>2.97</v>
      </c>
      <c r="K39" s="1286"/>
      <c r="L39" s="1286">
        <v>1.84</v>
      </c>
      <c r="M39" s="1286"/>
      <c r="N39" s="1286"/>
      <c r="O39" s="1286"/>
      <c r="P39" s="1287">
        <v>2.2446999999999999</v>
      </c>
      <c r="Q39" s="1288">
        <v>2.5228996913509589</v>
      </c>
    </row>
    <row r="40" spans="1:17">
      <c r="A40" s="1233"/>
      <c r="B40" s="1233"/>
      <c r="C40" s="1234" t="s">
        <v>458</v>
      </c>
      <c r="D40" s="1289">
        <f>D39-D38</f>
        <v>0</v>
      </c>
      <c r="E40" s="1291"/>
      <c r="F40" s="1291"/>
      <c r="G40" s="1290">
        <f t="shared" ref="G40:Q40" si="8">G38-G39</f>
        <v>-2.0000000000000018E-2</v>
      </c>
      <c r="H40" s="1290" t="e">
        <f t="shared" si="8"/>
        <v>#N/A</v>
      </c>
      <c r="I40" s="1290">
        <f t="shared" si="8"/>
        <v>1.0000000000000231E-2</v>
      </c>
      <c r="J40" s="1290">
        <f t="shared" si="8"/>
        <v>-1.0000000000000231E-2</v>
      </c>
      <c r="K40" s="1290"/>
      <c r="L40" s="1290">
        <f t="shared" si="8"/>
        <v>7.9999999999999849E-2</v>
      </c>
      <c r="M40" s="1291"/>
      <c r="N40" s="1291"/>
      <c r="O40" s="1291"/>
      <c r="P40" s="1314">
        <f t="shared" si="8"/>
        <v>-6.7799999999999638E-2</v>
      </c>
      <c r="Q40" s="1293">
        <f t="shared" si="8"/>
        <v>1.5701651978217157E-4</v>
      </c>
    </row>
    <row r="41" spans="1:17">
      <c r="A41" s="1233"/>
      <c r="B41" s="1233"/>
      <c r="C41" s="1234" t="s">
        <v>459</v>
      </c>
      <c r="D41" s="1294">
        <f t="shared" ref="D41:P41" si="9">D38/$Q38*100</f>
        <v>108.20208644077218</v>
      </c>
      <c r="E41" s="1315"/>
      <c r="F41" s="1315"/>
      <c r="G41" s="1295">
        <f t="shared" si="9"/>
        <v>85.214097380095296</v>
      </c>
      <c r="H41" s="1295" t="e">
        <f t="shared" si="9"/>
        <v>#N/A</v>
      </c>
      <c r="I41" s="1295">
        <f t="shared" si="9"/>
        <v>101.06788293918281</v>
      </c>
      <c r="J41" s="1295">
        <f t="shared" si="9"/>
        <v>117.31801313724748</v>
      </c>
      <c r="K41" s="1295"/>
      <c r="L41" s="1295">
        <f t="shared" si="9"/>
        <v>76.098170683619998</v>
      </c>
      <c r="M41" s="1295"/>
      <c r="N41" s="1295"/>
      <c r="O41" s="1295"/>
      <c r="P41" s="1296">
        <f t="shared" si="9"/>
        <v>86.280264458943947</v>
      </c>
      <c r="Q41" s="1297"/>
    </row>
    <row r="42" spans="1:17" ht="13.5" thickBot="1">
      <c r="A42" s="1235"/>
      <c r="B42" s="1235"/>
      <c r="C42" s="1237" t="s">
        <v>460</v>
      </c>
      <c r="D42" s="1305">
        <v>5.0252587991718434</v>
      </c>
      <c r="E42" s="1306"/>
      <c r="F42" s="1306" t="e">
        <v>#N/A</v>
      </c>
      <c r="G42" s="1306">
        <v>13.277708764665288</v>
      </c>
      <c r="H42" s="1306">
        <v>8.2512077294686001</v>
      </c>
      <c r="I42" s="1306">
        <v>33.224706694271916</v>
      </c>
      <c r="J42" s="1306">
        <v>14.245134575569359</v>
      </c>
      <c r="K42" s="1306" t="e">
        <v>#N/A</v>
      </c>
      <c r="L42" s="1306">
        <v>3.6093857832988276</v>
      </c>
      <c r="M42" s="1306" t="e">
        <v>#N/A</v>
      </c>
      <c r="N42" s="1306" t="e">
        <v>#N/A</v>
      </c>
      <c r="O42" s="1306" t="e">
        <v>#N/A</v>
      </c>
      <c r="P42" s="1307">
        <v>2.9739130434782615</v>
      </c>
      <c r="Q42" s="1308"/>
    </row>
    <row r="43" spans="1:17" ht="13.5" thickBot="1">
      <c r="C43" s="1309"/>
      <c r="D43" s="1309"/>
      <c r="E43" s="1309"/>
      <c r="F43" s="1309"/>
      <c r="G43" s="1309"/>
      <c r="H43" s="1309"/>
      <c r="I43" s="1309"/>
      <c r="J43" s="1309"/>
      <c r="K43" s="1309"/>
      <c r="L43" s="1309"/>
      <c r="M43" s="1309"/>
      <c r="N43" s="1309"/>
      <c r="O43" s="1309"/>
      <c r="P43" s="1309"/>
      <c r="Q43" s="1309"/>
    </row>
    <row r="44" spans="1:17" ht="19.5" thickBot="1">
      <c r="A44" s="1218" t="s">
        <v>472</v>
      </c>
      <c r="B44" s="1218" t="s">
        <v>473</v>
      </c>
      <c r="C44" s="1219" t="s">
        <v>474</v>
      </c>
      <c r="D44" s="1220"/>
      <c r="E44" s="1220"/>
      <c r="F44" s="1220"/>
      <c r="G44" s="1220"/>
      <c r="H44" s="1220"/>
      <c r="I44" s="1220"/>
      <c r="J44" s="1220"/>
      <c r="K44" s="1220"/>
      <c r="L44" s="1220"/>
      <c r="M44" s="1220"/>
      <c r="N44" s="1220"/>
      <c r="O44" s="1220"/>
      <c r="P44" s="1220"/>
      <c r="Q44" s="1221"/>
    </row>
    <row r="45" spans="1:17" ht="13.5" thickBot="1">
      <c r="A45" s="1218"/>
      <c r="B45" s="1218"/>
      <c r="C45" s="1222"/>
      <c r="D45" s="1223" t="s">
        <v>391</v>
      </c>
      <c r="E45" s="1224" t="s">
        <v>394</v>
      </c>
      <c r="F45" s="1224" t="s">
        <v>395</v>
      </c>
      <c r="G45" s="1224" t="s">
        <v>398</v>
      </c>
      <c r="H45" s="1224" t="s">
        <v>400</v>
      </c>
      <c r="I45" s="1224" t="s">
        <v>401</v>
      </c>
      <c r="J45" s="1224" t="s">
        <v>403</v>
      </c>
      <c r="K45" s="1224" t="s">
        <v>410</v>
      </c>
      <c r="L45" s="1224" t="s">
        <v>411</v>
      </c>
      <c r="M45" s="1224" t="s">
        <v>412</v>
      </c>
      <c r="N45" s="1224" t="s">
        <v>413</v>
      </c>
      <c r="O45" s="1224" t="s">
        <v>414</v>
      </c>
      <c r="P45" s="1224" t="s">
        <v>418</v>
      </c>
      <c r="Q45" s="1319" t="s">
        <v>452</v>
      </c>
    </row>
    <row r="46" spans="1:17">
      <c r="C46" s="1239" t="s">
        <v>475</v>
      </c>
      <c r="D46" s="1320">
        <v>554.25</v>
      </c>
      <c r="E46" s="1321"/>
      <c r="F46" s="1322">
        <v>410</v>
      </c>
      <c r="G46" s="1322"/>
      <c r="H46" s="1322" t="e">
        <v>#N/A</v>
      </c>
      <c r="I46" s="1322">
        <v>571</v>
      </c>
      <c r="J46" s="1322">
        <v>447.87</v>
      </c>
      <c r="K46" s="1321">
        <v>417.63</v>
      </c>
      <c r="L46" s="1321"/>
      <c r="M46" s="1321"/>
      <c r="N46" s="1321"/>
      <c r="O46" s="1321"/>
      <c r="P46" s="1321"/>
      <c r="Q46" s="1284">
        <v>480.67014613440887</v>
      </c>
    </row>
    <row r="47" spans="1:17">
      <c r="C47" s="1232" t="s">
        <v>457</v>
      </c>
      <c r="D47" s="1323">
        <v>552.75</v>
      </c>
      <c r="E47" s="1311"/>
      <c r="F47" s="1311">
        <v>415</v>
      </c>
      <c r="G47" s="1311" t="e">
        <v>#N/A</v>
      </c>
      <c r="H47" s="1311" t="e">
        <v>#N/A</v>
      </c>
      <c r="I47" s="1311">
        <v>579</v>
      </c>
      <c r="J47" s="1311">
        <v>467.37</v>
      </c>
      <c r="K47" s="1311">
        <v>426.95</v>
      </c>
      <c r="L47" s="1311"/>
      <c r="M47" s="1311"/>
      <c r="N47" s="1311"/>
      <c r="O47" s="1311"/>
      <c r="P47" s="1311"/>
      <c r="Q47" s="1324">
        <v>489.90936238594918</v>
      </c>
    </row>
    <row r="48" spans="1:17">
      <c r="A48" s="1233"/>
      <c r="B48" s="1233"/>
      <c r="C48" s="1234" t="s">
        <v>458</v>
      </c>
      <c r="D48" s="1289">
        <f>D46-D47</f>
        <v>1.5</v>
      </c>
      <c r="E48" s="1291">
        <f>E46-E47</f>
        <v>0</v>
      </c>
      <c r="F48" s="1290">
        <f t="shared" ref="F48:Q48" si="10">F46-F47</f>
        <v>-5</v>
      </c>
      <c r="G48" s="1290" t="e">
        <f t="shared" si="10"/>
        <v>#N/A</v>
      </c>
      <c r="H48" s="1290" t="e">
        <f t="shared" si="10"/>
        <v>#N/A</v>
      </c>
      <c r="I48" s="1290">
        <f t="shared" si="10"/>
        <v>-8</v>
      </c>
      <c r="J48" s="1290">
        <f t="shared" si="10"/>
        <v>-19.5</v>
      </c>
      <c r="K48" s="1290">
        <f t="shared" si="10"/>
        <v>-9.3199999999999932</v>
      </c>
      <c r="L48" s="1291">
        <f t="shared" si="10"/>
        <v>0</v>
      </c>
      <c r="M48" s="1291">
        <f t="shared" si="10"/>
        <v>0</v>
      </c>
      <c r="N48" s="1291">
        <f t="shared" si="10"/>
        <v>0</v>
      </c>
      <c r="O48" s="1291">
        <f t="shared" si="10"/>
        <v>0</v>
      </c>
      <c r="P48" s="1291">
        <f t="shared" si="10"/>
        <v>0</v>
      </c>
      <c r="Q48" s="1325">
        <f t="shared" si="10"/>
        <v>-9.2392162515403129</v>
      </c>
    </row>
    <row r="49" spans="1:17">
      <c r="A49" s="1233"/>
      <c r="B49" s="1233"/>
      <c r="C49" s="1234" t="s">
        <v>459</v>
      </c>
      <c r="D49" s="1294">
        <f t="shared" ref="D49" si="11">D46/$Q46*100</f>
        <v>115.30776447368881</v>
      </c>
      <c r="E49" s="1295"/>
      <c r="F49" s="1295">
        <f t="shared" ref="F49:K49" si="12">F46/$Q46*100</f>
        <v>85.297579493391822</v>
      </c>
      <c r="G49" s="1295"/>
      <c r="H49" s="1295" t="e">
        <f t="shared" si="12"/>
        <v>#N/A</v>
      </c>
      <c r="I49" s="1295">
        <f t="shared" si="12"/>
        <v>118.79248266030909</v>
      </c>
      <c r="J49" s="1295">
        <f t="shared" si="12"/>
        <v>93.176163238305833</v>
      </c>
      <c r="K49" s="1295">
        <f t="shared" si="12"/>
        <v>86.884946643476155</v>
      </c>
      <c r="L49" s="1295"/>
      <c r="M49" s="1295"/>
      <c r="N49" s="1295"/>
      <c r="O49" s="1295"/>
      <c r="P49" s="1295"/>
      <c r="Q49" s="1326"/>
    </row>
    <row r="50" spans="1:17" ht="13.5" thickBot="1">
      <c r="A50" s="1235"/>
      <c r="B50" s="1235"/>
      <c r="C50" s="1237" t="s">
        <v>460</v>
      </c>
      <c r="D50" s="1305">
        <v>8.1475975808755514</v>
      </c>
      <c r="E50" s="1306"/>
      <c r="F50" s="1306">
        <v>7.8442386004328863</v>
      </c>
      <c r="G50" s="1306"/>
      <c r="H50" s="1306">
        <v>2.7495993143554407</v>
      </c>
      <c r="I50" s="1306">
        <v>30.123813074699424</v>
      </c>
      <c r="J50" s="1306">
        <v>15.122917282019745</v>
      </c>
      <c r="K50" s="1306">
        <v>36.011834147616952</v>
      </c>
      <c r="L50" s="1306"/>
      <c r="M50" s="1306"/>
      <c r="N50" s="1306"/>
      <c r="O50" s="1306"/>
      <c r="P50" s="1306"/>
      <c r="Q50" s="1327"/>
    </row>
    <row r="51" spans="1:17">
      <c r="C51" s="1240" t="s">
        <v>476</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I20" sqref="I20"/>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7.5703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566" t="s">
        <v>303</v>
      </c>
    </row>
    <row r="2" spans="1:20" ht="26.25" customHeight="1">
      <c r="A2" s="567" t="s">
        <v>304</v>
      </c>
    </row>
    <row r="5" spans="1:20" ht="38.25" customHeight="1" thickBot="1">
      <c r="A5" s="1543" t="s">
        <v>510</v>
      </c>
      <c r="B5" s="1543"/>
      <c r="C5" s="1543"/>
      <c r="D5" s="1543"/>
      <c r="E5" s="1543"/>
      <c r="F5" s="1543"/>
      <c r="H5" s="648" t="s">
        <v>330</v>
      </c>
    </row>
    <row r="6" spans="1:20" ht="15.75" customHeight="1" thickBot="1">
      <c r="A6" s="1544" t="s">
        <v>169</v>
      </c>
      <c r="B6" s="1535" t="s">
        <v>513</v>
      </c>
      <c r="C6" s="1536"/>
      <c r="D6" s="1537"/>
      <c r="E6" s="1538" t="s">
        <v>514</v>
      </c>
      <c r="F6" s="1540" t="s">
        <v>515</v>
      </c>
    </row>
    <row r="7" spans="1:20" ht="21" customHeight="1" thickBot="1">
      <c r="A7" s="1545"/>
      <c r="B7" s="1118" t="s">
        <v>311</v>
      </c>
      <c r="C7" s="1118" t="s">
        <v>319</v>
      </c>
      <c r="D7" s="1118" t="s">
        <v>320</v>
      </c>
      <c r="E7" s="1539"/>
      <c r="F7" s="1541"/>
    </row>
    <row r="8" spans="1:20" ht="17.25" customHeight="1" thickBot="1">
      <c r="A8" s="843" t="s">
        <v>170</v>
      </c>
      <c r="B8" s="1256">
        <v>1654.8230000000001</v>
      </c>
      <c r="C8" s="731">
        <v>345.483</v>
      </c>
      <c r="D8" s="877">
        <f t="shared" ref="D8:D13" si="0">(C8/B8)*100</f>
        <v>20.877338543155368</v>
      </c>
      <c r="E8" s="731">
        <v>2114.3339999999998</v>
      </c>
      <c r="F8" s="877">
        <f t="shared" ref="F8:F13" si="1">((B8-E8)/E8)*100</f>
        <v>-21.733132040633116</v>
      </c>
      <c r="H8" s="676" t="s">
        <v>171</v>
      </c>
    </row>
    <row r="9" spans="1:20" ht="18" customHeight="1" thickBot="1">
      <c r="A9" s="844" t="s">
        <v>172</v>
      </c>
      <c r="B9" s="1256">
        <v>4956</v>
      </c>
      <c r="C9" s="732">
        <v>877</v>
      </c>
      <c r="D9" s="878">
        <f t="shared" si="0"/>
        <v>17.695722356739303</v>
      </c>
      <c r="E9" s="732">
        <v>6038</v>
      </c>
      <c r="F9" s="878">
        <f t="shared" si="1"/>
        <v>-17.919841006955945</v>
      </c>
      <c r="H9" s="647">
        <f>B9-E9</f>
        <v>-1082</v>
      </c>
      <c r="O9" s="106"/>
      <c r="P9" s="106"/>
      <c r="Q9" s="106"/>
      <c r="R9" s="106"/>
      <c r="S9" s="106"/>
      <c r="T9" s="106"/>
    </row>
    <row r="10" spans="1:20" ht="15" customHeight="1" thickBot="1">
      <c r="A10" s="845" t="s">
        <v>305</v>
      </c>
      <c r="B10" s="1256">
        <v>1059</v>
      </c>
      <c r="C10" s="1072">
        <v>0</v>
      </c>
      <c r="D10" s="878">
        <f t="shared" si="0"/>
        <v>0</v>
      </c>
      <c r="E10" s="734">
        <v>1760</v>
      </c>
      <c r="F10" s="878">
        <f t="shared" si="1"/>
        <v>-39.829545454545453</v>
      </c>
      <c r="O10" s="106"/>
      <c r="P10" s="106"/>
      <c r="Q10" s="106"/>
      <c r="R10" s="106"/>
      <c r="S10" s="106"/>
      <c r="T10" s="106"/>
    </row>
    <row r="11" spans="1:20" ht="17.25" customHeight="1" thickBot="1">
      <c r="A11" s="844" t="s">
        <v>173</v>
      </c>
      <c r="B11" s="1256">
        <v>36792.758999999998</v>
      </c>
      <c r="C11" s="735">
        <v>3334.7840000000001</v>
      </c>
      <c r="D11" s="879">
        <f t="shared" si="0"/>
        <v>9.0636964735370906</v>
      </c>
      <c r="E11" s="735">
        <v>45904.466</v>
      </c>
      <c r="F11" s="879">
        <f t="shared" si="1"/>
        <v>-19.849282202738188</v>
      </c>
      <c r="J11" s="840"/>
      <c r="O11" s="106"/>
      <c r="P11" s="106"/>
      <c r="Q11" s="106"/>
      <c r="R11" s="106"/>
      <c r="S11" s="106"/>
      <c r="T11" s="106"/>
    </row>
    <row r="12" spans="1:20" ht="15" customHeight="1" thickBot="1">
      <c r="A12" s="843" t="s">
        <v>174</v>
      </c>
      <c r="B12" s="1256">
        <v>14474.962</v>
      </c>
      <c r="C12" s="731">
        <v>4042.8270000000002</v>
      </c>
      <c r="D12" s="878">
        <f t="shared" si="0"/>
        <v>27.929793528991649</v>
      </c>
      <c r="E12" s="731">
        <v>18441.825000000001</v>
      </c>
      <c r="F12" s="878">
        <f t="shared" si="1"/>
        <v>-21.510143383314833</v>
      </c>
      <c r="O12" s="106"/>
      <c r="P12" s="106"/>
      <c r="Q12" s="106"/>
      <c r="R12" s="106"/>
      <c r="S12" s="106"/>
      <c r="T12" s="106"/>
    </row>
    <row r="13" spans="1:20" ht="15" customHeight="1" thickBot="1">
      <c r="A13" s="843" t="s">
        <v>175</v>
      </c>
      <c r="B13" s="1256">
        <f>B11+B12</f>
        <v>51267.720999999998</v>
      </c>
      <c r="C13" s="731">
        <f>C11+C12</f>
        <v>7377.6110000000008</v>
      </c>
      <c r="D13" s="880">
        <f t="shared" si="0"/>
        <v>14.390362700148113</v>
      </c>
      <c r="E13" s="731">
        <f>E11+E12</f>
        <v>64346.290999999997</v>
      </c>
      <c r="F13" s="880">
        <f t="shared" si="1"/>
        <v>-20.325289611486699</v>
      </c>
      <c r="O13" s="106"/>
      <c r="P13" s="106"/>
      <c r="Q13" s="106"/>
      <c r="R13" s="106"/>
      <c r="S13" s="106"/>
      <c r="T13" s="106"/>
    </row>
    <row r="14" spans="1:20">
      <c r="E14" s="1060"/>
      <c r="O14" s="106"/>
      <c r="P14" s="106"/>
      <c r="Q14" s="106"/>
      <c r="R14" s="106"/>
      <c r="S14" s="106"/>
      <c r="T14" s="106"/>
    </row>
    <row r="15" spans="1:20">
      <c r="L15" s="106"/>
      <c r="M15" s="106"/>
      <c r="O15" s="106"/>
      <c r="P15" s="106"/>
      <c r="Q15" s="106"/>
      <c r="R15" s="106"/>
      <c r="S15" s="106"/>
      <c r="T15" s="106"/>
    </row>
    <row r="16" spans="1:20" ht="15.75">
      <c r="A16" s="570" t="s">
        <v>306</v>
      </c>
      <c r="L16" s="106"/>
      <c r="M16" s="106"/>
      <c r="O16" s="106"/>
      <c r="P16" s="106"/>
      <c r="Q16" s="106"/>
      <c r="R16" s="106"/>
      <c r="S16" s="106"/>
      <c r="T16" s="106"/>
    </row>
    <row r="17" spans="1:20">
      <c r="L17" s="106"/>
      <c r="M17" s="106"/>
      <c r="O17" s="106"/>
      <c r="P17" s="106"/>
      <c r="Q17" s="106"/>
      <c r="R17" s="106"/>
      <c r="S17" s="106"/>
      <c r="T17" s="106"/>
    </row>
    <row r="18" spans="1:20" ht="33" customHeight="1" thickBot="1">
      <c r="A18" s="1543" t="s">
        <v>516</v>
      </c>
      <c r="B18" s="1543"/>
      <c r="C18" s="1543"/>
      <c r="D18" s="1543"/>
      <c r="E18" s="1543"/>
      <c r="F18" s="1543"/>
      <c r="L18" s="106"/>
      <c r="M18" s="106"/>
      <c r="O18" s="106"/>
      <c r="P18" s="106"/>
      <c r="Q18" s="106"/>
      <c r="R18" s="106"/>
      <c r="S18" s="106"/>
      <c r="T18" s="106"/>
    </row>
    <row r="19" spans="1:20" ht="16.5" customHeight="1" thickBot="1">
      <c r="A19" s="1533" t="s">
        <v>176</v>
      </c>
      <c r="B19" s="1535" t="s">
        <v>513</v>
      </c>
      <c r="C19" s="1536"/>
      <c r="D19" s="1537"/>
      <c r="E19" s="1538" t="s">
        <v>514</v>
      </c>
      <c r="F19" s="1540" t="s">
        <v>515</v>
      </c>
      <c r="O19" s="106"/>
      <c r="P19" s="106"/>
      <c r="Q19" s="106"/>
      <c r="R19" s="106"/>
      <c r="S19" s="106"/>
      <c r="T19" s="106"/>
    </row>
    <row r="20" spans="1:20" ht="21" customHeight="1" thickBot="1">
      <c r="A20" s="1534"/>
      <c r="B20" s="842" t="s">
        <v>311</v>
      </c>
      <c r="C20" s="842" t="s">
        <v>435</v>
      </c>
      <c r="D20" s="842" t="s">
        <v>436</v>
      </c>
      <c r="E20" s="1539"/>
      <c r="F20" s="1541"/>
      <c r="L20" s="106"/>
      <c r="M20" s="106"/>
      <c r="O20" s="106"/>
      <c r="P20" s="106"/>
      <c r="Q20" s="106"/>
      <c r="R20" s="106"/>
      <c r="S20" s="106"/>
      <c r="T20" s="106"/>
    </row>
    <row r="21" spans="1:20" ht="15.75" thickBot="1">
      <c r="A21" s="568" t="s">
        <v>170</v>
      </c>
      <c r="B21" s="1256">
        <v>5451.973</v>
      </c>
      <c r="C21" s="736">
        <v>0</v>
      </c>
      <c r="D21" s="877">
        <f t="shared" ref="D21:D26" si="2">(C21/B21)*100</f>
        <v>0</v>
      </c>
      <c r="E21" s="731">
        <v>5641.415</v>
      </c>
      <c r="F21" s="877">
        <f t="shared" ref="F21:F26" si="3">((B21-E21)/E21)*100</f>
        <v>-3.3580582176634768</v>
      </c>
      <c r="H21" s="676" t="s">
        <v>177</v>
      </c>
      <c r="L21" s="106"/>
      <c r="M21" s="106"/>
      <c r="O21" s="106"/>
      <c r="P21" s="106"/>
      <c r="Q21" s="106"/>
      <c r="R21" s="106"/>
      <c r="S21" s="106"/>
      <c r="T21" s="106"/>
    </row>
    <row r="22" spans="1:20" ht="15.75" thickBot="1">
      <c r="A22" s="568" t="s">
        <v>172</v>
      </c>
      <c r="B22" s="1256">
        <v>23856</v>
      </c>
      <c r="C22" s="736">
        <v>0</v>
      </c>
      <c r="D22" s="878">
        <f t="shared" si="2"/>
        <v>0</v>
      </c>
      <c r="E22" s="731">
        <v>19902</v>
      </c>
      <c r="F22" s="878">
        <f t="shared" si="3"/>
        <v>19.86735001507386</v>
      </c>
      <c r="H22" s="647">
        <f>B22-E22</f>
        <v>3954</v>
      </c>
      <c r="O22" s="106"/>
      <c r="P22" s="106"/>
      <c r="Q22" s="106"/>
      <c r="R22" s="106"/>
      <c r="S22" s="106"/>
      <c r="T22" s="106"/>
    </row>
    <row r="23" spans="1:20" ht="15.75" thickBot="1">
      <c r="A23" s="569" t="s">
        <v>305</v>
      </c>
      <c r="B23" s="1256">
        <v>6928</v>
      </c>
      <c r="C23" s="737">
        <v>0</v>
      </c>
      <c r="D23" s="878">
        <f t="shared" si="2"/>
        <v>0</v>
      </c>
      <c r="E23" s="734">
        <v>4029</v>
      </c>
      <c r="F23" s="878">
        <f t="shared" si="3"/>
        <v>71.953338297344246</v>
      </c>
      <c r="O23" s="106"/>
      <c r="P23" s="106"/>
      <c r="Q23" s="106"/>
      <c r="R23" s="106"/>
      <c r="S23" s="106"/>
      <c r="T23" s="106"/>
    </row>
    <row r="24" spans="1:20" ht="15.75" thickBot="1">
      <c r="A24" s="568" t="s">
        <v>173</v>
      </c>
      <c r="B24" s="1256">
        <v>2636.1559999999999</v>
      </c>
      <c r="C24" s="738">
        <v>68.350999999999999</v>
      </c>
      <c r="D24" s="879">
        <f t="shared" si="2"/>
        <v>2.5928283455152124</v>
      </c>
      <c r="E24" s="731">
        <v>2836.1529999999998</v>
      </c>
      <c r="F24" s="879">
        <f t="shared" si="3"/>
        <v>-7.0516999611798044</v>
      </c>
      <c r="O24" s="106"/>
      <c r="P24" s="106"/>
      <c r="Q24" s="106"/>
      <c r="R24" s="106"/>
      <c r="S24" s="106"/>
      <c r="T24" s="106"/>
    </row>
    <row r="25" spans="1:20" ht="15.75" thickBot="1">
      <c r="A25" s="568" t="s">
        <v>174</v>
      </c>
      <c r="B25" s="1256">
        <v>2636.1559999999999</v>
      </c>
      <c r="C25" s="738">
        <v>15.218999999999999</v>
      </c>
      <c r="D25" s="878">
        <f t="shared" si="2"/>
        <v>0.5773178825532328</v>
      </c>
      <c r="E25" s="731">
        <v>1038.171</v>
      </c>
      <c r="F25" s="878">
        <f t="shared" si="3"/>
        <v>153.92310130026746</v>
      </c>
      <c r="O25" s="106"/>
      <c r="P25" s="106"/>
      <c r="Q25" s="106"/>
      <c r="R25" s="106"/>
      <c r="S25" s="106"/>
      <c r="T25" s="106"/>
    </row>
    <row r="26" spans="1:20" ht="15.75" thickBot="1">
      <c r="A26" s="568" t="s">
        <v>175</v>
      </c>
      <c r="B26" s="1256">
        <f>B24+B25</f>
        <v>5272.3119999999999</v>
      </c>
      <c r="C26" s="739">
        <f>C24+C25</f>
        <v>83.57</v>
      </c>
      <c r="D26" s="880">
        <f t="shared" si="2"/>
        <v>1.5850731140342225</v>
      </c>
      <c r="E26" s="731">
        <f>E24+E25</f>
        <v>3874.3239999999996</v>
      </c>
      <c r="F26" s="880">
        <f t="shared" si="3"/>
        <v>36.083404485530906</v>
      </c>
      <c r="O26" s="106"/>
      <c r="P26" s="106"/>
      <c r="Q26" s="106"/>
      <c r="R26" s="106"/>
      <c r="S26" s="106"/>
      <c r="T26" s="106"/>
    </row>
    <row r="27" spans="1:20" ht="16.5" customHeight="1">
      <c r="A27" s="1542"/>
      <c r="B27" s="1542"/>
      <c r="C27" s="1542"/>
      <c r="D27" s="1542"/>
      <c r="E27" s="1542"/>
      <c r="F27" s="1542"/>
      <c r="H27" s="106"/>
      <c r="I27" s="106"/>
      <c r="J27" s="106"/>
      <c r="K27" s="106"/>
      <c r="L27" s="106"/>
      <c r="M27" s="106"/>
      <c r="N27" s="106"/>
      <c r="O27" s="106"/>
      <c r="P27" s="106"/>
      <c r="Q27" s="106"/>
      <c r="R27" s="106"/>
      <c r="S27" s="106"/>
      <c r="T27" s="106"/>
    </row>
    <row r="28" spans="1:20">
      <c r="B28" s="573"/>
      <c r="C28" s="574"/>
      <c r="D28" s="574"/>
      <c r="E28" s="574"/>
      <c r="F28" s="575"/>
      <c r="H28" s="106"/>
      <c r="I28" s="106"/>
      <c r="J28" s="106"/>
      <c r="K28" s="106"/>
      <c r="L28" s="106"/>
      <c r="M28" s="106"/>
      <c r="N28" s="106"/>
      <c r="O28" s="106"/>
      <c r="P28" s="106"/>
      <c r="Q28" s="106"/>
      <c r="R28" s="106"/>
      <c r="S28" s="106"/>
      <c r="T28" s="106"/>
    </row>
    <row r="29" spans="1:20">
      <c r="A29" s="1154" t="s">
        <v>439</v>
      </c>
      <c r="B29" s="576"/>
      <c r="C29" s="577"/>
      <c r="D29" s="577"/>
      <c r="E29" s="577"/>
      <c r="F29" s="575"/>
      <c r="H29" s="106"/>
      <c r="I29" s="106"/>
      <c r="J29" s="106"/>
      <c r="K29" s="106"/>
      <c r="L29" s="106"/>
      <c r="M29" s="106"/>
      <c r="N29" s="106"/>
      <c r="O29" s="106"/>
      <c r="P29" s="106"/>
      <c r="Q29" s="106"/>
      <c r="R29" s="106"/>
      <c r="S29" s="106"/>
      <c r="T29" s="106"/>
    </row>
    <row r="30" spans="1:20">
      <c r="A30" s="573"/>
      <c r="B30" s="581"/>
      <c r="C30" s="571"/>
      <c r="D30" s="571"/>
      <c r="E30" s="571"/>
      <c r="F30" s="571"/>
      <c r="G30" s="571"/>
      <c r="H30" s="106"/>
      <c r="I30" s="106"/>
      <c r="J30" s="106"/>
      <c r="K30" s="106"/>
      <c r="L30" s="106"/>
      <c r="M30" s="106"/>
      <c r="N30" s="106"/>
      <c r="O30" s="106"/>
      <c r="P30" s="106"/>
      <c r="Q30" s="106"/>
      <c r="R30" s="106"/>
      <c r="S30" s="106"/>
      <c r="T30" s="106"/>
    </row>
    <row r="31" spans="1:20">
      <c r="A31" s="573"/>
      <c r="B31" s="582"/>
      <c r="C31" s="571"/>
      <c r="D31" s="583"/>
      <c r="E31" s="584"/>
      <c r="F31" s="571"/>
      <c r="G31" s="571"/>
      <c r="H31" s="106"/>
      <c r="I31" s="106"/>
      <c r="J31" s="106"/>
      <c r="K31" s="106"/>
      <c r="L31" s="106"/>
      <c r="M31" s="106"/>
      <c r="N31" s="106"/>
      <c r="O31" s="106"/>
      <c r="P31" s="106"/>
      <c r="Q31" s="106"/>
      <c r="R31" s="106"/>
      <c r="S31" s="106"/>
      <c r="T31" s="106"/>
    </row>
    <row r="32" spans="1:20">
      <c r="A32" s="576"/>
      <c r="B32" s="571"/>
      <c r="C32" s="1532"/>
      <c r="D32" s="1532"/>
      <c r="E32" s="571"/>
      <c r="F32" s="571"/>
      <c r="G32" s="571"/>
      <c r="H32" s="106"/>
      <c r="I32" s="106"/>
      <c r="J32" s="106"/>
      <c r="K32" s="106"/>
      <c r="L32" s="106"/>
      <c r="M32" s="106"/>
      <c r="N32" s="106"/>
      <c r="O32" s="106"/>
      <c r="P32" s="106"/>
      <c r="Q32" s="106"/>
      <c r="R32" s="106"/>
      <c r="S32" s="106"/>
      <c r="T32" s="106"/>
    </row>
    <row r="33" spans="1:20">
      <c r="A33" s="571"/>
      <c r="B33" s="583"/>
      <c r="C33" s="571"/>
      <c r="D33" s="571"/>
      <c r="E33" s="571"/>
      <c r="F33" s="571"/>
      <c r="G33" s="571"/>
      <c r="H33" s="106"/>
      <c r="I33" s="106"/>
      <c r="J33" s="106"/>
      <c r="K33" s="106"/>
      <c r="L33" s="106"/>
      <c r="M33" s="106"/>
      <c r="N33" s="106"/>
      <c r="O33" s="106"/>
      <c r="P33" s="106"/>
      <c r="Q33" s="106"/>
      <c r="R33" s="106"/>
      <c r="S33" s="106"/>
      <c r="T33" s="106"/>
    </row>
    <row r="34" spans="1:20" ht="15.75">
      <c r="A34" s="578"/>
      <c r="B34" s="583"/>
      <c r="C34" s="580"/>
      <c r="D34" s="106"/>
      <c r="E34" s="106"/>
      <c r="F34" s="571"/>
      <c r="G34" s="571"/>
      <c r="H34" s="106"/>
      <c r="I34" s="106"/>
      <c r="J34" s="106"/>
      <c r="K34" s="106"/>
      <c r="L34" s="106"/>
      <c r="M34" s="106"/>
      <c r="N34" s="106"/>
      <c r="O34" s="106"/>
      <c r="P34" s="106"/>
      <c r="Q34" s="106"/>
      <c r="R34" s="106"/>
      <c r="S34" s="106"/>
      <c r="T34" s="106"/>
    </row>
    <row r="35" spans="1:20">
      <c r="A35" s="571"/>
      <c r="B35" s="585"/>
      <c r="C35" s="571"/>
      <c r="D35" s="106"/>
      <c r="E35" s="106"/>
      <c r="F35" s="571">
        <v>117257673</v>
      </c>
      <c r="G35" s="571"/>
      <c r="H35" s="106">
        <f>F35/1000</f>
        <v>117257.673</v>
      </c>
      <c r="I35" s="106"/>
      <c r="J35" s="106"/>
      <c r="K35" s="106"/>
      <c r="L35" s="106"/>
      <c r="M35" s="106"/>
      <c r="N35" s="106"/>
      <c r="O35" s="106"/>
      <c r="P35" s="106"/>
      <c r="Q35" s="106"/>
      <c r="R35" s="106"/>
      <c r="S35" s="106"/>
      <c r="T35" s="106"/>
    </row>
    <row r="36" spans="1:20">
      <c r="A36" s="572"/>
      <c r="B36" s="585"/>
      <c r="C36" s="571"/>
      <c r="D36" s="106"/>
      <c r="E36" s="106"/>
      <c r="F36" s="571"/>
      <c r="G36" s="571"/>
      <c r="H36" s="106"/>
      <c r="I36" s="106"/>
      <c r="J36" s="106"/>
      <c r="K36" s="106"/>
      <c r="L36" s="106"/>
      <c r="M36" s="106"/>
      <c r="N36" s="106"/>
      <c r="O36" s="106"/>
      <c r="P36" s="106"/>
      <c r="Q36" s="106"/>
      <c r="R36" s="106"/>
      <c r="S36" s="106"/>
      <c r="T36" s="106"/>
    </row>
    <row r="37" spans="1:20">
      <c r="A37" s="572"/>
      <c r="B37" s="571"/>
      <c r="C37" s="571"/>
      <c r="D37" s="106"/>
      <c r="E37" s="106"/>
      <c r="F37" s="571"/>
      <c r="G37" s="571"/>
      <c r="H37" s="106"/>
      <c r="I37" s="106"/>
      <c r="J37" s="106"/>
      <c r="K37" s="106"/>
      <c r="L37" s="106"/>
      <c r="M37" s="106"/>
      <c r="N37" s="106"/>
      <c r="O37" s="106"/>
      <c r="P37" s="106"/>
      <c r="Q37" s="106"/>
      <c r="R37" s="106"/>
      <c r="S37" s="106"/>
      <c r="T37" s="106"/>
    </row>
    <row r="38" spans="1:20">
      <c r="A38" s="573"/>
      <c r="B38" s="574"/>
      <c r="C38" s="574"/>
      <c r="D38" s="106"/>
      <c r="E38" s="106"/>
      <c r="F38" s="575"/>
      <c r="G38" s="571"/>
      <c r="H38" s="106"/>
      <c r="I38" s="106"/>
      <c r="J38" s="106"/>
      <c r="K38" s="106"/>
      <c r="L38" s="106"/>
      <c r="M38" s="106"/>
      <c r="N38" s="106"/>
      <c r="O38" s="106"/>
      <c r="P38" s="106"/>
      <c r="Q38" s="106"/>
      <c r="R38" s="106"/>
    </row>
    <row r="39" spans="1:20">
      <c r="A39" s="573"/>
      <c r="B39" s="574"/>
      <c r="C39" s="574"/>
      <c r="D39" s="106"/>
      <c r="E39" s="106"/>
      <c r="F39" s="575"/>
      <c r="G39" s="571"/>
      <c r="H39" s="106"/>
      <c r="I39" s="106"/>
      <c r="J39" s="106"/>
      <c r="K39" s="106"/>
      <c r="L39" s="106"/>
      <c r="M39" s="106"/>
      <c r="N39" s="106"/>
      <c r="O39" s="106"/>
      <c r="P39" s="106"/>
      <c r="Q39" s="106"/>
      <c r="R39" s="106"/>
    </row>
    <row r="40" spans="1:20">
      <c r="A40" s="576"/>
      <c r="B40" s="577"/>
      <c r="C40" s="577"/>
      <c r="D40" s="106"/>
      <c r="E40" s="106"/>
      <c r="F40" s="575"/>
      <c r="G40" s="579"/>
      <c r="H40" s="106"/>
      <c r="I40" s="106"/>
      <c r="J40" s="106"/>
      <c r="K40" s="106"/>
      <c r="L40" s="106"/>
      <c r="M40" s="106"/>
      <c r="N40" s="106"/>
      <c r="O40" s="106"/>
      <c r="P40" s="106"/>
      <c r="Q40" s="106"/>
      <c r="R40" s="106"/>
    </row>
    <row r="41" spans="1:20">
      <c r="A41" s="581"/>
      <c r="B41" s="571"/>
      <c r="C41" s="571"/>
      <c r="D41" s="106"/>
      <c r="E41" s="106"/>
      <c r="F41" s="571"/>
      <c r="G41" s="571"/>
      <c r="H41" s="106"/>
      <c r="I41" s="106"/>
      <c r="J41" s="106"/>
      <c r="K41" s="106"/>
      <c r="L41" s="106"/>
      <c r="M41" s="106"/>
      <c r="N41" s="106"/>
      <c r="O41" s="106"/>
      <c r="P41" s="106"/>
      <c r="Q41" s="106"/>
      <c r="R41" s="106"/>
    </row>
    <row r="42" spans="1:20">
      <c r="A42" s="582"/>
      <c r="B42" s="571"/>
      <c r="C42" s="583"/>
      <c r="D42" s="106"/>
      <c r="E42" s="106"/>
      <c r="F42" s="571"/>
      <c r="G42" s="571"/>
      <c r="H42" s="571"/>
    </row>
    <row r="43" spans="1:20">
      <c r="A43" s="571"/>
      <c r="B43" s="1532"/>
      <c r="C43" s="1532"/>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election activeCell="R53" sqref="R53"/>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3" style="1104" customWidth="1"/>
    <col min="6" max="6" width="20.28515625" style="1104" customWidth="1"/>
    <col min="7" max="7" width="10.5703125" style="1104" customWidth="1"/>
    <col min="8" max="8" width="9.85546875" style="840" bestFit="1" customWidth="1"/>
    <col min="9" max="9" width="8.85546875" style="1104" bestFit="1" customWidth="1"/>
    <col min="10" max="10" width="2.85546875" style="1104" customWidth="1"/>
    <col min="11" max="11" width="19.85546875" style="1104" customWidth="1"/>
    <col min="12" max="12" width="12.140625" style="1104" customWidth="1"/>
    <col min="13" max="13" width="11.7109375" style="1104" customWidth="1"/>
    <col min="14" max="14" width="8.85546875" style="1104" bestFit="1" customWidth="1"/>
    <col min="15" max="15" width="4.42578125" style="1104" customWidth="1"/>
    <col min="16" max="16" width="16.710937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586"/>
    </row>
    <row r="2" spans="1:24" ht="28.5" customHeight="1">
      <c r="A2" s="1546" t="s">
        <v>512</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511</v>
      </c>
      <c r="B3" s="1547"/>
      <c r="C3" s="1547"/>
      <c r="D3" s="1547"/>
      <c r="E3" s="1547"/>
      <c r="F3" s="1547"/>
      <c r="P3" s="588"/>
    </row>
    <row r="4" spans="1:24" ht="4.5" customHeight="1">
      <c r="A4" s="589"/>
      <c r="B4" s="589"/>
      <c r="C4" s="587"/>
      <c r="D4" s="587"/>
    </row>
    <row r="5" spans="1:24" ht="15.75" thickBot="1">
      <c r="A5" s="590" t="s">
        <v>178</v>
      </c>
      <c r="B5" s="1548" t="s">
        <v>179</v>
      </c>
      <c r="C5" s="1548"/>
      <c r="D5" s="591"/>
      <c r="E5" s="591"/>
      <c r="F5" s="590" t="s">
        <v>180</v>
      </c>
      <c r="G5" s="592" t="s">
        <v>181</v>
      </c>
      <c r="H5" s="930"/>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1" t="s">
        <v>188</v>
      </c>
      <c r="I6" s="627" t="s">
        <v>189</v>
      </c>
      <c r="K6" s="595" t="s">
        <v>186</v>
      </c>
      <c r="L6" s="596" t="s">
        <v>187</v>
      </c>
      <c r="M6" s="597" t="s">
        <v>190</v>
      </c>
      <c r="N6" s="627" t="s">
        <v>189</v>
      </c>
      <c r="P6" s="599" t="s">
        <v>186</v>
      </c>
      <c r="Q6" s="600" t="s">
        <v>187</v>
      </c>
      <c r="R6" s="601" t="s">
        <v>190</v>
      </c>
      <c r="S6" s="651" t="s">
        <v>189</v>
      </c>
    </row>
    <row r="7" spans="1:24" ht="15.75">
      <c r="A7" s="603" t="s">
        <v>191</v>
      </c>
      <c r="B7" s="604">
        <v>1543.76</v>
      </c>
      <c r="C7" s="604">
        <v>1836</v>
      </c>
      <c r="D7" s="649">
        <v>2.5062747784751558</v>
      </c>
      <c r="F7" s="740" t="s">
        <v>193</v>
      </c>
      <c r="G7" s="602">
        <v>112.21299999999999</v>
      </c>
      <c r="H7" s="602">
        <v>652</v>
      </c>
      <c r="I7" s="861">
        <v>2.3478470100849478</v>
      </c>
      <c r="K7" s="740" t="s">
        <v>191</v>
      </c>
      <c r="L7" s="602">
        <v>37796.002</v>
      </c>
      <c r="M7" s="602">
        <v>10015.612999999999</v>
      </c>
      <c r="N7" s="729">
        <v>3.7737083092168198</v>
      </c>
      <c r="P7" s="740" t="s">
        <v>192</v>
      </c>
      <c r="Q7" s="602">
        <v>8145.07</v>
      </c>
      <c r="R7" s="602">
        <v>2272.386</v>
      </c>
      <c r="S7" s="729">
        <v>3.5843690288533727</v>
      </c>
    </row>
    <row r="8" spans="1:24" ht="16.5" thickBot="1">
      <c r="A8" s="603" t="s">
        <v>201</v>
      </c>
      <c r="B8" s="604">
        <v>935.39099999999996</v>
      </c>
      <c r="C8" s="604">
        <v>702</v>
      </c>
      <c r="D8" s="649">
        <v>2.3017247106821821</v>
      </c>
      <c r="F8" s="603" t="s">
        <v>191</v>
      </c>
      <c r="G8" s="604">
        <v>102.34</v>
      </c>
      <c r="H8" s="604">
        <v>407</v>
      </c>
      <c r="I8" s="846">
        <v>3.2604817127564676</v>
      </c>
      <c r="K8" s="603" t="s">
        <v>194</v>
      </c>
      <c r="L8" s="604">
        <v>30266.365000000002</v>
      </c>
      <c r="M8" s="604">
        <v>7838.7430000000004</v>
      </c>
      <c r="N8" s="649">
        <v>3.8611248002390179</v>
      </c>
      <c r="P8" s="603" t="s">
        <v>198</v>
      </c>
      <c r="Q8" s="604">
        <v>5668.2079999999996</v>
      </c>
      <c r="R8" s="604">
        <v>1001.034</v>
      </c>
      <c r="S8" s="649">
        <v>5.6623531268668197</v>
      </c>
    </row>
    <row r="9" spans="1:24" ht="16.5" thickBot="1">
      <c r="A9" s="603" t="s">
        <v>442</v>
      </c>
      <c r="B9" s="604">
        <v>695.726</v>
      </c>
      <c r="C9" s="604">
        <v>304</v>
      </c>
      <c r="D9" s="649">
        <v>5.3715719579987651</v>
      </c>
      <c r="F9" s="933" t="s">
        <v>321</v>
      </c>
      <c r="G9" s="607">
        <v>214.553</v>
      </c>
      <c r="H9" s="607">
        <v>1059</v>
      </c>
      <c r="I9" s="934">
        <v>2.7096183476042537</v>
      </c>
      <c r="K9" s="603" t="s">
        <v>443</v>
      </c>
      <c r="L9" s="604">
        <v>11185.043</v>
      </c>
      <c r="M9" s="604">
        <v>3579.3879999999999</v>
      </c>
      <c r="N9" s="649">
        <v>3.1248478790228944</v>
      </c>
      <c r="P9" s="603" t="s">
        <v>194</v>
      </c>
      <c r="Q9" s="604">
        <v>4340.78</v>
      </c>
      <c r="R9" s="604">
        <v>1386.6590000000001</v>
      </c>
      <c r="S9" s="649">
        <v>3.1303874997385801</v>
      </c>
    </row>
    <row r="10" spans="1:24" ht="15.75">
      <c r="A10" s="603" t="s">
        <v>199</v>
      </c>
      <c r="B10" s="604">
        <v>340.35399999999998</v>
      </c>
      <c r="C10" s="604">
        <v>419</v>
      </c>
      <c r="D10" s="649">
        <v>2.8121225140666439</v>
      </c>
      <c r="H10" s="1104"/>
      <c r="K10" s="603" t="s">
        <v>193</v>
      </c>
      <c r="L10" s="604">
        <v>9016.9240000000009</v>
      </c>
      <c r="M10" s="604">
        <v>2210.748</v>
      </c>
      <c r="N10" s="649">
        <v>4.0786756337673946</v>
      </c>
      <c r="P10" s="603" t="s">
        <v>195</v>
      </c>
      <c r="Q10" s="604">
        <v>4039.3829999999998</v>
      </c>
      <c r="R10" s="604">
        <v>933.31299999999999</v>
      </c>
      <c r="S10" s="649">
        <v>4.3280046458154979</v>
      </c>
    </row>
    <row r="11" spans="1:24" ht="15.75">
      <c r="A11" s="603" t="s">
        <v>373</v>
      </c>
      <c r="B11" s="604">
        <v>300</v>
      </c>
      <c r="C11" s="604">
        <v>158</v>
      </c>
      <c r="D11" s="649">
        <v>3.358334266203963</v>
      </c>
      <c r="K11" s="603" t="s">
        <v>200</v>
      </c>
      <c r="L11" s="604">
        <v>7992.6850000000004</v>
      </c>
      <c r="M11" s="604">
        <v>1517.011</v>
      </c>
      <c r="N11" s="649">
        <v>5.2687060278402731</v>
      </c>
      <c r="P11" s="603" t="s">
        <v>193</v>
      </c>
      <c r="Q11" s="604">
        <v>3185.6529999999998</v>
      </c>
      <c r="R11" s="604">
        <v>999.85599999999999</v>
      </c>
      <c r="S11" s="649">
        <v>3.1861118000992144</v>
      </c>
    </row>
    <row r="12" spans="1:24" ht="15.75">
      <c r="A12" s="603" t="s">
        <v>450</v>
      </c>
      <c r="B12" s="604">
        <v>169.8</v>
      </c>
      <c r="C12" s="604">
        <v>84</v>
      </c>
      <c r="D12" s="649">
        <v>4.715487794717987</v>
      </c>
      <c r="H12" s="1104"/>
      <c r="K12" s="603" t="s">
        <v>198</v>
      </c>
      <c r="L12" s="604">
        <v>6358.4669999999996</v>
      </c>
      <c r="M12" s="604">
        <v>983.55600000000004</v>
      </c>
      <c r="N12" s="649">
        <v>6.4647737393702034</v>
      </c>
      <c r="P12" s="603" t="s">
        <v>191</v>
      </c>
      <c r="Q12" s="604">
        <v>2612.5810000000001</v>
      </c>
      <c r="R12" s="604">
        <v>826.60400000000004</v>
      </c>
      <c r="S12" s="649">
        <v>3.1606198373102479</v>
      </c>
    </row>
    <row r="13" spans="1:24" ht="15.75">
      <c r="A13" s="603" t="s">
        <v>193</v>
      </c>
      <c r="B13" s="604">
        <v>163.036</v>
      </c>
      <c r="C13" s="604">
        <v>801</v>
      </c>
      <c r="D13" s="649">
        <v>2.5397389164096333</v>
      </c>
      <c r="H13" s="1104"/>
      <c r="K13" s="603" t="s">
        <v>201</v>
      </c>
      <c r="L13" s="604">
        <v>6154.0780000000004</v>
      </c>
      <c r="M13" s="604">
        <v>1596.048</v>
      </c>
      <c r="N13" s="649">
        <v>3.8558226319007951</v>
      </c>
      <c r="P13" s="603" t="s">
        <v>338</v>
      </c>
      <c r="Q13" s="604">
        <v>2510.3119999999999</v>
      </c>
      <c r="R13" s="604">
        <v>694.66899999999998</v>
      </c>
      <c r="S13" s="649">
        <v>3.6136807601893852</v>
      </c>
    </row>
    <row r="14" spans="1:24" ht="15.75">
      <c r="A14" s="603" t="s">
        <v>203</v>
      </c>
      <c r="B14" s="604">
        <v>137.72800000000001</v>
      </c>
      <c r="C14" s="604">
        <v>93</v>
      </c>
      <c r="D14" s="649">
        <v>2.4018694848453142</v>
      </c>
      <c r="K14" s="603" t="s">
        <v>196</v>
      </c>
      <c r="L14" s="604">
        <v>5411.9639999999999</v>
      </c>
      <c r="M14" s="604">
        <v>1173.5450000000001</v>
      </c>
      <c r="N14" s="649">
        <v>4.6116373892777869</v>
      </c>
      <c r="P14" s="603" t="s">
        <v>443</v>
      </c>
      <c r="Q14" s="604">
        <v>2501.837</v>
      </c>
      <c r="R14" s="604">
        <v>801.69200000000001</v>
      </c>
      <c r="S14" s="649">
        <v>3.1206959780065162</v>
      </c>
    </row>
    <row r="15" spans="1:24" ht="16.5" thickBot="1">
      <c r="A15" s="1028" t="s">
        <v>194</v>
      </c>
      <c r="B15" s="932">
        <v>127.108</v>
      </c>
      <c r="C15" s="932">
        <v>108</v>
      </c>
      <c r="D15" s="1029">
        <v>3.163306953362202</v>
      </c>
      <c r="E15" s="819"/>
      <c r="K15" s="603" t="s">
        <v>192</v>
      </c>
      <c r="L15" s="604">
        <v>4367.2250000000004</v>
      </c>
      <c r="M15" s="604">
        <v>1077.296</v>
      </c>
      <c r="N15" s="649">
        <v>4.0538765576034814</v>
      </c>
      <c r="P15" s="603" t="s">
        <v>202</v>
      </c>
      <c r="Q15" s="604">
        <v>2485.31</v>
      </c>
      <c r="R15" s="604">
        <v>688.00800000000004</v>
      </c>
      <c r="S15" s="649">
        <v>3.6123271822420668</v>
      </c>
    </row>
    <row r="16" spans="1:24" ht="16.5" thickBot="1">
      <c r="A16" s="933" t="s">
        <v>321</v>
      </c>
      <c r="B16" s="607">
        <v>4666.8760000000002</v>
      </c>
      <c r="C16" s="607">
        <v>4956</v>
      </c>
      <c r="D16" s="728">
        <v>2.82016626551601</v>
      </c>
      <c r="E16" s="657"/>
      <c r="K16" s="603" t="s">
        <v>351</v>
      </c>
      <c r="L16" s="604">
        <v>3910.7150000000001</v>
      </c>
      <c r="M16" s="604">
        <v>758.62099999999998</v>
      </c>
      <c r="N16" s="649">
        <v>5.1550313002144685</v>
      </c>
      <c r="P16" s="603" t="s">
        <v>479</v>
      </c>
      <c r="Q16" s="604">
        <v>1648.173</v>
      </c>
      <c r="R16" s="604">
        <v>671.08799999999997</v>
      </c>
      <c r="S16" s="649">
        <v>2.4559714970316859</v>
      </c>
    </row>
    <row r="17" spans="1:19" ht="15.75">
      <c r="A17"/>
      <c r="B17"/>
      <c r="C17"/>
      <c r="D17"/>
      <c r="K17" s="603" t="s">
        <v>208</v>
      </c>
      <c r="L17" s="604">
        <v>3844.3980000000001</v>
      </c>
      <c r="M17" s="604">
        <v>1124.354</v>
      </c>
      <c r="N17" s="649">
        <v>3.4192060507633717</v>
      </c>
      <c r="P17" s="603" t="s">
        <v>207</v>
      </c>
      <c r="Q17" s="604">
        <v>1474.7149999999999</v>
      </c>
      <c r="R17" s="604">
        <v>505.66500000000002</v>
      </c>
      <c r="S17" s="649">
        <v>2.916387331533723</v>
      </c>
    </row>
    <row r="18" spans="1:19" ht="15.75">
      <c r="A18"/>
      <c r="B18"/>
      <c r="C18"/>
      <c r="D18"/>
      <c r="K18" s="603" t="s">
        <v>205</v>
      </c>
      <c r="L18" s="604">
        <v>2216.797</v>
      </c>
      <c r="M18" s="604">
        <v>600.45500000000004</v>
      </c>
      <c r="N18" s="649">
        <v>3.6918620046464765</v>
      </c>
      <c r="P18" s="603" t="s">
        <v>350</v>
      </c>
      <c r="Q18" s="604">
        <v>1228.7570000000001</v>
      </c>
      <c r="R18" s="604">
        <v>350.67700000000002</v>
      </c>
      <c r="S18" s="649">
        <v>3.503956632456648</v>
      </c>
    </row>
    <row r="19" spans="1:19" ht="15.75">
      <c r="K19" s="603" t="s">
        <v>206</v>
      </c>
      <c r="L19" s="604">
        <v>2060.2420000000002</v>
      </c>
      <c r="M19" s="604">
        <v>500.32</v>
      </c>
      <c r="N19" s="649">
        <v>4.1178485769107773</v>
      </c>
      <c r="P19" s="603" t="s">
        <v>200</v>
      </c>
      <c r="Q19" s="604">
        <v>1025.6980000000001</v>
      </c>
      <c r="R19" s="604">
        <v>306.601</v>
      </c>
      <c r="S19" s="649">
        <v>3.3453837397790616</v>
      </c>
    </row>
    <row r="20" spans="1:19" ht="15.75">
      <c r="A20" s="106"/>
      <c r="B20" s="106"/>
      <c r="C20" s="106"/>
      <c r="D20" s="106"/>
      <c r="K20" s="603" t="s">
        <v>350</v>
      </c>
      <c r="L20" s="604">
        <v>1945.0050000000001</v>
      </c>
      <c r="M20" s="604">
        <v>548.20799999999997</v>
      </c>
      <c r="N20" s="649">
        <v>3.5479325365554679</v>
      </c>
      <c r="P20" s="603" t="s">
        <v>201</v>
      </c>
      <c r="Q20" s="604">
        <v>938.21900000000005</v>
      </c>
      <c r="R20" s="604">
        <v>257.97699999999998</v>
      </c>
      <c r="S20" s="649">
        <v>3.6368319656403476</v>
      </c>
    </row>
    <row r="21" spans="1:19" ht="15.75">
      <c r="A21" s="106"/>
      <c r="B21" s="106"/>
      <c r="C21" s="106"/>
      <c r="D21" s="106"/>
      <c r="K21" s="603" t="s">
        <v>199</v>
      </c>
      <c r="L21" s="604">
        <v>1850.989</v>
      </c>
      <c r="M21" s="604">
        <v>583.69399999999996</v>
      </c>
      <c r="N21" s="649">
        <v>3.1711633150246534</v>
      </c>
      <c r="P21" s="603" t="s">
        <v>478</v>
      </c>
      <c r="Q21" s="604">
        <v>800.61099999999999</v>
      </c>
      <c r="R21" s="604">
        <v>275.99200000000002</v>
      </c>
      <c r="S21" s="649">
        <v>2.9008485753210236</v>
      </c>
    </row>
    <row r="22" spans="1:19" ht="15.75">
      <c r="A22" s="106"/>
      <c r="B22" s="106"/>
      <c r="C22" s="106"/>
      <c r="D22" s="106"/>
      <c r="H22" s="1104"/>
      <c r="K22" s="603" t="s">
        <v>195</v>
      </c>
      <c r="L22" s="604">
        <v>1407.643</v>
      </c>
      <c r="M22" s="604">
        <v>304.55500000000001</v>
      </c>
      <c r="N22" s="649">
        <v>4.6219664756776284</v>
      </c>
      <c r="P22" s="603" t="s">
        <v>210</v>
      </c>
      <c r="Q22" s="604">
        <v>703.59299999999996</v>
      </c>
      <c r="R22" s="604">
        <v>237.61</v>
      </c>
      <c r="S22" s="649">
        <v>2.9611253735112157</v>
      </c>
    </row>
    <row r="23" spans="1:19" ht="15.75">
      <c r="A23" s="106"/>
      <c r="B23" s="106"/>
      <c r="C23" s="106"/>
      <c r="D23" s="106"/>
      <c r="H23" s="1104"/>
      <c r="K23" s="603" t="s">
        <v>352</v>
      </c>
      <c r="L23" s="604">
        <v>1384.5530000000001</v>
      </c>
      <c r="M23" s="604">
        <v>412.685</v>
      </c>
      <c r="N23" s="649">
        <v>3.3549874601693785</v>
      </c>
      <c r="P23" s="603" t="s">
        <v>212</v>
      </c>
      <c r="Q23" s="604">
        <v>629.98199999999997</v>
      </c>
      <c r="R23" s="604">
        <v>228.02500000000001</v>
      </c>
      <c r="S23" s="649">
        <v>2.7627760114022584</v>
      </c>
    </row>
    <row r="24" spans="1:19" ht="15.75">
      <c r="A24" s="106"/>
      <c r="B24" s="106"/>
      <c r="C24" s="106"/>
      <c r="D24" s="106"/>
      <c r="H24" s="1104"/>
      <c r="K24" s="603" t="s">
        <v>209</v>
      </c>
      <c r="L24" s="604">
        <v>1026.3900000000001</v>
      </c>
      <c r="M24" s="604">
        <v>408.37599999999998</v>
      </c>
      <c r="N24" s="649">
        <v>2.5133455443023096</v>
      </c>
      <c r="P24" s="603" t="s">
        <v>205</v>
      </c>
      <c r="Q24" s="604">
        <v>620.24199999999996</v>
      </c>
      <c r="R24" s="604">
        <v>176.27699999999999</v>
      </c>
      <c r="S24" s="649">
        <v>3.5185645319582251</v>
      </c>
    </row>
    <row r="25" spans="1:19" ht="15.75">
      <c r="A25" s="106"/>
      <c r="B25" s="106"/>
      <c r="C25" s="106"/>
      <c r="D25" s="106"/>
      <c r="H25" s="1104"/>
      <c r="K25" s="603" t="s">
        <v>478</v>
      </c>
      <c r="L25" s="604">
        <v>990.70600000000002</v>
      </c>
      <c r="M25" s="604">
        <v>328.04300000000001</v>
      </c>
      <c r="N25" s="649">
        <v>3.0200492008669597</v>
      </c>
      <c r="P25" s="603" t="s">
        <v>211</v>
      </c>
      <c r="Q25" s="604">
        <v>598.49199999999996</v>
      </c>
      <c r="R25" s="604">
        <v>222.059</v>
      </c>
      <c r="S25" s="649">
        <v>2.6951936197136797</v>
      </c>
    </row>
    <row r="26" spans="1:19" ht="15.75">
      <c r="A26" s="106"/>
      <c r="B26" s="106"/>
      <c r="C26" s="106"/>
      <c r="D26" s="106"/>
      <c r="H26" s="1104"/>
      <c r="K26" s="603" t="s">
        <v>204</v>
      </c>
      <c r="L26" s="604">
        <v>878.55799999999999</v>
      </c>
      <c r="M26" s="604">
        <v>192.78700000000001</v>
      </c>
      <c r="N26" s="649">
        <v>4.557143375850031</v>
      </c>
      <c r="P26" s="603" t="s">
        <v>204</v>
      </c>
      <c r="Q26" s="604">
        <v>593.94500000000005</v>
      </c>
      <c r="R26" s="604">
        <v>229.44300000000001</v>
      </c>
      <c r="S26" s="649">
        <v>2.5886385725430716</v>
      </c>
    </row>
    <row r="27" spans="1:19" ht="16.5" thickBot="1">
      <c r="A27" s="106"/>
      <c r="B27" s="106"/>
      <c r="C27" s="106"/>
      <c r="D27" s="106"/>
      <c r="H27" s="1104"/>
      <c r="K27" s="1028" t="s">
        <v>197</v>
      </c>
      <c r="L27" s="932">
        <v>773.17499999999995</v>
      </c>
      <c r="M27" s="932">
        <v>297.33499999999998</v>
      </c>
      <c r="N27" s="1029">
        <v>2.6003497738241377</v>
      </c>
      <c r="P27" s="603" t="s">
        <v>209</v>
      </c>
      <c r="Q27" s="604">
        <v>549.505</v>
      </c>
      <c r="R27" s="604">
        <v>136.41</v>
      </c>
      <c r="S27" s="649">
        <v>4.0283336998753754</v>
      </c>
    </row>
    <row r="28" spans="1:19" ht="16.5" thickBot="1">
      <c r="H28" s="1104"/>
      <c r="K28" s="933" t="s">
        <v>321</v>
      </c>
      <c r="L28" s="607">
        <v>143735.73499999999</v>
      </c>
      <c r="M28" s="607">
        <v>36792.758999999998</v>
      </c>
      <c r="N28" s="728">
        <v>3.9066310574860665</v>
      </c>
      <c r="P28" s="603" t="s">
        <v>196</v>
      </c>
      <c r="Q28" s="604">
        <v>543.89499999999998</v>
      </c>
      <c r="R28" s="604">
        <v>162.09200000000001</v>
      </c>
      <c r="S28" s="649">
        <v>3.3554709671051008</v>
      </c>
    </row>
    <row r="29" spans="1:19" ht="15.75">
      <c r="H29" s="1104"/>
      <c r="K29"/>
      <c r="L29"/>
      <c r="M29"/>
      <c r="N29"/>
      <c r="P29" s="603" t="s">
        <v>206</v>
      </c>
      <c r="Q29" s="604">
        <v>528.30999999999995</v>
      </c>
      <c r="R29" s="604">
        <v>177.44800000000001</v>
      </c>
      <c r="S29" s="649">
        <v>2.9772665795049815</v>
      </c>
    </row>
    <row r="30" spans="1:19" ht="15.75">
      <c r="A30" s="106"/>
      <c r="B30" s="106"/>
      <c r="C30" s="106"/>
      <c r="D30" s="106"/>
      <c r="E30" s="106"/>
      <c r="F30" s="106"/>
      <c r="G30" s="106"/>
      <c r="H30" s="106"/>
      <c r="I30" s="106"/>
      <c r="J30" s="106"/>
      <c r="K30"/>
      <c r="L30"/>
      <c r="M30"/>
      <c r="N30"/>
      <c r="P30" s="603" t="s">
        <v>208</v>
      </c>
      <c r="Q30" s="604">
        <v>528.21299999999997</v>
      </c>
      <c r="R30" s="604">
        <v>191.86099999999999</v>
      </c>
      <c r="S30" s="649">
        <v>2.7531025065021031</v>
      </c>
    </row>
    <row r="31" spans="1:19" ht="16.5" thickBot="1">
      <c r="A31" s="106"/>
      <c r="B31" s="106"/>
      <c r="C31" s="106"/>
      <c r="D31" s="106"/>
      <c r="E31" s="106"/>
      <c r="F31" s="106"/>
      <c r="G31" s="106"/>
      <c r="H31" s="106"/>
      <c r="I31" s="106"/>
      <c r="J31" s="106"/>
      <c r="K31"/>
      <c r="L31"/>
      <c r="M31"/>
      <c r="N31"/>
      <c r="P31" s="1028" t="s">
        <v>351</v>
      </c>
      <c r="Q31" s="932">
        <v>463.47399999999999</v>
      </c>
      <c r="R31" s="932">
        <v>130.38900000000001</v>
      </c>
      <c r="S31" s="1029">
        <v>3.5545483131245734</v>
      </c>
    </row>
    <row r="32" spans="1:19" ht="16.5" thickBot="1">
      <c r="A32" s="106"/>
      <c r="B32" s="106"/>
      <c r="C32" s="106"/>
      <c r="D32" s="106"/>
      <c r="E32" s="106"/>
      <c r="F32" s="106"/>
      <c r="G32" s="106"/>
      <c r="H32" s="106"/>
      <c r="I32" s="106"/>
      <c r="J32" s="106"/>
      <c r="K32"/>
      <c r="L32"/>
      <c r="M32"/>
      <c r="N32"/>
      <c r="P32" s="933" t="s">
        <v>321</v>
      </c>
      <c r="Q32" s="607">
        <v>50279.349000000002</v>
      </c>
      <c r="R32" s="607">
        <v>14474.962</v>
      </c>
      <c r="S32" s="728">
        <v>3.4735392742309097</v>
      </c>
    </row>
    <row r="33" spans="1:19">
      <c r="A33" s="63" t="s">
        <v>439</v>
      </c>
      <c r="B33" s="63"/>
      <c r="C33" s="106"/>
      <c r="D33" s="106"/>
      <c r="E33" s="106"/>
      <c r="F33" s="106"/>
      <c r="G33" s="106"/>
      <c r="H33" s="106"/>
      <c r="I33" s="106"/>
      <c r="J33" s="106"/>
      <c r="K33"/>
      <c r="L33"/>
      <c r="M33"/>
      <c r="N33"/>
      <c r="P33"/>
      <c r="Q33"/>
      <c r="R33"/>
      <c r="S33"/>
    </row>
    <row r="34" spans="1:19">
      <c r="A34" s="1154"/>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c r="J42" s="106"/>
      <c r="K42" s="106"/>
      <c r="L42" s="106"/>
      <c r="M42" s="106"/>
      <c r="N42" s="106"/>
      <c r="P42"/>
      <c r="Q42"/>
      <c r="R42"/>
      <c r="S42"/>
    </row>
    <row r="43" spans="1:19">
      <c r="A43"/>
      <c r="B43"/>
      <c r="C43"/>
      <c r="D43"/>
      <c r="E43"/>
      <c r="F43"/>
      <c r="G43"/>
      <c r="H43"/>
      <c r="I43"/>
      <c r="J43" s="106"/>
      <c r="K43" s="106"/>
      <c r="L43" s="106"/>
      <c r="M43" s="106"/>
      <c r="N43" s="106"/>
      <c r="P43"/>
      <c r="Q43"/>
      <c r="R43"/>
      <c r="S43"/>
    </row>
    <row r="44" spans="1:19">
      <c r="A44"/>
      <c r="B44"/>
      <c r="C44"/>
      <c r="D44"/>
      <c r="E44"/>
      <c r="F44"/>
      <c r="G44"/>
      <c r="H44"/>
      <c r="I44"/>
      <c r="J44" s="106"/>
      <c r="K44" s="106"/>
      <c r="L44" s="106"/>
      <c r="M44" s="106"/>
      <c r="N44" s="106"/>
      <c r="P44"/>
      <c r="Q44"/>
      <c r="R44"/>
      <c r="S44"/>
    </row>
    <row r="45" spans="1:19">
      <c r="A45"/>
      <c r="B45"/>
      <c r="C45"/>
      <c r="D45"/>
      <c r="E45"/>
      <c r="F45"/>
      <c r="G45"/>
      <c r="H45"/>
      <c r="I45"/>
      <c r="J45" s="106"/>
      <c r="K45" s="106"/>
      <c r="L45" s="106"/>
      <c r="M45" s="106"/>
      <c r="N45" s="106"/>
      <c r="P45"/>
      <c r="Q45"/>
      <c r="R45"/>
      <c r="S45"/>
    </row>
    <row r="46" spans="1:19">
      <c r="A46"/>
      <c r="B46"/>
      <c r="C46"/>
      <c r="D46"/>
      <c r="E46"/>
      <c r="F46"/>
      <c r="G46"/>
      <c r="H46"/>
      <c r="I46"/>
      <c r="J46" s="106"/>
      <c r="P46"/>
      <c r="Q46"/>
      <c r="R46"/>
      <c r="S46"/>
    </row>
    <row r="47" spans="1:19">
      <c r="A47"/>
      <c r="B47"/>
      <c r="C47"/>
      <c r="D47"/>
      <c r="E47"/>
      <c r="F47"/>
      <c r="G47"/>
      <c r="H47"/>
      <c r="I47"/>
      <c r="J47" s="106"/>
      <c r="K47" s="106"/>
      <c r="P47"/>
      <c r="Q47"/>
      <c r="R47"/>
      <c r="S47"/>
    </row>
    <row r="48" spans="1:19" ht="14.25" customHeight="1">
      <c r="A48"/>
      <c r="B48"/>
      <c r="C48"/>
      <c r="D48"/>
      <c r="E48"/>
      <c r="F48"/>
      <c r="G48"/>
      <c r="H48"/>
      <c r="I48"/>
      <c r="J48" s="106"/>
      <c r="K48" s="106"/>
      <c r="P48"/>
      <c r="Q48"/>
      <c r="R48"/>
      <c r="S48"/>
    </row>
    <row r="49" spans="1:19">
      <c r="A49"/>
      <c r="B49"/>
      <c r="C49"/>
      <c r="D49"/>
      <c r="E49"/>
      <c r="F49"/>
      <c r="G49"/>
      <c r="H49"/>
      <c r="I49"/>
      <c r="J49" s="106"/>
      <c r="K49" s="106"/>
      <c r="P49"/>
      <c r="Q49"/>
      <c r="R49"/>
      <c r="S49"/>
    </row>
    <row r="50" spans="1:19">
      <c r="A50"/>
      <c r="B50"/>
      <c r="C50"/>
      <c r="D50"/>
      <c r="E50"/>
      <c r="F50"/>
      <c r="G50"/>
      <c r="H50"/>
      <c r="I50"/>
      <c r="J50" s="106"/>
      <c r="K50" s="106"/>
      <c r="P50"/>
      <c r="Q50"/>
      <c r="R50"/>
      <c r="S50"/>
    </row>
    <row r="51" spans="1:19">
      <c r="A51"/>
      <c r="B51"/>
      <c r="C51"/>
      <c r="D51"/>
      <c r="E51"/>
      <c r="F51"/>
      <c r="G51"/>
      <c r="H51"/>
      <c r="I51"/>
      <c r="J51" s="106"/>
      <c r="K51" s="106"/>
      <c r="P51"/>
      <c r="Q51"/>
      <c r="R51"/>
      <c r="S51"/>
    </row>
    <row r="52" spans="1:19">
      <c r="A52"/>
      <c r="B52"/>
      <c r="C52"/>
      <c r="D52"/>
      <c r="E52"/>
      <c r="F52"/>
      <c r="G52"/>
      <c r="H52"/>
      <c r="I52"/>
      <c r="J52" s="106"/>
      <c r="K52" s="106"/>
    </row>
    <row r="53" spans="1:19">
      <c r="A53"/>
      <c r="B53"/>
      <c r="C53"/>
      <c r="D53"/>
      <c r="E53"/>
      <c r="F53"/>
      <c r="G53"/>
      <c r="H53"/>
      <c r="I53"/>
      <c r="J53" s="106"/>
      <c r="K53" s="106"/>
      <c r="P53" s="106"/>
      <c r="Q53" s="106"/>
      <c r="R53" s="106"/>
      <c r="S53" s="106"/>
    </row>
    <row r="54" spans="1:19">
      <c r="A54"/>
      <c r="B54"/>
      <c r="C54"/>
      <c r="D54"/>
      <c r="E54"/>
      <c r="F54"/>
      <c r="G54"/>
      <c r="H54"/>
      <c r="I54"/>
      <c r="J54" s="106"/>
      <c r="K54" s="106"/>
      <c r="P54" s="106"/>
      <c r="Q54" s="106"/>
      <c r="R54" s="106"/>
      <c r="S54" s="106"/>
    </row>
    <row r="55" spans="1:19">
      <c r="A55"/>
      <c r="B55"/>
      <c r="C55"/>
      <c r="D55"/>
      <c r="E55"/>
      <c r="F55"/>
      <c r="G55"/>
      <c r="H55"/>
      <c r="I55"/>
      <c r="J55" s="106"/>
      <c r="K55" s="106"/>
      <c r="P55" s="106"/>
      <c r="Q55" s="106"/>
      <c r="R55" s="106"/>
      <c r="S55" s="106"/>
    </row>
    <row r="56" spans="1:19">
      <c r="A56"/>
      <c r="B56"/>
      <c r="C56"/>
      <c r="D56"/>
      <c r="E56"/>
      <c r="F56"/>
      <c r="G56"/>
      <c r="H56"/>
      <c r="I56"/>
      <c r="J56" s="106"/>
      <c r="K56" s="106"/>
      <c r="P56" s="106"/>
      <c r="Q56" s="106"/>
      <c r="R56" s="106"/>
      <c r="S56" s="106"/>
    </row>
    <row r="57" spans="1:19">
      <c r="A57"/>
      <c r="B57"/>
      <c r="C57"/>
      <c r="D57"/>
      <c r="E57"/>
      <c r="F57"/>
      <c r="G57"/>
      <c r="H57"/>
      <c r="I57"/>
      <c r="J57" s="106"/>
      <c r="K57" s="106"/>
      <c r="P57" s="106"/>
      <c r="Q57" s="106"/>
      <c r="R57" s="106"/>
      <c r="S57" s="106"/>
    </row>
    <row r="58" spans="1:19">
      <c r="A58"/>
      <c r="B58"/>
      <c r="C58"/>
      <c r="D58"/>
      <c r="E58"/>
      <c r="F58"/>
      <c r="G58"/>
      <c r="H58"/>
      <c r="I58"/>
      <c r="J58" s="106"/>
      <c r="K58" s="106"/>
      <c r="P58" s="106"/>
      <c r="Q58" s="106"/>
      <c r="R58" s="106"/>
      <c r="S58" s="106"/>
    </row>
    <row r="59" spans="1:19">
      <c r="A59"/>
      <c r="B59"/>
      <c r="C59"/>
      <c r="D59"/>
      <c r="E59"/>
      <c r="F59"/>
      <c r="G59"/>
      <c r="H59"/>
      <c r="I59"/>
      <c r="J59" s="106"/>
      <c r="K59" s="106"/>
      <c r="P59" s="106"/>
      <c r="Q59" s="106"/>
      <c r="R59" s="106"/>
      <c r="S59" s="106"/>
    </row>
    <row r="60" spans="1:19">
      <c r="A60"/>
      <c r="B60"/>
      <c r="C60"/>
      <c r="D60"/>
      <c r="E60"/>
      <c r="F60"/>
      <c r="G60"/>
      <c r="H60"/>
      <c r="I60"/>
      <c r="J60" s="106"/>
      <c r="K60" s="106"/>
      <c r="P60" s="106"/>
      <c r="Q60" s="106"/>
      <c r="R60" s="106"/>
      <c r="S60" s="106"/>
    </row>
    <row r="61" spans="1:19">
      <c r="A61"/>
      <c r="B61"/>
      <c r="C61"/>
      <c r="D61"/>
      <c r="E61"/>
      <c r="F61"/>
      <c r="G61"/>
      <c r="H61"/>
      <c r="I61"/>
      <c r="J61" s="106"/>
      <c r="K61" s="106"/>
      <c r="P61" s="106"/>
      <c r="Q61" s="106"/>
      <c r="R61" s="106"/>
      <c r="S61" s="106"/>
    </row>
    <row r="62" spans="1:19">
      <c r="A62"/>
      <c r="B62"/>
      <c r="C62"/>
      <c r="D62"/>
      <c r="E62"/>
      <c r="F62"/>
      <c r="G62"/>
      <c r="H62"/>
      <c r="I62"/>
      <c r="J62" s="106"/>
      <c r="K62" s="106"/>
      <c r="P62" s="106"/>
      <c r="Q62" s="106"/>
      <c r="R62" s="106"/>
      <c r="S62" s="106"/>
    </row>
    <row r="63" spans="1:19">
      <c r="A63"/>
      <c r="B63"/>
      <c r="C63"/>
      <c r="D63"/>
      <c r="E63"/>
      <c r="F63"/>
      <c r="G63"/>
      <c r="H63"/>
      <c r="I63"/>
      <c r="J63" s="106"/>
      <c r="K63" s="106"/>
      <c r="P63" s="106"/>
      <c r="Q63" s="106"/>
      <c r="R63" s="106"/>
      <c r="S63" s="106"/>
    </row>
    <row r="64" spans="1:19">
      <c r="A64"/>
      <c r="B64"/>
      <c r="C64"/>
      <c r="D64"/>
      <c r="E64"/>
      <c r="F64"/>
      <c r="G64"/>
      <c r="H64"/>
      <c r="I64"/>
      <c r="J64" s="106"/>
      <c r="K64" s="106"/>
      <c r="P64" s="106"/>
      <c r="Q64" s="106"/>
      <c r="R64" s="106"/>
      <c r="S64" s="106"/>
    </row>
    <row r="65" spans="1:19">
      <c r="A65"/>
      <c r="B65"/>
      <c r="C65"/>
      <c r="D65"/>
      <c r="E65"/>
      <c r="F65"/>
      <c r="G65"/>
      <c r="H65"/>
      <c r="I65"/>
      <c r="J65" s="106"/>
      <c r="K65" s="106"/>
      <c r="P65" s="106"/>
      <c r="Q65" s="106"/>
      <c r="R65" s="106"/>
      <c r="S65" s="106"/>
    </row>
    <row r="66" spans="1:19">
      <c r="A66"/>
      <c r="B66"/>
      <c r="C66"/>
      <c r="D66"/>
      <c r="E66"/>
      <c r="F66"/>
      <c r="G66"/>
      <c r="H66"/>
      <c r="I66"/>
      <c r="J66" s="106"/>
      <c r="K66" s="106"/>
      <c r="P66" s="106"/>
      <c r="Q66" s="106"/>
      <c r="R66" s="106"/>
      <c r="S66" s="106"/>
    </row>
    <row r="67" spans="1:19">
      <c r="A67"/>
      <c r="B67"/>
      <c r="C67"/>
      <c r="D67"/>
      <c r="E67"/>
      <c r="F67"/>
      <c r="G67"/>
      <c r="H67"/>
      <c r="I67"/>
      <c r="J67" s="106"/>
      <c r="K67" s="106"/>
      <c r="P67" s="106"/>
      <c r="Q67" s="106"/>
      <c r="R67" s="106"/>
      <c r="S67" s="106"/>
    </row>
    <row r="68" spans="1:19">
      <c r="A68"/>
      <c r="B68"/>
      <c r="C68"/>
      <c r="D68"/>
      <c r="E68"/>
      <c r="F68"/>
      <c r="G68"/>
      <c r="H68"/>
      <c r="I68"/>
      <c r="J68" s="106"/>
      <c r="K68" s="106"/>
      <c r="P68" s="106"/>
      <c r="Q68" s="106"/>
      <c r="R68" s="106"/>
      <c r="S68" s="106"/>
    </row>
    <row r="69" spans="1:19">
      <c r="A69"/>
      <c r="B69"/>
      <c r="C69"/>
      <c r="D69"/>
      <c r="E69"/>
      <c r="F69"/>
      <c r="G69"/>
      <c r="H69"/>
      <c r="I69"/>
      <c r="J69" s="106"/>
      <c r="K69" s="106"/>
      <c r="P69" s="106"/>
      <c r="Q69" s="106"/>
      <c r="R69" s="106"/>
      <c r="S69" s="106"/>
    </row>
    <row r="70" spans="1:19">
      <c r="A70"/>
      <c r="B70"/>
      <c r="C70"/>
      <c r="D70"/>
      <c r="E70"/>
      <c r="F70"/>
      <c r="G70"/>
      <c r="H70"/>
      <c r="I70"/>
      <c r="J70" s="106"/>
      <c r="K70" s="106"/>
      <c r="P70" s="106"/>
      <c r="Q70" s="106"/>
      <c r="R70" s="106"/>
      <c r="S70" s="106"/>
    </row>
    <row r="71" spans="1:19">
      <c r="A71"/>
      <c r="B71"/>
      <c r="C71"/>
      <c r="D71"/>
      <c r="E71"/>
      <c r="F71"/>
      <c r="G71"/>
      <c r="H71"/>
      <c r="I71"/>
      <c r="J71" s="106"/>
      <c r="K71" s="106"/>
      <c r="P71" s="106"/>
      <c r="Q71" s="106"/>
      <c r="R71" s="106"/>
      <c r="S71" s="106"/>
    </row>
    <row r="72" spans="1:19">
      <c r="A72"/>
      <c r="B72"/>
      <c r="C72"/>
      <c r="D72"/>
      <c r="E72"/>
      <c r="F72"/>
      <c r="G72"/>
      <c r="H72"/>
      <c r="I72"/>
      <c r="J72" s="106"/>
      <c r="K72" s="106"/>
      <c r="P72" s="106"/>
      <c r="Q72" s="106"/>
      <c r="R72" s="106"/>
      <c r="S72" s="106"/>
    </row>
    <row r="73" spans="1:19">
      <c r="A73"/>
      <c r="B73"/>
      <c r="C73"/>
      <c r="D73"/>
      <c r="E73"/>
      <c r="F73"/>
      <c r="G73"/>
      <c r="H73"/>
      <c r="I73"/>
      <c r="J73" s="106"/>
      <c r="K73" s="106"/>
    </row>
    <row r="74" spans="1:19">
      <c r="A74"/>
      <c r="B74"/>
      <c r="C74"/>
      <c r="D74"/>
      <c r="E74"/>
      <c r="F74"/>
      <c r="G74"/>
      <c r="H74"/>
      <c r="I74"/>
      <c r="J74" s="106"/>
      <c r="K74" s="106"/>
    </row>
    <row r="75" spans="1:19">
      <c r="A75"/>
      <c r="B75"/>
      <c r="C75"/>
      <c r="D75"/>
      <c r="E75"/>
      <c r="F75"/>
      <c r="G75"/>
      <c r="H75"/>
      <c r="I75"/>
      <c r="J75" s="106"/>
      <c r="K75" s="106"/>
    </row>
    <row r="76" spans="1:19">
      <c r="A76"/>
      <c r="B76"/>
      <c r="C76"/>
      <c r="D76"/>
      <c r="E76"/>
      <c r="F76"/>
      <c r="G76"/>
      <c r="H76"/>
      <c r="I76"/>
      <c r="J76" s="106"/>
      <c r="K76" s="106"/>
    </row>
    <row r="77" spans="1:19">
      <c r="A77"/>
      <c r="B77"/>
      <c r="C77"/>
      <c r="D77"/>
      <c r="E77"/>
      <c r="F77"/>
      <c r="G77"/>
      <c r="H77"/>
      <c r="I77"/>
      <c r="J77" s="106"/>
      <c r="K77" s="106"/>
    </row>
    <row r="78" spans="1:19">
      <c r="A78"/>
      <c r="B78"/>
      <c r="C78"/>
      <c r="D78"/>
      <c r="E78"/>
      <c r="F78"/>
      <c r="G78"/>
      <c r="H78"/>
      <c r="I78"/>
      <c r="J78" s="106"/>
      <c r="K78" s="106"/>
    </row>
    <row r="79" spans="1:19">
      <c r="A79"/>
      <c r="B79"/>
      <c r="C79"/>
      <c r="D79"/>
      <c r="E79"/>
      <c r="F79"/>
      <c r="G79"/>
      <c r="H79"/>
      <c r="I79"/>
      <c r="J79" s="106"/>
      <c r="K79" s="106"/>
    </row>
    <row r="80" spans="1:19">
      <c r="A80"/>
      <c r="B80"/>
      <c r="C80"/>
      <c r="D80"/>
      <c r="E80"/>
      <c r="F80"/>
      <c r="G80"/>
      <c r="H80"/>
      <c r="I80"/>
      <c r="J80" s="106"/>
      <c r="K80" s="106"/>
    </row>
    <row r="81" spans="1:11">
      <c r="A81"/>
      <c r="B81"/>
      <c r="C81"/>
      <c r="D81"/>
      <c r="E81"/>
      <c r="F81"/>
      <c r="G81"/>
      <c r="H81"/>
      <c r="I81"/>
      <c r="J81" s="106"/>
      <c r="K81" s="106"/>
    </row>
    <row r="82" spans="1:11">
      <c r="A82"/>
      <c r="B82"/>
      <c r="C82"/>
      <c r="D82"/>
      <c r="E82"/>
      <c r="F82"/>
      <c r="G82"/>
      <c r="H82"/>
      <c r="I82"/>
      <c r="J82" s="106"/>
      <c r="K82" s="106"/>
    </row>
    <row r="83" spans="1:11">
      <c r="A83"/>
      <c r="B83"/>
      <c r="C83"/>
      <c r="D83"/>
      <c r="E83"/>
      <c r="F83"/>
      <c r="G83"/>
      <c r="H83"/>
      <c r="I83"/>
      <c r="J83" s="106"/>
      <c r="K83" s="106"/>
    </row>
    <row r="84" spans="1:11">
      <c r="A84"/>
      <c r="B84"/>
      <c r="C84"/>
      <c r="D84"/>
      <c r="E84"/>
      <c r="F84"/>
      <c r="G84"/>
      <c r="H84"/>
      <c r="I84"/>
      <c r="J84" s="106"/>
      <c r="K84" s="106"/>
    </row>
    <row r="85" spans="1:11">
      <c r="A85"/>
      <c r="B85"/>
      <c r="C85"/>
      <c r="D85"/>
      <c r="E85"/>
      <c r="F85"/>
      <c r="G85"/>
      <c r="H85"/>
      <c r="I85"/>
      <c r="J85" s="106"/>
      <c r="K85" s="106"/>
    </row>
    <row r="86" spans="1:11">
      <c r="A86"/>
      <c r="B86"/>
      <c r="C86"/>
      <c r="D86"/>
      <c r="E86"/>
      <c r="F86"/>
      <c r="G86"/>
      <c r="H86"/>
      <c r="I86"/>
      <c r="J86" s="106"/>
      <c r="K86" s="106"/>
    </row>
    <row r="87" spans="1:11">
      <c r="A87"/>
      <c r="B87"/>
      <c r="C87"/>
      <c r="D87"/>
      <c r="E87"/>
      <c r="F87"/>
      <c r="G87"/>
      <c r="H87"/>
      <c r="I87"/>
      <c r="J87" s="106"/>
      <c r="K87" s="106"/>
    </row>
    <row r="88" spans="1:11">
      <c r="A88"/>
      <c r="B88"/>
      <c r="C88"/>
      <c r="D88"/>
      <c r="E88"/>
      <c r="F88"/>
      <c r="G88"/>
      <c r="H88"/>
      <c r="I88"/>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1">
    <sortCondition descending="1" ref="Q7:Q51"/>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N42" sqref="N42"/>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18"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586" t="s">
        <v>303</v>
      </c>
    </row>
    <row r="2" spans="1:27" ht="18" customHeight="1">
      <c r="A2" s="1546" t="s">
        <v>517</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511</v>
      </c>
      <c r="B3" s="1549"/>
      <c r="C3" s="1549"/>
      <c r="D3" s="1549"/>
      <c r="E3" s="1549"/>
      <c r="F3" s="1549"/>
      <c r="G3" s="1549"/>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2925.57</v>
      </c>
      <c r="C8" s="602">
        <v>4368</v>
      </c>
      <c r="D8" s="729">
        <v>2.2532984172218589</v>
      </c>
      <c r="E8" s="822"/>
      <c r="F8" s="821" t="s">
        <v>443</v>
      </c>
      <c r="G8" s="602">
        <v>615.91999999999996</v>
      </c>
      <c r="H8" s="881">
        <v>3040</v>
      </c>
      <c r="I8" s="882">
        <v>2.750256753739674</v>
      </c>
      <c r="J8" s="657"/>
      <c r="K8" s="740" t="s">
        <v>191</v>
      </c>
      <c r="L8" s="602">
        <v>2125.3029999999999</v>
      </c>
      <c r="M8" s="602">
        <v>957.98400000000004</v>
      </c>
      <c r="N8" s="729">
        <v>2.218516175635501</v>
      </c>
      <c r="O8" s="657"/>
      <c r="P8" s="740" t="s">
        <v>194</v>
      </c>
      <c r="Q8" s="602">
        <v>1138.758</v>
      </c>
      <c r="R8" s="602">
        <v>307.50400000000002</v>
      </c>
      <c r="S8" s="729">
        <v>3.7032298766845306</v>
      </c>
    </row>
    <row r="9" spans="1:27" ht="15.75">
      <c r="A9" s="605" t="s">
        <v>205</v>
      </c>
      <c r="B9" s="604">
        <v>1696.479</v>
      </c>
      <c r="C9" s="604">
        <v>1147</v>
      </c>
      <c r="D9" s="649">
        <v>3.0363833568693992</v>
      </c>
      <c r="E9" s="823"/>
      <c r="F9" s="605" t="s">
        <v>209</v>
      </c>
      <c r="G9" s="604">
        <v>425.786</v>
      </c>
      <c r="H9" s="604">
        <v>2306</v>
      </c>
      <c r="I9" s="649">
        <v>2.4784828252606332</v>
      </c>
      <c r="J9" s="657"/>
      <c r="K9" s="603" t="s">
        <v>194</v>
      </c>
      <c r="L9" s="604">
        <v>1757.8579999999999</v>
      </c>
      <c r="M9" s="604">
        <v>531.303</v>
      </c>
      <c r="N9" s="649">
        <v>3.3085790970500826</v>
      </c>
      <c r="O9" s="657"/>
      <c r="P9" s="603" t="s">
        <v>443</v>
      </c>
      <c r="Q9" s="604">
        <v>1040.866</v>
      </c>
      <c r="R9" s="604">
        <v>262.334</v>
      </c>
      <c r="S9" s="649">
        <v>3.9677129155961484</v>
      </c>
    </row>
    <row r="10" spans="1:27" ht="15.75">
      <c r="A10" s="605" t="s">
        <v>443</v>
      </c>
      <c r="B10" s="604">
        <v>1628.8779999999999</v>
      </c>
      <c r="C10" s="606">
        <v>5060</v>
      </c>
      <c r="D10" s="650">
        <v>2.7996638089279697</v>
      </c>
      <c r="E10" s="822"/>
      <c r="F10" s="938" t="s">
        <v>213</v>
      </c>
      <c r="G10" s="932">
        <v>85.662000000000006</v>
      </c>
      <c r="H10" s="1334">
        <v>1018</v>
      </c>
      <c r="I10" s="1335">
        <v>1.3811996130280555</v>
      </c>
      <c r="J10" s="657"/>
      <c r="K10" s="603" t="s">
        <v>196</v>
      </c>
      <c r="L10" s="604">
        <v>880.61400000000003</v>
      </c>
      <c r="M10" s="604">
        <v>249.15899999999999</v>
      </c>
      <c r="N10" s="649">
        <v>3.5343455383911482</v>
      </c>
      <c r="O10" s="657"/>
      <c r="P10" s="603" t="s">
        <v>196</v>
      </c>
      <c r="Q10" s="604">
        <v>848.8</v>
      </c>
      <c r="R10" s="604">
        <v>279.35199999999998</v>
      </c>
      <c r="S10" s="649">
        <v>3.0384604370113695</v>
      </c>
    </row>
    <row r="11" spans="1:27" ht="16.5" thickBot="1">
      <c r="A11" s="605" t="s">
        <v>194</v>
      </c>
      <c r="B11" s="604">
        <v>1169.3440000000001</v>
      </c>
      <c r="C11" s="604">
        <v>1022</v>
      </c>
      <c r="D11" s="649">
        <v>2.1082556567204547</v>
      </c>
      <c r="E11" s="823"/>
      <c r="F11" s="938" t="s">
        <v>191</v>
      </c>
      <c r="G11" s="932">
        <v>55.026000000000003</v>
      </c>
      <c r="H11" s="1334">
        <v>442</v>
      </c>
      <c r="I11" s="1335">
        <v>1.9781428622784629</v>
      </c>
      <c r="J11" s="657"/>
      <c r="K11" s="603" t="s">
        <v>211</v>
      </c>
      <c r="L11" s="604">
        <v>823.95</v>
      </c>
      <c r="M11" s="604">
        <v>189.089</v>
      </c>
      <c r="N11" s="649">
        <v>4.3574718783218485</v>
      </c>
      <c r="O11" s="657"/>
      <c r="P11" s="603" t="s">
        <v>205</v>
      </c>
      <c r="Q11" s="604">
        <v>484.154</v>
      </c>
      <c r="R11" s="604">
        <v>147.869</v>
      </c>
      <c r="S11" s="649">
        <v>3.2742089281729099</v>
      </c>
    </row>
    <row r="12" spans="1:27" ht="16.5" thickBot="1">
      <c r="A12" s="605" t="s">
        <v>209</v>
      </c>
      <c r="B12" s="604">
        <v>979.97299999999996</v>
      </c>
      <c r="C12" s="604">
        <v>3618</v>
      </c>
      <c r="D12" s="649">
        <v>2.01870235061706</v>
      </c>
      <c r="E12" s="823"/>
      <c r="F12" s="1021" t="s">
        <v>321</v>
      </c>
      <c r="G12" s="607">
        <v>1206.721</v>
      </c>
      <c r="H12" s="1073">
        <v>6928</v>
      </c>
      <c r="I12" s="1074">
        <v>2.4479929728183585</v>
      </c>
      <c r="J12" s="657"/>
      <c r="K12" s="603" t="s">
        <v>443</v>
      </c>
      <c r="L12" s="604">
        <v>726.70500000000004</v>
      </c>
      <c r="M12" s="604">
        <v>132.20099999999999</v>
      </c>
      <c r="N12" s="649">
        <v>5.4969705221594394</v>
      </c>
      <c r="O12" s="657"/>
      <c r="P12" s="603" t="s">
        <v>193</v>
      </c>
      <c r="Q12" s="604">
        <v>376.08699999999999</v>
      </c>
      <c r="R12" s="604">
        <v>59.585999999999999</v>
      </c>
      <c r="S12" s="649">
        <v>6.3116671701406366</v>
      </c>
    </row>
    <row r="13" spans="1:27" ht="15.75">
      <c r="A13" s="605" t="s">
        <v>196</v>
      </c>
      <c r="B13" s="604">
        <v>848.91899999999998</v>
      </c>
      <c r="C13" s="604">
        <v>900</v>
      </c>
      <c r="D13" s="649">
        <v>1.6987757241997583</v>
      </c>
      <c r="E13" s="823"/>
      <c r="F13"/>
      <c r="G13"/>
      <c r="H13"/>
      <c r="I13"/>
      <c r="J13" s="657"/>
      <c r="K13" s="603" t="s">
        <v>204</v>
      </c>
      <c r="L13" s="604">
        <v>371.387</v>
      </c>
      <c r="M13" s="604">
        <v>168.875</v>
      </c>
      <c r="N13" s="649">
        <v>2.199182827535159</v>
      </c>
      <c r="O13" s="657"/>
      <c r="P13" s="603" t="s">
        <v>211</v>
      </c>
      <c r="Q13" s="604">
        <v>224.88800000000001</v>
      </c>
      <c r="R13" s="604">
        <v>53.942</v>
      </c>
      <c r="S13" s="649">
        <v>4.16907048311149</v>
      </c>
    </row>
    <row r="14" spans="1:27" ht="15.75">
      <c r="A14" s="605" t="s">
        <v>213</v>
      </c>
      <c r="B14" s="604">
        <v>741.79</v>
      </c>
      <c r="C14" s="604">
        <v>2159</v>
      </c>
      <c r="D14" s="649">
        <v>1.508837947236743</v>
      </c>
      <c r="E14" s="823"/>
      <c r="J14" s="657"/>
      <c r="K14" s="603" t="s">
        <v>208</v>
      </c>
      <c r="L14" s="604">
        <v>295.34800000000001</v>
      </c>
      <c r="M14" s="604">
        <v>80</v>
      </c>
      <c r="N14" s="649">
        <v>3.6918500000000001</v>
      </c>
      <c r="O14" s="657"/>
      <c r="P14" s="603" t="s">
        <v>430</v>
      </c>
      <c r="Q14" s="604">
        <v>109.47499999999999</v>
      </c>
      <c r="R14" s="604">
        <v>14.5</v>
      </c>
      <c r="S14" s="649">
        <v>7.55</v>
      </c>
    </row>
    <row r="15" spans="1:27" ht="15.75">
      <c r="A15" s="605" t="s">
        <v>191</v>
      </c>
      <c r="B15" s="604">
        <v>603.16600000000005</v>
      </c>
      <c r="C15" s="604">
        <v>2957</v>
      </c>
      <c r="D15" s="649">
        <v>2.7100301930196613</v>
      </c>
      <c r="E15" s="823"/>
      <c r="F15" s="106"/>
      <c r="G15" s="106"/>
      <c r="H15" s="106"/>
      <c r="I15" s="106"/>
      <c r="J15" s="657"/>
      <c r="K15" s="603" t="s">
        <v>212</v>
      </c>
      <c r="L15" s="604">
        <v>181.709</v>
      </c>
      <c r="M15" s="604">
        <v>86.018000000000001</v>
      </c>
      <c r="N15" s="649">
        <v>2.1124532074682043</v>
      </c>
      <c r="O15" s="657"/>
      <c r="P15" s="603" t="s">
        <v>191</v>
      </c>
      <c r="Q15" s="604">
        <v>56.832999999999998</v>
      </c>
      <c r="R15" s="604">
        <v>8.952</v>
      </c>
      <c r="S15" s="649">
        <v>6.3486371760500449</v>
      </c>
    </row>
    <row r="16" spans="1:27" ht="15.75">
      <c r="A16" s="605" t="s">
        <v>204</v>
      </c>
      <c r="B16" s="604">
        <v>570.21699999999998</v>
      </c>
      <c r="C16" s="606">
        <v>685</v>
      </c>
      <c r="D16" s="650">
        <v>1.859092065023898</v>
      </c>
      <c r="E16" s="823"/>
      <c r="F16" s="106"/>
      <c r="G16" s="106"/>
      <c r="H16" s="106"/>
      <c r="I16" s="106"/>
      <c r="J16" s="657"/>
      <c r="K16" s="603" t="s">
        <v>200</v>
      </c>
      <c r="L16" s="604">
        <v>180.15700000000001</v>
      </c>
      <c r="M16" s="604">
        <v>66.963999999999999</v>
      </c>
      <c r="N16" s="649">
        <v>2.690356012185652</v>
      </c>
      <c r="O16" s="657"/>
      <c r="P16" s="603" t="s">
        <v>209</v>
      </c>
      <c r="Q16" s="604">
        <v>29.904</v>
      </c>
      <c r="R16" s="604">
        <v>7.3109999999999999</v>
      </c>
      <c r="S16" s="649">
        <v>4.0902749281903983</v>
      </c>
    </row>
    <row r="17" spans="1:19" ht="16.5" thickBot="1">
      <c r="A17" s="605" t="s">
        <v>210</v>
      </c>
      <c r="B17" s="604">
        <v>445.78100000000001</v>
      </c>
      <c r="C17" s="604">
        <v>937</v>
      </c>
      <c r="D17" s="649">
        <v>1.8481952586671531</v>
      </c>
      <c r="E17" s="822"/>
      <c r="J17" s="657"/>
      <c r="K17" s="603" t="s">
        <v>193</v>
      </c>
      <c r="L17" s="604">
        <v>176.45500000000001</v>
      </c>
      <c r="M17" s="604">
        <v>33.831000000000003</v>
      </c>
      <c r="N17" s="649">
        <v>5.2157784280689308</v>
      </c>
      <c r="O17" s="657"/>
      <c r="P17" s="1028" t="s">
        <v>208</v>
      </c>
      <c r="Q17" s="932">
        <v>21.154</v>
      </c>
      <c r="R17" s="932">
        <v>8.8699999999999992</v>
      </c>
      <c r="S17" s="1029">
        <v>2.3848928974069898</v>
      </c>
    </row>
    <row r="18" spans="1:19" ht="16.5" thickBot="1">
      <c r="A18" s="1021" t="s">
        <v>321</v>
      </c>
      <c r="B18" s="607">
        <v>12191.366</v>
      </c>
      <c r="C18" s="607">
        <v>23856</v>
      </c>
      <c r="D18" s="728">
        <v>2.2361383667894175</v>
      </c>
      <c r="E18" s="824"/>
      <c r="F18" s="106"/>
      <c r="G18" s="106"/>
      <c r="H18" s="106"/>
      <c r="K18" s="603" t="s">
        <v>209</v>
      </c>
      <c r="L18" s="604">
        <v>173.36199999999999</v>
      </c>
      <c r="M18" s="604">
        <v>71.090999999999994</v>
      </c>
      <c r="N18" s="649">
        <v>2.4385927895232871</v>
      </c>
      <c r="O18" s="657"/>
      <c r="P18" s="933" t="s">
        <v>321</v>
      </c>
      <c r="Q18" s="607">
        <v>4351.8519999999999</v>
      </c>
      <c r="R18" s="607">
        <v>1152.5260000000001</v>
      </c>
      <c r="S18" s="728">
        <v>3.7759252285848643</v>
      </c>
    </row>
    <row r="19" spans="1:19" ht="16.5" thickBot="1">
      <c r="A19"/>
      <c r="B19"/>
      <c r="C19"/>
      <c r="D19"/>
      <c r="E19" s="825"/>
      <c r="F19" s="106"/>
      <c r="G19" s="106"/>
      <c r="H19" s="106"/>
      <c r="J19" s="657"/>
      <c r="K19" s="1028" t="s">
        <v>192</v>
      </c>
      <c r="L19" s="932">
        <v>122.23399999999999</v>
      </c>
      <c r="M19" s="932">
        <v>11.771000000000001</v>
      </c>
      <c r="N19" s="1029">
        <v>10.384334381106108</v>
      </c>
      <c r="O19" s="657"/>
      <c r="P19"/>
      <c r="Q19"/>
      <c r="R19"/>
      <c r="S19"/>
    </row>
    <row r="20" spans="1:19" ht="15" customHeight="1" thickBot="1">
      <c r="A20"/>
      <c r="B20"/>
      <c r="C20"/>
      <c r="D20"/>
      <c r="E20" s="825"/>
      <c r="F20" s="106"/>
      <c r="G20" s="106"/>
      <c r="H20" s="106"/>
      <c r="J20" s="657"/>
      <c r="K20" s="933" t="s">
        <v>321</v>
      </c>
      <c r="L20" s="607">
        <v>7998.1559999999999</v>
      </c>
      <c r="M20" s="607">
        <v>2636.1559999999999</v>
      </c>
      <c r="N20" s="1336">
        <v>3.0340222657536202</v>
      </c>
      <c r="O20" s="657"/>
      <c r="P20"/>
      <c r="Q20"/>
      <c r="R20"/>
      <c r="S20"/>
    </row>
    <row r="21" spans="1:19">
      <c r="A21"/>
      <c r="B21"/>
      <c r="C21"/>
      <c r="D21"/>
      <c r="E21" s="826"/>
      <c r="F21" s="106"/>
      <c r="G21" s="106"/>
      <c r="H21" s="106"/>
      <c r="J21" s="657"/>
      <c r="K21"/>
      <c r="L21"/>
      <c r="M21"/>
      <c r="N21"/>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row>
    <row r="25" spans="1:19">
      <c r="A25" s="63"/>
      <c r="B25" s="63"/>
      <c r="C25" s="106"/>
      <c r="D25" s="106"/>
      <c r="E25" s="106"/>
      <c r="F25" s="106"/>
      <c r="G25" s="106"/>
      <c r="H25" s="106"/>
      <c r="I25" s="106"/>
      <c r="K25"/>
      <c r="L25"/>
      <c r="M25"/>
      <c r="N25"/>
      <c r="P25" s="106"/>
      <c r="Q25" s="106"/>
      <c r="R25" s="106"/>
      <c r="S25" s="106"/>
    </row>
    <row r="26" spans="1:19">
      <c r="A26" s="63" t="s">
        <v>439</v>
      </c>
      <c r="B26" s="63"/>
      <c r="C26" s="106"/>
      <c r="D26" s="106"/>
      <c r="E26" s="106"/>
      <c r="F26" s="106"/>
      <c r="G26" s="106"/>
      <c r="H26" s="106"/>
      <c r="I26" s="106"/>
      <c r="K26"/>
      <c r="L26"/>
      <c r="M26"/>
      <c r="N26"/>
      <c r="P26" s="106"/>
      <c r="Q26" s="106"/>
      <c r="R26" s="106"/>
      <c r="S26" s="10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c r="B31"/>
      <c r="C31"/>
      <c r="D31"/>
      <c r="E31"/>
      <c r="F31"/>
      <c r="G31"/>
      <c r="H31"/>
      <c r="I31"/>
      <c r="J31" s="106"/>
      <c r="K31" s="106"/>
      <c r="L31" s="106"/>
      <c r="M31" s="106"/>
      <c r="N31" s="106"/>
      <c r="P31" s="106"/>
      <c r="Q31" s="106"/>
      <c r="R31" s="106"/>
      <c r="S31" s="106"/>
    </row>
    <row r="32" spans="1:19">
      <c r="A32"/>
      <c r="B32"/>
      <c r="C32"/>
      <c r="D32"/>
      <c r="E32"/>
      <c r="F32"/>
      <c r="G32"/>
      <c r="H32"/>
      <c r="I32"/>
      <c r="J32" s="106"/>
      <c r="K32" s="106"/>
      <c r="L32" s="106"/>
      <c r="M32" s="106"/>
      <c r="N32" s="106"/>
      <c r="P32" s="106"/>
      <c r="Q32" s="106"/>
      <c r="R32" s="106"/>
      <c r="S32" s="106"/>
    </row>
    <row r="33" spans="1:19">
      <c r="A33"/>
      <c r="B33"/>
      <c r="C33"/>
      <c r="D33"/>
      <c r="E33"/>
      <c r="F33"/>
      <c r="G33"/>
      <c r="H33"/>
      <c r="I33"/>
      <c r="J33" s="106"/>
      <c r="K33" s="106"/>
      <c r="L33" s="106"/>
      <c r="M33" s="106"/>
      <c r="N33" s="106"/>
      <c r="P33" s="106"/>
      <c r="Q33" s="106"/>
      <c r="R33" s="106"/>
      <c r="S33" s="106"/>
    </row>
    <row r="34" spans="1:19">
      <c r="A34"/>
      <c r="B34"/>
      <c r="C34"/>
      <c r="D34"/>
      <c r="E34"/>
      <c r="F34"/>
      <c r="G34"/>
      <c r="H34"/>
      <c r="I34"/>
      <c r="J34" s="106"/>
      <c r="K34" s="106"/>
      <c r="L34" s="106"/>
      <c r="M34" s="106"/>
      <c r="N34" s="106"/>
      <c r="P34" s="106"/>
      <c r="Q34" s="106"/>
      <c r="R34" s="106"/>
      <c r="S34" s="106"/>
    </row>
    <row r="35" spans="1:19">
      <c r="A35"/>
      <c r="B35"/>
      <c r="C35"/>
      <c r="D35"/>
      <c r="E35"/>
      <c r="F35"/>
      <c r="G35"/>
      <c r="H35"/>
      <c r="I35"/>
      <c r="J35" s="106"/>
      <c r="K35" s="106"/>
      <c r="L35" s="106"/>
      <c r="M35" s="106"/>
      <c r="N35" s="106"/>
    </row>
    <row r="36" spans="1:19">
      <c r="A36"/>
      <c r="B36"/>
      <c r="C36"/>
      <c r="D36"/>
      <c r="E36"/>
      <c r="F36"/>
      <c r="G36"/>
      <c r="H36"/>
      <c r="I36"/>
      <c r="J36" s="106"/>
      <c r="K36" s="106"/>
      <c r="L36" s="106"/>
      <c r="M36" s="106"/>
      <c r="N36" s="106"/>
    </row>
    <row r="37" spans="1:19">
      <c r="A37"/>
      <c r="B37"/>
      <c r="C37"/>
      <c r="D37"/>
      <c r="E37"/>
      <c r="F37"/>
      <c r="G37"/>
      <c r="H37"/>
      <c r="I37"/>
      <c r="J37" s="106"/>
      <c r="K37" s="106"/>
      <c r="L37" s="106"/>
    </row>
    <row r="38" spans="1:19">
      <c r="A38"/>
      <c r="B38"/>
      <c r="C38"/>
      <c r="D38"/>
      <c r="E38"/>
      <c r="F38"/>
      <c r="G38"/>
      <c r="H38"/>
      <c r="I38"/>
      <c r="J38" s="106"/>
      <c r="K38" s="106"/>
      <c r="L38" s="106"/>
    </row>
    <row r="39" spans="1:19">
      <c r="A39"/>
      <c r="B39"/>
      <c r="C39"/>
      <c r="D39"/>
      <c r="E39"/>
      <c r="F39"/>
      <c r="G39"/>
      <c r="H39"/>
      <c r="I39"/>
      <c r="J39" s="106"/>
      <c r="K39" s="106"/>
      <c r="L39" s="106"/>
    </row>
    <row r="40" spans="1:19">
      <c r="A40"/>
      <c r="B40"/>
      <c r="C40"/>
      <c r="D40"/>
      <c r="E40"/>
      <c r="F40"/>
      <c r="G40"/>
      <c r="H40"/>
      <c r="I40"/>
      <c r="J40" s="106"/>
      <c r="K40" s="106"/>
      <c r="L40" s="106"/>
    </row>
    <row r="41" spans="1:19">
      <c r="A41"/>
      <c r="B41"/>
      <c r="C41"/>
      <c r="D41"/>
      <c r="E41"/>
      <c r="F41"/>
      <c r="G41"/>
      <c r="H41"/>
      <c r="I41"/>
      <c r="J41" s="106"/>
      <c r="K41" s="106"/>
      <c r="L41" s="106"/>
    </row>
    <row r="42" spans="1:19">
      <c r="A42"/>
      <c r="B42"/>
      <c r="C42"/>
      <c r="D42"/>
      <c r="E42"/>
      <c r="F42"/>
      <c r="G42"/>
      <c r="H42"/>
      <c r="I42"/>
      <c r="J42" s="106"/>
      <c r="K42" s="106"/>
      <c r="L42" s="106"/>
    </row>
    <row r="43" spans="1:19">
      <c r="A43"/>
      <c r="B43"/>
      <c r="C43"/>
      <c r="D43"/>
      <c r="E43"/>
      <c r="F43"/>
      <c r="G43"/>
      <c r="H43"/>
      <c r="I43"/>
      <c r="J43" s="106"/>
      <c r="K43" s="106"/>
      <c r="L43" s="106"/>
    </row>
    <row r="44" spans="1:19">
      <c r="A44"/>
      <c r="B44"/>
      <c r="C44"/>
      <c r="D44"/>
      <c r="E44"/>
      <c r="F44"/>
      <c r="G44"/>
      <c r="H44"/>
      <c r="I44"/>
      <c r="J44" s="106"/>
      <c r="K44" s="106"/>
      <c r="L44" s="106"/>
    </row>
    <row r="45" spans="1:19">
      <c r="A45"/>
      <c r="B45"/>
      <c r="C45"/>
      <c r="D45"/>
      <c r="E45"/>
      <c r="F45"/>
      <c r="G45"/>
      <c r="H45"/>
      <c r="I45"/>
      <c r="J45" s="106"/>
      <c r="K45" s="106"/>
      <c r="L45" s="106"/>
    </row>
    <row r="46" spans="1:19">
      <c r="A46"/>
      <c r="B46"/>
      <c r="C46"/>
      <c r="D46"/>
      <c r="E46"/>
      <c r="F46"/>
      <c r="G46"/>
      <c r="H46"/>
      <c r="I46"/>
      <c r="J46" s="106"/>
      <c r="K46" s="106"/>
      <c r="L46" s="106"/>
    </row>
    <row r="47" spans="1:19">
      <c r="A47"/>
      <c r="B47"/>
      <c r="C47"/>
      <c r="D47"/>
      <c r="E47"/>
      <c r="F47"/>
      <c r="G47"/>
      <c r="H47"/>
      <c r="I47"/>
      <c r="J47" s="106"/>
      <c r="K47" s="106"/>
      <c r="L47" s="106"/>
    </row>
    <row r="48" spans="1:19">
      <c r="A48"/>
      <c r="B48"/>
      <c r="C48"/>
      <c r="D48"/>
      <c r="E48"/>
      <c r="F48"/>
      <c r="G48"/>
      <c r="H48"/>
      <c r="I48"/>
      <c r="J48" s="106"/>
      <c r="K48" s="106"/>
      <c r="L48" s="106"/>
    </row>
    <row r="49" spans="1:12">
      <c r="A49"/>
      <c r="B49"/>
      <c r="C49"/>
      <c r="D49"/>
      <c r="E49"/>
      <c r="F49"/>
      <c r="G49"/>
      <c r="H49"/>
      <c r="I49"/>
      <c r="J49" s="106"/>
      <c r="K49" s="106"/>
      <c r="L49" s="106"/>
    </row>
    <row r="50" spans="1:12">
      <c r="A50"/>
      <c r="B50"/>
      <c r="C50"/>
      <c r="D50"/>
      <c r="E50"/>
      <c r="F50"/>
      <c r="G50"/>
      <c r="H50"/>
      <c r="I50"/>
      <c r="J50" s="106"/>
      <c r="K50" s="106"/>
      <c r="L50" s="106"/>
    </row>
    <row r="51" spans="1:12">
      <c r="A51"/>
      <c r="B51"/>
      <c r="C51"/>
      <c r="D51"/>
      <c r="E51"/>
      <c r="F51"/>
      <c r="G51"/>
      <c r="H51"/>
      <c r="I51"/>
      <c r="J51" s="106"/>
      <c r="K51" s="106"/>
      <c r="L51" s="106"/>
    </row>
    <row r="52" spans="1:12">
      <c r="A52"/>
      <c r="B52"/>
      <c r="C52"/>
      <c r="D52"/>
      <c r="E52"/>
      <c r="F52"/>
      <c r="G52"/>
      <c r="H52"/>
      <c r="I52"/>
      <c r="J52" s="106"/>
      <c r="K52" s="106"/>
      <c r="L52" s="106"/>
    </row>
    <row r="53" spans="1:12">
      <c r="A53"/>
      <c r="B53"/>
      <c r="C53"/>
      <c r="D53"/>
      <c r="E53"/>
      <c r="F53"/>
      <c r="G53"/>
      <c r="H53"/>
      <c r="I53"/>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3">
    <sortCondition descending="1" ref="Q8:Q23"/>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7.5703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566" t="s">
        <v>303</v>
      </c>
    </row>
    <row r="2" spans="1:20" ht="26.25" customHeight="1">
      <c r="A2" s="567" t="s">
        <v>304</v>
      </c>
    </row>
    <row r="5" spans="1:20" ht="38.25" customHeight="1" thickBot="1">
      <c r="A5" s="1543" t="s">
        <v>485</v>
      </c>
      <c r="B5" s="1543"/>
      <c r="C5" s="1543"/>
      <c r="D5" s="1543"/>
      <c r="E5" s="1543"/>
      <c r="F5" s="1543"/>
      <c r="H5" s="648" t="s">
        <v>330</v>
      </c>
    </row>
    <row r="6" spans="1:20" ht="15.75" customHeight="1" thickBot="1">
      <c r="A6" s="1544" t="s">
        <v>169</v>
      </c>
      <c r="B6" s="1535" t="s">
        <v>487</v>
      </c>
      <c r="C6" s="1536"/>
      <c r="D6" s="1537"/>
      <c r="E6" s="1538" t="s">
        <v>490</v>
      </c>
      <c r="F6" s="1540" t="s">
        <v>491</v>
      </c>
    </row>
    <row r="7" spans="1:20" ht="21" customHeight="1" thickBot="1">
      <c r="A7" s="1545"/>
      <c r="B7" s="1118" t="s">
        <v>311</v>
      </c>
      <c r="C7" s="1118" t="s">
        <v>319</v>
      </c>
      <c r="D7" s="1118" t="s">
        <v>320</v>
      </c>
      <c r="E7" s="1539"/>
      <c r="F7" s="1541"/>
    </row>
    <row r="8" spans="1:20" ht="17.25" customHeight="1" thickBot="1">
      <c r="A8" s="843" t="s">
        <v>170</v>
      </c>
      <c r="B8" s="731">
        <v>16251.866</v>
      </c>
      <c r="C8" s="731">
        <v>5059.6899999999996</v>
      </c>
      <c r="D8" s="877">
        <f t="shared" ref="D8:D13" si="0">(C8/B8)*100</f>
        <v>31.132978822247242</v>
      </c>
      <c r="E8" s="731">
        <v>14038.891</v>
      </c>
      <c r="F8" s="877">
        <f t="shared" ref="F8:F13" si="1">((B8-E8)/E8)*100</f>
        <v>15.763175310642419</v>
      </c>
      <c r="H8" s="676" t="s">
        <v>171</v>
      </c>
    </row>
    <row r="9" spans="1:20" ht="18" customHeight="1" thickBot="1">
      <c r="A9" s="844" t="s">
        <v>172</v>
      </c>
      <c r="B9" s="732">
        <v>48409</v>
      </c>
      <c r="C9" s="732">
        <v>11376</v>
      </c>
      <c r="D9" s="878">
        <f t="shared" si="0"/>
        <v>23.499762440868434</v>
      </c>
      <c r="E9" s="732">
        <v>50520</v>
      </c>
      <c r="F9" s="878">
        <f t="shared" si="1"/>
        <v>-4.1785431512272364</v>
      </c>
      <c r="H9" s="647">
        <f>B9-E9</f>
        <v>-2111</v>
      </c>
      <c r="O9"/>
      <c r="P9"/>
      <c r="Q9"/>
      <c r="R9"/>
      <c r="S9"/>
      <c r="T9"/>
    </row>
    <row r="10" spans="1:20" ht="15" customHeight="1" thickBot="1">
      <c r="A10" s="845" t="s">
        <v>305</v>
      </c>
      <c r="B10" s="733">
        <v>14811</v>
      </c>
      <c r="C10" s="1072">
        <v>0</v>
      </c>
      <c r="D10" s="878">
        <f t="shared" si="0"/>
        <v>0</v>
      </c>
      <c r="E10" s="734">
        <v>21098</v>
      </c>
      <c r="F10" s="878">
        <f t="shared" si="1"/>
        <v>-29.799033083704618</v>
      </c>
      <c r="O10"/>
      <c r="P10"/>
      <c r="Q10"/>
      <c r="R10"/>
      <c r="S10"/>
      <c r="T10"/>
    </row>
    <row r="11" spans="1:20" ht="17.25" customHeight="1" thickBot="1">
      <c r="A11" s="844" t="s">
        <v>173</v>
      </c>
      <c r="B11" s="1215">
        <v>270617.55</v>
      </c>
      <c r="C11" s="735">
        <v>11085.616</v>
      </c>
      <c r="D11" s="879">
        <f t="shared" si="0"/>
        <v>4.0964142938992687</v>
      </c>
      <c r="E11" s="735">
        <v>275566.08799999999</v>
      </c>
      <c r="F11" s="879">
        <f t="shared" si="1"/>
        <v>-1.7957717641947295</v>
      </c>
      <c r="J11" s="840"/>
      <c r="O11"/>
      <c r="P11"/>
      <c r="Q11"/>
      <c r="R11"/>
      <c r="S11"/>
      <c r="T11"/>
    </row>
    <row r="12" spans="1:20" ht="15" customHeight="1" thickBot="1">
      <c r="A12" s="843" t="s">
        <v>174</v>
      </c>
      <c r="B12" s="731">
        <v>103137.30899999999</v>
      </c>
      <c r="C12" s="731">
        <v>20918.491000000002</v>
      </c>
      <c r="D12" s="878">
        <f t="shared" si="0"/>
        <v>20.282176452751933</v>
      </c>
      <c r="E12" s="731">
        <v>106578.781</v>
      </c>
      <c r="F12" s="878">
        <f t="shared" si="1"/>
        <v>-3.2290404972824831</v>
      </c>
      <c r="O12"/>
      <c r="P12"/>
      <c r="Q12"/>
      <c r="R12"/>
      <c r="S12"/>
      <c r="T12"/>
    </row>
    <row r="13" spans="1:20" ht="15" customHeight="1" thickBot="1">
      <c r="A13" s="843" t="s">
        <v>175</v>
      </c>
      <c r="B13" s="731">
        <f>B11+B12</f>
        <v>373754.859</v>
      </c>
      <c r="C13" s="731">
        <f>C11+C12</f>
        <v>32004.107000000004</v>
      </c>
      <c r="D13" s="880">
        <f t="shared" si="0"/>
        <v>8.5628604496617413</v>
      </c>
      <c r="E13" s="731">
        <f>E11+E12</f>
        <v>382144.86900000001</v>
      </c>
      <c r="F13" s="880">
        <f t="shared" si="1"/>
        <v>-2.1955050768979469</v>
      </c>
      <c r="O13"/>
      <c r="P13"/>
      <c r="Q13"/>
      <c r="R13"/>
      <c r="S13"/>
      <c r="T13"/>
    </row>
    <row r="14" spans="1:20">
      <c r="E14" s="1060"/>
      <c r="O14"/>
      <c r="P14"/>
      <c r="Q14"/>
      <c r="R14"/>
      <c r="S14"/>
      <c r="T14"/>
    </row>
    <row r="15" spans="1:20">
      <c r="L15" s="1060"/>
      <c r="O15"/>
      <c r="P15"/>
      <c r="Q15"/>
      <c r="R15"/>
      <c r="S15"/>
      <c r="T15"/>
    </row>
    <row r="16" spans="1:20" ht="15.75">
      <c r="A16" s="570" t="s">
        <v>306</v>
      </c>
      <c r="L16" s="1060"/>
      <c r="O16"/>
      <c r="P16"/>
      <c r="Q16"/>
      <c r="R16"/>
      <c r="S16"/>
      <c r="T16"/>
    </row>
    <row r="17" spans="1:20">
      <c r="L17" s="1060"/>
      <c r="O17"/>
      <c r="P17"/>
      <c r="Q17"/>
      <c r="R17"/>
      <c r="S17"/>
      <c r="T17"/>
    </row>
    <row r="18" spans="1:20" ht="33" customHeight="1" thickBot="1">
      <c r="A18" s="1543" t="s">
        <v>486</v>
      </c>
      <c r="B18" s="1543"/>
      <c r="C18" s="1543"/>
      <c r="D18" s="1543"/>
      <c r="E18" s="1543"/>
      <c r="F18" s="1543"/>
      <c r="L18" s="1060"/>
      <c r="O18"/>
      <c r="P18"/>
      <c r="Q18"/>
      <c r="R18"/>
      <c r="S18"/>
      <c r="T18"/>
    </row>
    <row r="19" spans="1:20" ht="16.5" customHeight="1" thickBot="1">
      <c r="A19" s="1533" t="s">
        <v>176</v>
      </c>
      <c r="B19" s="1535" t="s">
        <v>487</v>
      </c>
      <c r="C19" s="1536"/>
      <c r="D19" s="1537"/>
      <c r="E19" s="1538" t="s">
        <v>490</v>
      </c>
      <c r="F19" s="1540" t="s">
        <v>491</v>
      </c>
      <c r="L19" s="1060"/>
      <c r="O19"/>
      <c r="P19"/>
      <c r="Q19"/>
      <c r="R19"/>
      <c r="S19"/>
      <c r="T19"/>
    </row>
    <row r="20" spans="1:20" ht="21" customHeight="1" thickBot="1">
      <c r="A20" s="1534"/>
      <c r="B20" s="842" t="s">
        <v>311</v>
      </c>
      <c r="C20" s="842" t="s">
        <v>435</v>
      </c>
      <c r="D20" s="842" t="s">
        <v>436</v>
      </c>
      <c r="E20" s="1539"/>
      <c r="F20" s="1541"/>
      <c r="L20" s="1123"/>
      <c r="O20"/>
      <c r="P20"/>
      <c r="Q20"/>
      <c r="R20"/>
      <c r="S20"/>
      <c r="T20"/>
    </row>
    <row r="21" spans="1:20" ht="15.75" thickBot="1">
      <c r="A21" s="568" t="s">
        <v>170</v>
      </c>
      <c r="B21" s="731">
        <v>29945.039000000001</v>
      </c>
      <c r="C21" s="736">
        <v>0</v>
      </c>
      <c r="D21" s="877">
        <f t="shared" ref="D21:D26" si="2">(C21/B21)*100</f>
        <v>0</v>
      </c>
      <c r="E21" s="731">
        <v>32996.713000000003</v>
      </c>
      <c r="F21" s="877">
        <f t="shared" ref="F21:F26" si="3">((B21-E21)/E21)*100</f>
        <v>-9.2484181681975492</v>
      </c>
      <c r="H21" s="676" t="s">
        <v>177</v>
      </c>
      <c r="O21"/>
      <c r="P21"/>
      <c r="Q21"/>
      <c r="R21"/>
      <c r="S21"/>
      <c r="T21"/>
    </row>
    <row r="22" spans="1:20" ht="15.75" thickBot="1">
      <c r="A22" s="568" t="s">
        <v>172</v>
      </c>
      <c r="B22" s="731">
        <v>120960</v>
      </c>
      <c r="C22" s="736">
        <v>0</v>
      </c>
      <c r="D22" s="878">
        <f t="shared" si="2"/>
        <v>0</v>
      </c>
      <c r="E22" s="731">
        <v>161383</v>
      </c>
      <c r="F22" s="878">
        <f t="shared" si="3"/>
        <v>-25.047867495337179</v>
      </c>
      <c r="H22" s="647">
        <f>B22-E22</f>
        <v>-40423</v>
      </c>
      <c r="O22"/>
      <c r="P22"/>
      <c r="Q22"/>
      <c r="R22"/>
      <c r="S22"/>
      <c r="T22"/>
    </row>
    <row r="23" spans="1:20" ht="15.75" thickBot="1">
      <c r="A23" s="569" t="s">
        <v>305</v>
      </c>
      <c r="B23" s="734">
        <v>32776</v>
      </c>
      <c r="C23" s="737">
        <v>0</v>
      </c>
      <c r="D23" s="878">
        <f t="shared" si="2"/>
        <v>0</v>
      </c>
      <c r="E23" s="734">
        <v>48910</v>
      </c>
      <c r="F23" s="878">
        <f t="shared" si="3"/>
        <v>-32.987119198527907</v>
      </c>
      <c r="O23"/>
      <c r="P23"/>
      <c r="Q23"/>
      <c r="R23"/>
      <c r="S23"/>
      <c r="T23"/>
    </row>
    <row r="24" spans="1:20" ht="15.75" thickBot="1">
      <c r="A24" s="568" t="s">
        <v>173</v>
      </c>
      <c r="B24" s="731">
        <v>15975.705</v>
      </c>
      <c r="C24" s="738">
        <v>33.841999999999999</v>
      </c>
      <c r="D24" s="879">
        <f t="shared" si="2"/>
        <v>0.21183415692765983</v>
      </c>
      <c r="E24" s="731">
        <v>19137.920999999998</v>
      </c>
      <c r="F24" s="879">
        <f t="shared" si="3"/>
        <v>-16.523299474378636</v>
      </c>
      <c r="O24"/>
      <c r="P24"/>
      <c r="Q24"/>
      <c r="R24"/>
      <c r="S24"/>
      <c r="T24"/>
    </row>
    <row r="25" spans="1:20" ht="15.75" thickBot="1">
      <c r="A25" s="568" t="s">
        <v>174</v>
      </c>
      <c r="B25" s="731">
        <v>5661.9340000000002</v>
      </c>
      <c r="C25" s="738">
        <v>26.254999999999999</v>
      </c>
      <c r="D25" s="878">
        <f t="shared" si="2"/>
        <v>0.46371080976924134</v>
      </c>
      <c r="E25" s="731">
        <v>5243.3869999999997</v>
      </c>
      <c r="F25" s="878">
        <f t="shared" si="3"/>
        <v>7.9823785656103681</v>
      </c>
      <c r="O25"/>
      <c r="P25"/>
      <c r="Q25"/>
      <c r="R25"/>
      <c r="S25"/>
      <c r="T25"/>
    </row>
    <row r="26" spans="1:20" ht="15.75" thickBot="1">
      <c r="A26" s="568" t="s">
        <v>175</v>
      </c>
      <c r="B26" s="731">
        <f>B24+B25</f>
        <v>21637.638999999999</v>
      </c>
      <c r="C26" s="739">
        <f>C24+C25</f>
        <v>60.096999999999994</v>
      </c>
      <c r="D26" s="880">
        <f t="shared" si="2"/>
        <v>0.27774287203885784</v>
      </c>
      <c r="E26" s="731">
        <f>E24+E25</f>
        <v>24381.307999999997</v>
      </c>
      <c r="F26" s="880">
        <f t="shared" si="3"/>
        <v>-11.253165744840262</v>
      </c>
      <c r="O26"/>
      <c r="P26"/>
      <c r="Q26"/>
      <c r="R26"/>
      <c r="S26"/>
      <c r="T26"/>
    </row>
    <row r="27" spans="1:20" ht="16.5" customHeight="1">
      <c r="A27" s="1542"/>
      <c r="B27" s="1542"/>
      <c r="C27" s="1542"/>
      <c r="D27" s="1542"/>
      <c r="E27" s="1542"/>
      <c r="F27" s="1542"/>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154" t="s">
        <v>439</v>
      </c>
      <c r="B29" s="576"/>
      <c r="C29" s="577"/>
      <c r="D29" s="577"/>
      <c r="E29" s="577"/>
      <c r="F29" s="575"/>
      <c r="H29"/>
      <c r="I29"/>
      <c r="J29"/>
      <c r="K29"/>
      <c r="L29"/>
      <c r="M29"/>
      <c r="N29"/>
      <c r="O29"/>
      <c r="P29"/>
      <c r="Q29"/>
      <c r="R29"/>
      <c r="S29"/>
      <c r="T29"/>
    </row>
    <row r="30" spans="1:20">
      <c r="A30" s="573"/>
      <c r="B30" s="581"/>
      <c r="C30" s="571"/>
      <c r="D30" s="571"/>
      <c r="E30" s="571"/>
      <c r="F30" s="571"/>
      <c r="G30" s="571"/>
      <c r="H30"/>
      <c r="I30"/>
      <c r="J30"/>
      <c r="K30"/>
      <c r="L30"/>
      <c r="M30"/>
      <c r="N30"/>
      <c r="O30"/>
      <c r="P30"/>
      <c r="Q30"/>
      <c r="R30"/>
      <c r="S30"/>
      <c r="T30"/>
    </row>
    <row r="31" spans="1:20">
      <c r="A31" s="573"/>
      <c r="B31" s="582"/>
      <c r="C31" s="571"/>
      <c r="D31" s="583"/>
      <c r="E31" s="584"/>
      <c r="F31" s="571"/>
      <c r="G31" s="571"/>
      <c r="H31"/>
      <c r="I31"/>
      <c r="J31"/>
      <c r="K31"/>
      <c r="L31"/>
      <c r="M31"/>
      <c r="N31"/>
      <c r="O31"/>
      <c r="P31"/>
      <c r="Q31"/>
      <c r="R31"/>
      <c r="S31"/>
      <c r="T31"/>
    </row>
    <row r="32" spans="1:20">
      <c r="A32" s="576"/>
      <c r="B32" s="571"/>
      <c r="C32" s="1532"/>
      <c r="D32" s="1532"/>
      <c r="E32" s="571"/>
      <c r="F32" s="571"/>
      <c r="G32" s="571"/>
      <c r="H32"/>
      <c r="I32"/>
      <c r="J32"/>
      <c r="K32"/>
      <c r="L32"/>
      <c r="M32"/>
      <c r="N32"/>
      <c r="O32"/>
      <c r="P32"/>
      <c r="Q32"/>
      <c r="R32"/>
      <c r="S32"/>
      <c r="T32"/>
    </row>
    <row r="33" spans="1:20">
      <c r="A33" s="571"/>
      <c r="B33" s="583"/>
      <c r="C33" s="571"/>
      <c r="D33" s="571"/>
      <c r="E33" s="571"/>
      <c r="F33" s="571"/>
      <c r="G33" s="571"/>
      <c r="H33"/>
      <c r="I33"/>
      <c r="J33"/>
      <c r="K33"/>
      <c r="L33"/>
      <c r="M33"/>
      <c r="N33"/>
      <c r="O33"/>
      <c r="P33"/>
      <c r="Q33"/>
      <c r="R33"/>
      <c r="S33"/>
      <c r="T33"/>
    </row>
    <row r="34" spans="1:20" ht="15.75">
      <c r="A34" s="578"/>
      <c r="B34" s="583"/>
      <c r="C34" s="580"/>
      <c r="D34"/>
      <c r="E34"/>
      <c r="F34" s="571"/>
      <c r="G34" s="571"/>
      <c r="H34"/>
      <c r="I34"/>
      <c r="J34"/>
      <c r="K34"/>
      <c r="L34"/>
      <c r="M34"/>
      <c r="N34"/>
      <c r="O34"/>
      <c r="P34"/>
      <c r="Q34"/>
      <c r="R34"/>
      <c r="S34"/>
      <c r="T34"/>
    </row>
    <row r="35" spans="1:20">
      <c r="A35" s="571"/>
      <c r="B35" s="585"/>
      <c r="C35" s="571"/>
      <c r="D35"/>
      <c r="E35"/>
      <c r="F35" s="571"/>
      <c r="G35" s="571"/>
      <c r="H35"/>
      <c r="I35"/>
      <c r="J35"/>
      <c r="K35"/>
      <c r="L35"/>
      <c r="M35"/>
      <c r="N35"/>
      <c r="O35"/>
      <c r="P35"/>
      <c r="Q35"/>
      <c r="R35"/>
      <c r="S35"/>
      <c r="T35"/>
    </row>
    <row r="36" spans="1:20">
      <c r="A36" s="572"/>
      <c r="B36" s="585"/>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6"/>
      <c r="B40" s="577"/>
      <c r="C40" s="577"/>
      <c r="D40"/>
      <c r="E40"/>
      <c r="F40" s="575"/>
      <c r="G40" s="579"/>
      <c r="H40"/>
      <c r="I40"/>
      <c r="J40"/>
      <c r="K40"/>
      <c r="L40"/>
      <c r="M40"/>
      <c r="N40"/>
      <c r="O40"/>
      <c r="P40"/>
      <c r="Q40"/>
      <c r="R40"/>
    </row>
    <row r="41" spans="1:20">
      <c r="A41" s="581"/>
      <c r="B41" s="571"/>
      <c r="C41" s="571"/>
      <c r="D41"/>
      <c r="E41"/>
      <c r="F41" s="571"/>
      <c r="G41" s="571"/>
      <c r="H41"/>
      <c r="I41"/>
      <c r="J41"/>
      <c r="K41"/>
      <c r="L41"/>
      <c r="M41"/>
      <c r="N41"/>
      <c r="O41"/>
      <c r="P41"/>
      <c r="Q41"/>
      <c r="R41"/>
    </row>
    <row r="42" spans="1:20">
      <c r="A42" s="582"/>
      <c r="B42" s="571"/>
      <c r="C42" s="583"/>
      <c r="D42"/>
      <c r="E42"/>
      <c r="F42" s="571"/>
      <c r="G42" s="571"/>
      <c r="H42" s="571"/>
    </row>
    <row r="43" spans="1:20">
      <c r="A43" s="571"/>
      <c r="B43" s="1532"/>
      <c r="C43" s="1532"/>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3" style="1104" customWidth="1"/>
    <col min="6" max="6" width="20.28515625" style="1104" customWidth="1"/>
    <col min="7" max="7" width="10.5703125" style="1104" customWidth="1"/>
    <col min="8" max="8" width="9.85546875" style="840" bestFit="1" customWidth="1"/>
    <col min="9" max="9" width="8.85546875" style="1104" bestFit="1" customWidth="1"/>
    <col min="10" max="10" width="2.85546875" style="1104" customWidth="1"/>
    <col min="11" max="11" width="19.85546875" style="1104" customWidth="1"/>
    <col min="12" max="12" width="12.140625" style="1104" customWidth="1"/>
    <col min="13" max="13" width="11.7109375" style="1104" customWidth="1"/>
    <col min="14" max="14" width="8.85546875" style="1104" bestFit="1" customWidth="1"/>
    <col min="15" max="15" width="4.42578125" style="1104" customWidth="1"/>
    <col min="16" max="16" width="16.710937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586" t="s">
        <v>303</v>
      </c>
    </row>
    <row r="2" spans="1:24" ht="28.5" customHeight="1">
      <c r="A2" s="1546" t="s">
        <v>484</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483</v>
      </c>
      <c r="B3" s="1547"/>
      <c r="C3" s="1547"/>
      <c r="D3" s="1547"/>
      <c r="E3" s="1547"/>
      <c r="F3" s="1547"/>
      <c r="P3" s="588"/>
    </row>
    <row r="4" spans="1:24" ht="4.5" customHeight="1">
      <c r="A4" s="589"/>
      <c r="B4" s="589"/>
      <c r="C4" s="587"/>
      <c r="D4" s="587"/>
    </row>
    <row r="5" spans="1:24" ht="15.75" thickBot="1">
      <c r="A5" s="590" t="s">
        <v>178</v>
      </c>
      <c r="B5" s="1548" t="s">
        <v>179</v>
      </c>
      <c r="C5" s="1548"/>
      <c r="D5" s="591"/>
      <c r="E5" s="591"/>
      <c r="F5" s="590" t="s">
        <v>180</v>
      </c>
      <c r="G5" s="592" t="s">
        <v>181</v>
      </c>
      <c r="H5" s="930"/>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1" t="s">
        <v>188</v>
      </c>
      <c r="I6" s="627" t="s">
        <v>189</v>
      </c>
      <c r="K6" s="595" t="s">
        <v>186</v>
      </c>
      <c r="L6" s="596" t="s">
        <v>187</v>
      </c>
      <c r="M6" s="597" t="s">
        <v>190</v>
      </c>
      <c r="N6" s="627" t="s">
        <v>189</v>
      </c>
      <c r="P6" s="599" t="s">
        <v>186</v>
      </c>
      <c r="Q6" s="600" t="s">
        <v>187</v>
      </c>
      <c r="R6" s="601" t="s">
        <v>190</v>
      </c>
      <c r="S6" s="651" t="s">
        <v>189</v>
      </c>
    </row>
    <row r="7" spans="1:24" ht="15.75">
      <c r="A7" s="603" t="s">
        <v>191</v>
      </c>
      <c r="B7" s="604">
        <v>11790.657999999999</v>
      </c>
      <c r="C7" s="604">
        <v>18988</v>
      </c>
      <c r="D7" s="649">
        <v>2.3136362111150772</v>
      </c>
      <c r="F7" s="740" t="s">
        <v>191</v>
      </c>
      <c r="G7" s="602">
        <v>1526.1479999999999</v>
      </c>
      <c r="H7" s="602">
        <v>8043</v>
      </c>
      <c r="I7" s="861">
        <v>2.7216872110939905</v>
      </c>
      <c r="K7" s="740" t="s">
        <v>191</v>
      </c>
      <c r="L7" s="602">
        <v>281514.93099999998</v>
      </c>
      <c r="M7" s="602">
        <v>73888.195999999996</v>
      </c>
      <c r="N7" s="729">
        <v>3.8100122379493473</v>
      </c>
      <c r="P7" s="740" t="s">
        <v>192</v>
      </c>
      <c r="Q7" s="602">
        <v>51436.572999999997</v>
      </c>
      <c r="R7" s="602">
        <v>13842.712</v>
      </c>
      <c r="S7" s="729">
        <v>3.7157872676972548</v>
      </c>
    </row>
    <row r="8" spans="1:24" ht="16.5" thickBot="1">
      <c r="A8" s="603" t="s">
        <v>201</v>
      </c>
      <c r="B8" s="604">
        <v>7108.6850000000004</v>
      </c>
      <c r="C8" s="604">
        <v>5690</v>
      </c>
      <c r="D8" s="649">
        <v>2.2931308510250514</v>
      </c>
      <c r="F8" s="603" t="s">
        <v>193</v>
      </c>
      <c r="G8" s="604">
        <v>1122.481</v>
      </c>
      <c r="H8" s="604">
        <v>6768</v>
      </c>
      <c r="I8" s="846">
        <v>2.3028038265143884</v>
      </c>
      <c r="K8" s="603" t="s">
        <v>194</v>
      </c>
      <c r="L8" s="604">
        <v>195353.701</v>
      </c>
      <c r="M8" s="604">
        <v>52742.159</v>
      </c>
      <c r="N8" s="649">
        <v>3.7039382669185006</v>
      </c>
      <c r="P8" s="603" t="s">
        <v>194</v>
      </c>
      <c r="Q8" s="604">
        <v>46297.688999999998</v>
      </c>
      <c r="R8" s="604">
        <v>14978.102000000001</v>
      </c>
      <c r="S8" s="649">
        <v>3.0910250844866725</v>
      </c>
    </row>
    <row r="9" spans="1:24" ht="16.5" thickBot="1">
      <c r="A9" s="603" t="s">
        <v>373</v>
      </c>
      <c r="B9" s="604">
        <v>7025.9870000000001</v>
      </c>
      <c r="C9" s="604">
        <v>3662</v>
      </c>
      <c r="D9" s="649">
        <v>3.4664580341209437</v>
      </c>
      <c r="F9" s="933" t="s">
        <v>321</v>
      </c>
      <c r="G9" s="607">
        <v>2648.6289999999999</v>
      </c>
      <c r="H9" s="607">
        <v>14811</v>
      </c>
      <c r="I9" s="934">
        <v>2.5268909735664873</v>
      </c>
      <c r="K9" s="603" t="s">
        <v>443</v>
      </c>
      <c r="L9" s="604">
        <v>93317.489000000001</v>
      </c>
      <c r="M9" s="604">
        <v>32465.682000000001</v>
      </c>
      <c r="N9" s="649">
        <v>2.8743424826251918</v>
      </c>
      <c r="P9" s="603" t="s">
        <v>198</v>
      </c>
      <c r="Q9" s="604">
        <v>37875.502</v>
      </c>
      <c r="R9" s="604">
        <v>6850.8130000000001</v>
      </c>
      <c r="S9" s="649">
        <v>5.5286141951327528</v>
      </c>
    </row>
    <row r="10" spans="1:24" ht="15.75">
      <c r="A10" s="603" t="s">
        <v>442</v>
      </c>
      <c r="B10" s="604">
        <v>5221.7070000000003</v>
      </c>
      <c r="C10" s="604">
        <v>2465</v>
      </c>
      <c r="D10" s="649">
        <v>4.7928389756223382</v>
      </c>
      <c r="H10" s="1104"/>
      <c r="K10" s="603" t="s">
        <v>193</v>
      </c>
      <c r="L10" s="604">
        <v>69355.990000000005</v>
      </c>
      <c r="M10" s="604">
        <v>17719.096000000001</v>
      </c>
      <c r="N10" s="649">
        <v>3.9141946067677491</v>
      </c>
      <c r="P10" s="603" t="s">
        <v>193</v>
      </c>
      <c r="Q10" s="604">
        <v>28058.338</v>
      </c>
      <c r="R10" s="604">
        <v>8416.5419999999995</v>
      </c>
      <c r="S10" s="649">
        <v>3.3337132993573846</v>
      </c>
    </row>
    <row r="11" spans="1:24" ht="15.75">
      <c r="A11" s="603" t="s">
        <v>203</v>
      </c>
      <c r="B11" s="604">
        <v>2340.17</v>
      </c>
      <c r="C11" s="604">
        <v>1515</v>
      </c>
      <c r="D11" s="649">
        <v>2.3382339422957794</v>
      </c>
      <c r="K11" s="603" t="s">
        <v>200</v>
      </c>
      <c r="L11" s="604">
        <v>62721.356</v>
      </c>
      <c r="M11" s="604">
        <v>13396.687</v>
      </c>
      <c r="N11" s="649">
        <v>4.6818557453794361</v>
      </c>
      <c r="P11" s="603" t="s">
        <v>195</v>
      </c>
      <c r="Q11" s="604">
        <v>26937.358</v>
      </c>
      <c r="R11" s="604">
        <v>6515.8069999999998</v>
      </c>
      <c r="S11" s="649">
        <v>4.1341552934271997</v>
      </c>
    </row>
    <row r="12" spans="1:24" ht="15.75">
      <c r="A12" s="603" t="s">
        <v>193</v>
      </c>
      <c r="B12" s="604">
        <v>2023.694</v>
      </c>
      <c r="C12" s="604">
        <v>7212</v>
      </c>
      <c r="D12" s="649">
        <v>2.7002712688523847</v>
      </c>
      <c r="H12" s="1104"/>
      <c r="K12" s="603" t="s">
        <v>201</v>
      </c>
      <c r="L12" s="604">
        <v>39275.796999999999</v>
      </c>
      <c r="M12" s="604">
        <v>11133.459000000001</v>
      </c>
      <c r="N12" s="649">
        <v>3.5277263786573423</v>
      </c>
      <c r="P12" s="603" t="s">
        <v>443</v>
      </c>
      <c r="Q12" s="604">
        <v>20609.751</v>
      </c>
      <c r="R12" s="604">
        <v>7950.4059999999999</v>
      </c>
      <c r="S12" s="649">
        <v>2.5922891233479146</v>
      </c>
    </row>
    <row r="13" spans="1:24" ht="15.75">
      <c r="A13" s="603" t="s">
        <v>199</v>
      </c>
      <c r="B13" s="604">
        <v>1361.6990000000001</v>
      </c>
      <c r="C13" s="604">
        <v>1675</v>
      </c>
      <c r="D13" s="649">
        <v>2.808721336768349</v>
      </c>
      <c r="H13" s="1104"/>
      <c r="K13" s="603" t="s">
        <v>198</v>
      </c>
      <c r="L13" s="604">
        <v>39054.862999999998</v>
      </c>
      <c r="M13" s="604">
        <v>6089.0029999999997</v>
      </c>
      <c r="N13" s="649">
        <v>6.4139996317952219</v>
      </c>
      <c r="P13" s="603" t="s">
        <v>200</v>
      </c>
      <c r="Q13" s="604">
        <v>20580.242999999999</v>
      </c>
      <c r="R13" s="604">
        <v>5156.7359999999999</v>
      </c>
      <c r="S13" s="649">
        <v>3.9909436899620223</v>
      </c>
    </row>
    <row r="14" spans="1:24" ht="15.75">
      <c r="A14" s="603" t="s">
        <v>450</v>
      </c>
      <c r="B14" s="604">
        <v>1231.2360000000001</v>
      </c>
      <c r="C14" s="604">
        <v>599</v>
      </c>
      <c r="D14" s="649">
        <v>4.0753615321216614</v>
      </c>
      <c r="K14" s="603" t="s">
        <v>192</v>
      </c>
      <c r="L14" s="604">
        <v>34763.940999999999</v>
      </c>
      <c r="M14" s="604">
        <v>8242.8019999999997</v>
      </c>
      <c r="N14" s="649">
        <v>4.2174907270610165</v>
      </c>
      <c r="P14" s="603" t="s">
        <v>191</v>
      </c>
      <c r="Q14" s="604">
        <v>14219.146000000001</v>
      </c>
      <c r="R14" s="604">
        <v>4671.2809999999999</v>
      </c>
      <c r="S14" s="649">
        <v>3.0439500428255122</v>
      </c>
    </row>
    <row r="15" spans="1:24" ht="15.75">
      <c r="A15" s="603" t="s">
        <v>204</v>
      </c>
      <c r="B15" s="604">
        <v>1203.6780000000001</v>
      </c>
      <c r="C15" s="604">
        <v>936</v>
      </c>
      <c r="D15" s="649">
        <v>2.2435373870708601</v>
      </c>
      <c r="E15" s="819"/>
      <c r="K15" s="603" t="s">
        <v>196</v>
      </c>
      <c r="L15" s="604">
        <v>33257.718000000001</v>
      </c>
      <c r="M15" s="604">
        <v>7941.98</v>
      </c>
      <c r="N15" s="649">
        <v>4.1875852117482042</v>
      </c>
      <c r="P15" s="603" t="s">
        <v>338</v>
      </c>
      <c r="Q15" s="604">
        <v>12018.251</v>
      </c>
      <c r="R15" s="604">
        <v>3362.5230000000001</v>
      </c>
      <c r="S15" s="649">
        <v>3.5741765929928211</v>
      </c>
    </row>
    <row r="16" spans="1:24" ht="16.5" thickBot="1">
      <c r="A16" s="603" t="s">
        <v>350</v>
      </c>
      <c r="B16" s="604">
        <v>945.44100000000003</v>
      </c>
      <c r="C16" s="604">
        <v>650</v>
      </c>
      <c r="D16" s="649">
        <v>2.160089653313106</v>
      </c>
      <c r="E16" s="657"/>
      <c r="K16" s="603" t="s">
        <v>351</v>
      </c>
      <c r="L16" s="604">
        <v>27460.66</v>
      </c>
      <c r="M16" s="604">
        <v>5117.7129999999997</v>
      </c>
      <c r="N16" s="649">
        <v>5.3658069532230517</v>
      </c>
      <c r="P16" s="603" t="s">
        <v>202</v>
      </c>
      <c r="Q16" s="604">
        <v>10985.44</v>
      </c>
      <c r="R16" s="604">
        <v>4290.95</v>
      </c>
      <c r="S16" s="649">
        <v>2.5601416935643626</v>
      </c>
    </row>
    <row r="17" spans="1:19" ht="16.5" thickBot="1">
      <c r="A17" s="933" t="s">
        <v>321</v>
      </c>
      <c r="B17" s="607">
        <v>44427.993999999999</v>
      </c>
      <c r="C17" s="607">
        <v>48409</v>
      </c>
      <c r="D17" s="728">
        <v>2.7337164852331419</v>
      </c>
      <c r="K17" s="603" t="s">
        <v>208</v>
      </c>
      <c r="L17" s="604">
        <v>24016.282999999999</v>
      </c>
      <c r="M17" s="604">
        <v>7674.98</v>
      </c>
      <c r="N17" s="649">
        <v>3.1291655483141327</v>
      </c>
      <c r="P17" s="603" t="s">
        <v>207</v>
      </c>
      <c r="Q17" s="604">
        <v>8303.6769999999997</v>
      </c>
      <c r="R17" s="604">
        <v>2901.6350000000002</v>
      </c>
      <c r="S17" s="649">
        <v>2.8617234765916453</v>
      </c>
    </row>
    <row r="18" spans="1:19" ht="15.75">
      <c r="A18"/>
      <c r="B18"/>
      <c r="C18"/>
      <c r="D18"/>
      <c r="K18" s="603" t="s">
        <v>205</v>
      </c>
      <c r="L18" s="604">
        <v>21867.933000000001</v>
      </c>
      <c r="M18" s="604">
        <v>5714.5249999999996</v>
      </c>
      <c r="N18" s="649">
        <v>3.8267280307637122</v>
      </c>
      <c r="P18" s="603" t="s">
        <v>201</v>
      </c>
      <c r="Q18" s="604">
        <v>6764.2110000000002</v>
      </c>
      <c r="R18" s="604">
        <v>1876.421</v>
      </c>
      <c r="S18" s="649">
        <v>3.6048472064637949</v>
      </c>
    </row>
    <row r="19" spans="1:19" ht="15.75">
      <c r="A19"/>
      <c r="B19"/>
      <c r="C19"/>
      <c r="D19"/>
      <c r="K19" s="603" t="s">
        <v>206</v>
      </c>
      <c r="L19" s="604">
        <v>13844.664000000001</v>
      </c>
      <c r="M19" s="604">
        <v>3422.489</v>
      </c>
      <c r="N19" s="649">
        <v>4.0452033593095553</v>
      </c>
      <c r="P19" s="603" t="s">
        <v>208</v>
      </c>
      <c r="Q19" s="604">
        <v>5609.4989999999998</v>
      </c>
      <c r="R19" s="604">
        <v>2127.6669999999999</v>
      </c>
      <c r="S19" s="649">
        <v>2.6364553287709027</v>
      </c>
    </row>
    <row r="20" spans="1:19" ht="15.75">
      <c r="A20"/>
      <c r="B20"/>
      <c r="C20"/>
      <c r="D20"/>
      <c r="K20" s="603" t="s">
        <v>199</v>
      </c>
      <c r="L20" s="604">
        <v>12673.121999999999</v>
      </c>
      <c r="M20" s="604">
        <v>4405.5640000000003</v>
      </c>
      <c r="N20" s="649">
        <v>2.8766173865593596</v>
      </c>
      <c r="P20" s="603" t="s">
        <v>205</v>
      </c>
      <c r="Q20" s="604">
        <v>5037.6729999999998</v>
      </c>
      <c r="R20" s="604">
        <v>1421.742</v>
      </c>
      <c r="S20" s="649">
        <v>3.543310248976256</v>
      </c>
    </row>
    <row r="21" spans="1:19" ht="15.75">
      <c r="A21"/>
      <c r="B21"/>
      <c r="C21"/>
      <c r="D21"/>
      <c r="K21" s="603" t="s">
        <v>352</v>
      </c>
      <c r="L21" s="604">
        <v>11814.652</v>
      </c>
      <c r="M21" s="604">
        <v>3715.7269999999999</v>
      </c>
      <c r="N21" s="649">
        <v>3.179634025858197</v>
      </c>
      <c r="P21" s="603" t="s">
        <v>350</v>
      </c>
      <c r="Q21" s="604">
        <v>4990.5069999999996</v>
      </c>
      <c r="R21" s="604">
        <v>1524.5419999999999</v>
      </c>
      <c r="S21" s="649">
        <v>3.2734467138327443</v>
      </c>
    </row>
    <row r="22" spans="1:19" ht="15.75">
      <c r="A22"/>
      <c r="B22"/>
      <c r="C22"/>
      <c r="D22"/>
      <c r="H22" s="1104"/>
      <c r="K22" s="603" t="s">
        <v>350</v>
      </c>
      <c r="L22" s="604">
        <v>8111.1670000000004</v>
      </c>
      <c r="M22" s="604">
        <v>2372.5659999999998</v>
      </c>
      <c r="N22" s="649">
        <v>3.4187318708942138</v>
      </c>
      <c r="P22" s="603" t="s">
        <v>209</v>
      </c>
      <c r="Q22" s="604">
        <v>4618.5690000000004</v>
      </c>
      <c r="R22" s="604">
        <v>1291.6769999999999</v>
      </c>
      <c r="S22" s="649">
        <v>3.575637717478906</v>
      </c>
    </row>
    <row r="23" spans="1:19" ht="15.75">
      <c r="A23"/>
      <c r="B23"/>
      <c r="C23"/>
      <c r="D23"/>
      <c r="H23" s="1104"/>
      <c r="K23" s="603" t="s">
        <v>209</v>
      </c>
      <c r="L23" s="604">
        <v>6952.2520000000004</v>
      </c>
      <c r="M23" s="604">
        <v>2985.902</v>
      </c>
      <c r="N23" s="649">
        <v>2.328359068716924</v>
      </c>
      <c r="P23" s="603" t="s">
        <v>210</v>
      </c>
      <c r="Q23" s="604">
        <v>4433.7089999999998</v>
      </c>
      <c r="R23" s="604">
        <v>1386.6220000000001</v>
      </c>
      <c r="S23" s="649">
        <v>3.1974892941263011</v>
      </c>
    </row>
    <row r="24" spans="1:19" ht="15.75">
      <c r="A24"/>
      <c r="B24"/>
      <c r="C24"/>
      <c r="D24"/>
      <c r="H24" s="1104"/>
      <c r="K24" s="603" t="s">
        <v>195</v>
      </c>
      <c r="L24" s="604">
        <v>6943.79</v>
      </c>
      <c r="M24" s="604">
        <v>1506.8710000000001</v>
      </c>
      <c r="N24" s="649">
        <v>4.6080852309189035</v>
      </c>
      <c r="P24" s="603" t="s">
        <v>212</v>
      </c>
      <c r="Q24" s="604">
        <v>4256.7139999999999</v>
      </c>
      <c r="R24" s="604">
        <v>1671.2529999999999</v>
      </c>
      <c r="S24" s="649">
        <v>2.547019511707683</v>
      </c>
    </row>
    <row r="25" spans="1:19" ht="15.75">
      <c r="A25"/>
      <c r="B25"/>
      <c r="C25"/>
      <c r="D25"/>
      <c r="H25" s="1104"/>
      <c r="K25" s="603" t="s">
        <v>204</v>
      </c>
      <c r="L25" s="604">
        <v>6573.8729999999996</v>
      </c>
      <c r="M25" s="604">
        <v>1526.127</v>
      </c>
      <c r="N25" s="649">
        <v>4.3075530411296041</v>
      </c>
      <c r="P25" s="603" t="s">
        <v>351</v>
      </c>
      <c r="Q25" s="604">
        <v>3806.8240000000001</v>
      </c>
      <c r="R25" s="604">
        <v>1017.312</v>
      </c>
      <c r="S25" s="649">
        <v>3.742041772828788</v>
      </c>
    </row>
    <row r="26" spans="1:19" ht="16.5" thickBot="1">
      <c r="A26"/>
      <c r="B26"/>
      <c r="C26"/>
      <c r="D26"/>
      <c r="H26" s="1104"/>
      <c r="K26" s="1028" t="s">
        <v>212</v>
      </c>
      <c r="L26" s="932">
        <v>5779.451</v>
      </c>
      <c r="M26" s="932">
        <v>2156.9169999999999</v>
      </c>
      <c r="N26" s="1029">
        <v>2.6794962439444818</v>
      </c>
      <c r="P26" s="603" t="s">
        <v>196</v>
      </c>
      <c r="Q26" s="604">
        <v>3276.471</v>
      </c>
      <c r="R26" s="604">
        <v>1115.085</v>
      </c>
      <c r="S26" s="649">
        <v>2.9383150163440455</v>
      </c>
    </row>
    <row r="27" spans="1:19" ht="16.5" thickBot="1">
      <c r="A27"/>
      <c r="B27"/>
      <c r="C27"/>
      <c r="D27"/>
      <c r="H27" s="1104"/>
      <c r="K27" s="933" t="s">
        <v>321</v>
      </c>
      <c r="L27" s="607">
        <v>1016881.716</v>
      </c>
      <c r="M27" s="607">
        <v>270617.55</v>
      </c>
      <c r="N27" s="728">
        <v>3.7576340337128915</v>
      </c>
      <c r="P27" s="603" t="s">
        <v>204</v>
      </c>
      <c r="Q27" s="604">
        <v>3158.2240000000002</v>
      </c>
      <c r="R27" s="604">
        <v>1139.3520000000001</v>
      </c>
      <c r="S27" s="649">
        <v>2.7719475631762616</v>
      </c>
    </row>
    <row r="28" spans="1:19" ht="15.75">
      <c r="H28" s="1104"/>
      <c r="K28"/>
      <c r="L28"/>
      <c r="M28"/>
      <c r="N28"/>
      <c r="P28" s="603" t="s">
        <v>206</v>
      </c>
      <c r="Q28" s="604">
        <v>2728.4009999999998</v>
      </c>
      <c r="R28" s="604">
        <v>854.34500000000003</v>
      </c>
      <c r="S28" s="649">
        <v>3.1935588082097977</v>
      </c>
    </row>
    <row r="29" spans="1:19" ht="15.75">
      <c r="H29" s="1104"/>
      <c r="K29"/>
      <c r="L29"/>
      <c r="M29"/>
      <c r="N29"/>
      <c r="P29" s="603" t="s">
        <v>477</v>
      </c>
      <c r="Q29" s="604">
        <v>2434.027</v>
      </c>
      <c r="R29" s="604">
        <v>962.03</v>
      </c>
      <c r="S29" s="649">
        <v>2.5300946955916137</v>
      </c>
    </row>
    <row r="30" spans="1:19" ht="15.75">
      <c r="A30"/>
      <c r="B30"/>
      <c r="C30"/>
      <c r="D30"/>
      <c r="E30"/>
      <c r="F30"/>
      <c r="G30"/>
      <c r="H30"/>
      <c r="I30"/>
      <c r="J30"/>
      <c r="K30"/>
      <c r="L30"/>
      <c r="M30"/>
      <c r="N30"/>
      <c r="P30" s="603" t="s">
        <v>479</v>
      </c>
      <c r="Q30" s="604">
        <v>2052.5819999999999</v>
      </c>
      <c r="R30" s="604">
        <v>932.322</v>
      </c>
      <c r="S30" s="649">
        <v>2.2015805698031365</v>
      </c>
    </row>
    <row r="31" spans="1:19" ht="15.75">
      <c r="A31"/>
      <c r="B31"/>
      <c r="C31"/>
      <c r="D31"/>
      <c r="E31"/>
      <c r="F31"/>
      <c r="G31"/>
      <c r="H31"/>
      <c r="I31"/>
      <c r="J31"/>
      <c r="K31"/>
      <c r="L31"/>
      <c r="M31"/>
      <c r="N31"/>
      <c r="P31" s="603" t="s">
        <v>478</v>
      </c>
      <c r="Q31" s="604">
        <v>1898.173</v>
      </c>
      <c r="R31" s="604">
        <v>701.35</v>
      </c>
      <c r="S31" s="649">
        <v>2.7064561203393454</v>
      </c>
    </row>
    <row r="32" spans="1:19" ht="16.5" thickBot="1">
      <c r="A32"/>
      <c r="B32"/>
      <c r="C32"/>
      <c r="D32"/>
      <c r="E32"/>
      <c r="F32"/>
      <c r="G32"/>
      <c r="H32"/>
      <c r="I32"/>
      <c r="J32"/>
      <c r="K32"/>
      <c r="L32"/>
      <c r="M32"/>
      <c r="N32"/>
      <c r="P32" s="603" t="s">
        <v>352</v>
      </c>
      <c r="Q32" s="604">
        <v>1805.461</v>
      </c>
      <c r="R32" s="604">
        <v>523.03700000000003</v>
      </c>
      <c r="S32" s="649">
        <v>3.4518800773176657</v>
      </c>
    </row>
    <row r="33" spans="1:19" ht="16.5" thickBot="1">
      <c r="A33"/>
      <c r="B33"/>
      <c r="C33"/>
      <c r="D33"/>
      <c r="E33"/>
      <c r="F33"/>
      <c r="G33"/>
      <c r="H33"/>
      <c r="I33"/>
      <c r="J33"/>
      <c r="K33"/>
      <c r="L33"/>
      <c r="M33"/>
      <c r="N33"/>
      <c r="P33" s="933" t="s">
        <v>321</v>
      </c>
      <c r="Q33" s="607">
        <v>347744.33399999997</v>
      </c>
      <c r="R33" s="607">
        <v>103137.30899999999</v>
      </c>
      <c r="S33" s="728">
        <v>3.3716638272964827</v>
      </c>
    </row>
    <row r="34" spans="1:19">
      <c r="A34" s="1154" t="s">
        <v>439</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47" t="s">
        <v>208</v>
      </c>
      <c r="B40" s="1248">
        <v>2455442</v>
      </c>
      <c r="C40" s="1249">
        <v>839888</v>
      </c>
      <c r="D40"/>
      <c r="E40"/>
      <c r="F40"/>
      <c r="G40"/>
      <c r="H40"/>
      <c r="I40"/>
      <c r="J40"/>
      <c r="K40"/>
      <c r="L40"/>
      <c r="M40"/>
      <c r="N40"/>
      <c r="P40"/>
      <c r="Q40"/>
      <c r="R40"/>
      <c r="S40"/>
    </row>
    <row r="41" spans="1:19">
      <c r="A41" s="1250" t="s">
        <v>350</v>
      </c>
      <c r="B41" s="1251">
        <v>831196</v>
      </c>
      <c r="C41" s="1252">
        <v>253768</v>
      </c>
      <c r="D41"/>
      <c r="E41"/>
      <c r="F41"/>
      <c r="G41"/>
      <c r="H41"/>
      <c r="I41"/>
      <c r="J41"/>
      <c r="K41"/>
      <c r="L41"/>
      <c r="M41"/>
      <c r="N41"/>
      <c r="P41"/>
      <c r="Q41"/>
      <c r="R41"/>
      <c r="S41"/>
    </row>
    <row r="42" spans="1:19" ht="14.25" customHeight="1">
      <c r="A42" s="1250" t="s">
        <v>197</v>
      </c>
      <c r="B42" s="1251">
        <v>472654</v>
      </c>
      <c r="C42" s="1252">
        <v>191185</v>
      </c>
      <c r="D42"/>
      <c r="E42"/>
      <c r="F42"/>
      <c r="G42"/>
      <c r="H42"/>
      <c r="I42"/>
      <c r="J42"/>
      <c r="K42"/>
      <c r="L42"/>
      <c r="M42"/>
      <c r="N42"/>
      <c r="P42"/>
      <c r="Q42"/>
      <c r="R42"/>
      <c r="S42"/>
    </row>
    <row r="43" spans="1:19">
      <c r="A43" s="1250" t="s">
        <v>207</v>
      </c>
      <c r="B43" s="1251">
        <v>596995</v>
      </c>
      <c r="C43" s="1252">
        <v>219262</v>
      </c>
      <c r="D43"/>
      <c r="E43"/>
      <c r="F43"/>
      <c r="G43"/>
      <c r="H43"/>
      <c r="I43"/>
      <c r="J43"/>
      <c r="K43"/>
      <c r="L43"/>
      <c r="M43"/>
      <c r="N43"/>
      <c r="P43"/>
      <c r="Q43"/>
      <c r="R43"/>
      <c r="S43"/>
    </row>
    <row r="44" spans="1:19">
      <c r="A44" s="1250" t="s">
        <v>199</v>
      </c>
      <c r="B44" s="1251">
        <v>1193624</v>
      </c>
      <c r="C44" s="1252">
        <v>418031</v>
      </c>
      <c r="D44"/>
      <c r="E44"/>
      <c r="F44"/>
      <c r="G44"/>
      <c r="H44"/>
      <c r="I44"/>
      <c r="J44"/>
      <c r="K44"/>
      <c r="L44"/>
      <c r="M44"/>
      <c r="N44"/>
      <c r="P44"/>
      <c r="Q44"/>
      <c r="R44"/>
      <c r="S44"/>
    </row>
    <row r="45" spans="1:19">
      <c r="A45" s="1250" t="s">
        <v>494</v>
      </c>
      <c r="B45" s="1251">
        <v>42167</v>
      </c>
      <c r="C45" s="1252">
        <v>10774</v>
      </c>
      <c r="D45"/>
      <c r="E45"/>
      <c r="F45"/>
      <c r="G45"/>
      <c r="H45"/>
      <c r="I45"/>
      <c r="J45"/>
      <c r="K45"/>
      <c r="L45"/>
      <c r="M45"/>
      <c r="N45"/>
      <c r="P45"/>
      <c r="Q45"/>
      <c r="R45"/>
      <c r="S45"/>
    </row>
    <row r="46" spans="1:19">
      <c r="A46" s="1250" t="s">
        <v>205</v>
      </c>
      <c r="B46" s="1251">
        <v>2177495</v>
      </c>
      <c r="C46" s="1252">
        <v>560007</v>
      </c>
      <c r="D46"/>
      <c r="E46"/>
      <c r="F46"/>
      <c r="G46"/>
      <c r="H46"/>
      <c r="I46"/>
      <c r="J46"/>
      <c r="P46"/>
      <c r="Q46"/>
      <c r="R46"/>
      <c r="S46"/>
    </row>
    <row r="47" spans="1:19">
      <c r="A47" s="1250" t="s">
        <v>210</v>
      </c>
      <c r="B47" s="1251">
        <v>398322</v>
      </c>
      <c r="C47" s="1252">
        <v>129045</v>
      </c>
      <c r="D47"/>
      <c r="E47"/>
      <c r="F47"/>
      <c r="G47"/>
      <c r="H47"/>
      <c r="I47"/>
      <c r="J47"/>
      <c r="K47"/>
      <c r="P47"/>
      <c r="Q47"/>
      <c r="R47"/>
      <c r="S47"/>
    </row>
    <row r="48" spans="1:19" ht="14.25" customHeight="1">
      <c r="A48" s="1250" t="s">
        <v>498</v>
      </c>
      <c r="B48" s="1251">
        <v>101067</v>
      </c>
      <c r="C48" s="1252">
        <v>20613</v>
      </c>
      <c r="D48"/>
      <c r="E48"/>
      <c r="F48"/>
      <c r="G48"/>
      <c r="H48"/>
      <c r="I48"/>
      <c r="J48"/>
      <c r="K48"/>
      <c r="P48"/>
      <c r="Q48"/>
      <c r="R48"/>
      <c r="S48"/>
    </row>
    <row r="49" spans="1:19">
      <c r="A49" s="1250" t="s">
        <v>192</v>
      </c>
      <c r="B49" s="1251">
        <v>8296109</v>
      </c>
      <c r="C49" s="1252">
        <v>2103192</v>
      </c>
      <c r="D49"/>
      <c r="E49"/>
      <c r="F49"/>
      <c r="G49"/>
      <c r="H49"/>
      <c r="I49"/>
      <c r="J49"/>
      <c r="K49"/>
      <c r="P49"/>
      <c r="Q49"/>
      <c r="R49"/>
      <c r="S49"/>
    </row>
    <row r="50" spans="1:19">
      <c r="A50" s="1250" t="s">
        <v>499</v>
      </c>
      <c r="B50" s="1251">
        <v>422</v>
      </c>
      <c r="C50" s="1252">
        <v>230</v>
      </c>
      <c r="D50"/>
      <c r="E50"/>
      <c r="F50"/>
      <c r="G50"/>
      <c r="H50"/>
      <c r="I50"/>
      <c r="J50"/>
      <c r="K50"/>
      <c r="P50"/>
      <c r="Q50"/>
      <c r="R50"/>
      <c r="S50"/>
    </row>
    <row r="51" spans="1:19">
      <c r="A51" s="1250" t="s">
        <v>500</v>
      </c>
      <c r="B51" s="1251">
        <v>61216</v>
      </c>
      <c r="C51" s="1252">
        <v>76820</v>
      </c>
      <c r="D51"/>
      <c r="E51"/>
      <c r="F51"/>
      <c r="G51"/>
      <c r="H51"/>
      <c r="I51"/>
      <c r="J51"/>
      <c r="K51"/>
      <c r="P51"/>
      <c r="Q51"/>
      <c r="R51"/>
      <c r="S51"/>
    </row>
    <row r="52" spans="1:19">
      <c r="A52" s="1250" t="s">
        <v>201</v>
      </c>
      <c r="B52" s="1251">
        <v>4604277</v>
      </c>
      <c r="C52" s="1252">
        <v>1267409</v>
      </c>
      <c r="D52"/>
      <c r="E52"/>
      <c r="F52"/>
      <c r="G52"/>
      <c r="H52"/>
      <c r="I52"/>
      <c r="J52"/>
      <c r="K52"/>
      <c r="P52"/>
      <c r="Q52"/>
      <c r="R52"/>
      <c r="S52"/>
    </row>
    <row r="53" spans="1:19">
      <c r="A53" s="1250" t="s">
        <v>193</v>
      </c>
      <c r="B53" s="1251">
        <v>9183086</v>
      </c>
      <c r="C53" s="1252">
        <v>2421747</v>
      </c>
      <c r="D53"/>
      <c r="E53"/>
      <c r="F53"/>
      <c r="G53"/>
      <c r="H53"/>
      <c r="I53"/>
      <c r="J53"/>
      <c r="K53"/>
      <c r="P53"/>
      <c r="Q53"/>
      <c r="R53"/>
      <c r="S53"/>
    </row>
    <row r="54" spans="1:19">
      <c r="A54" s="1250" t="s">
        <v>443</v>
      </c>
      <c r="B54" s="1251">
        <v>9159281</v>
      </c>
      <c r="C54" s="1252">
        <v>3046710</v>
      </c>
      <c r="D54"/>
      <c r="E54"/>
      <c r="F54"/>
      <c r="G54"/>
      <c r="H54"/>
      <c r="I54"/>
      <c r="J54"/>
      <c r="K54"/>
      <c r="P54"/>
      <c r="Q54"/>
      <c r="R54"/>
      <c r="S54"/>
    </row>
    <row r="55" spans="1:19">
      <c r="A55" s="1250" t="s">
        <v>202</v>
      </c>
      <c r="B55" s="1251">
        <v>367062</v>
      </c>
      <c r="C55" s="1252">
        <v>215394</v>
      </c>
      <c r="D55"/>
      <c r="E55"/>
      <c r="F55"/>
      <c r="G55"/>
      <c r="H55"/>
      <c r="I55"/>
      <c r="J55"/>
      <c r="K55"/>
      <c r="P55"/>
      <c r="Q55"/>
      <c r="R55"/>
      <c r="S55"/>
    </row>
    <row r="56" spans="1:19">
      <c r="A56" s="1250" t="s">
        <v>211</v>
      </c>
      <c r="B56" s="1251">
        <v>129338</v>
      </c>
      <c r="C56" s="1252">
        <v>26352</v>
      </c>
      <c r="D56"/>
      <c r="E56"/>
      <c r="F56"/>
      <c r="G56"/>
      <c r="H56"/>
      <c r="I56"/>
      <c r="J56"/>
      <c r="K56"/>
      <c r="P56"/>
      <c r="Q56"/>
      <c r="R56"/>
      <c r="S56"/>
    </row>
    <row r="57" spans="1:19">
      <c r="A57" s="1250" t="s">
        <v>198</v>
      </c>
      <c r="B57" s="1251">
        <v>6211480</v>
      </c>
      <c r="C57" s="1252">
        <v>1044420</v>
      </c>
      <c r="D57"/>
      <c r="E57"/>
      <c r="F57"/>
      <c r="G57"/>
      <c r="H57"/>
      <c r="I57"/>
      <c r="J57"/>
      <c r="K57"/>
      <c r="P57"/>
      <c r="Q57"/>
      <c r="R57"/>
      <c r="S57"/>
    </row>
    <row r="58" spans="1:19">
      <c r="A58" s="1250" t="s">
        <v>338</v>
      </c>
      <c r="B58" s="1251">
        <v>1329910</v>
      </c>
      <c r="C58" s="1252">
        <v>375809</v>
      </c>
      <c r="D58"/>
      <c r="E58"/>
      <c r="F58"/>
      <c r="G58"/>
      <c r="H58"/>
      <c r="I58"/>
      <c r="J58"/>
      <c r="K58"/>
      <c r="P58"/>
      <c r="Q58"/>
      <c r="R58"/>
      <c r="S58"/>
    </row>
    <row r="59" spans="1:19">
      <c r="A59" s="1250" t="s">
        <v>504</v>
      </c>
      <c r="B59" s="1251">
        <v>36003</v>
      </c>
      <c r="C59" s="1252">
        <v>6532</v>
      </c>
      <c r="D59"/>
      <c r="E59"/>
      <c r="F59"/>
      <c r="G59"/>
      <c r="H59"/>
      <c r="I59"/>
      <c r="J59"/>
      <c r="K59"/>
      <c r="P59"/>
      <c r="Q59"/>
      <c r="R59"/>
      <c r="S59"/>
    </row>
    <row r="60" spans="1:19">
      <c r="A60" s="1250" t="s">
        <v>477</v>
      </c>
      <c r="B60" s="1251">
        <v>51860</v>
      </c>
      <c r="C60" s="1252">
        <v>20500</v>
      </c>
      <c r="D60"/>
      <c r="E60"/>
      <c r="F60"/>
      <c r="G60"/>
      <c r="H60"/>
      <c r="I60"/>
      <c r="J60"/>
      <c r="K60"/>
      <c r="P60"/>
      <c r="Q60"/>
      <c r="R60"/>
      <c r="S60"/>
    </row>
    <row r="61" spans="1:19">
      <c r="A61" s="1250" t="s">
        <v>495</v>
      </c>
      <c r="B61" s="1251">
        <v>192879</v>
      </c>
      <c r="C61" s="1252">
        <v>69602</v>
      </c>
      <c r="D61"/>
      <c r="E61"/>
      <c r="F61"/>
      <c r="G61"/>
      <c r="H61"/>
      <c r="I61"/>
      <c r="J61"/>
      <c r="K61"/>
      <c r="P61"/>
      <c r="Q61"/>
      <c r="R61"/>
      <c r="S61"/>
    </row>
    <row r="62" spans="1:19">
      <c r="A62" s="1250" t="s">
        <v>505</v>
      </c>
      <c r="B62" s="1251">
        <v>36157</v>
      </c>
      <c r="C62" s="1252">
        <v>50050</v>
      </c>
      <c r="D62"/>
      <c r="E62"/>
      <c r="F62"/>
      <c r="G62"/>
      <c r="H62"/>
      <c r="I62"/>
      <c r="J62"/>
      <c r="K62"/>
      <c r="P62"/>
      <c r="Q62"/>
      <c r="R62"/>
      <c r="S62"/>
    </row>
    <row r="63" spans="1:19">
      <c r="A63" s="1250" t="s">
        <v>209</v>
      </c>
      <c r="B63" s="1251">
        <v>970410</v>
      </c>
      <c r="C63" s="1252">
        <v>358730</v>
      </c>
      <c r="D63"/>
      <c r="E63"/>
      <c r="F63"/>
      <c r="G63"/>
      <c r="H63"/>
      <c r="I63"/>
      <c r="J63"/>
      <c r="K63"/>
      <c r="P63"/>
      <c r="Q63"/>
      <c r="R63"/>
      <c r="S63"/>
    </row>
    <row r="64" spans="1:19">
      <c r="A64" s="1250" t="s">
        <v>506</v>
      </c>
      <c r="B64" s="1251">
        <v>76751</v>
      </c>
      <c r="C64" s="1252">
        <v>19602</v>
      </c>
      <c r="D64"/>
      <c r="E64"/>
      <c r="F64"/>
      <c r="G64"/>
      <c r="H64"/>
      <c r="I64"/>
      <c r="J64"/>
      <c r="K64"/>
      <c r="P64"/>
      <c r="Q64"/>
      <c r="R64"/>
      <c r="S64"/>
    </row>
    <row r="65" spans="1:19">
      <c r="A65" s="1250" t="s">
        <v>213</v>
      </c>
      <c r="B65" s="1251">
        <v>311087</v>
      </c>
      <c r="C65" s="1252">
        <v>67791</v>
      </c>
      <c r="D65"/>
      <c r="E65"/>
      <c r="F65"/>
      <c r="G65"/>
      <c r="H65"/>
      <c r="I65"/>
      <c r="J65"/>
      <c r="K65"/>
      <c r="P65"/>
      <c r="Q65"/>
      <c r="R65"/>
      <c r="S65"/>
    </row>
    <row r="66" spans="1:19">
      <c r="A66" s="1250" t="s">
        <v>478</v>
      </c>
      <c r="B66" s="1251">
        <v>502286</v>
      </c>
      <c r="C66" s="1252">
        <v>182927</v>
      </c>
      <c r="D66"/>
      <c r="E66"/>
      <c r="F66"/>
      <c r="G66"/>
      <c r="H66"/>
      <c r="I66"/>
      <c r="J66"/>
      <c r="K66"/>
      <c r="P66"/>
      <c r="Q66"/>
      <c r="R66"/>
      <c r="S66"/>
    </row>
    <row r="67" spans="1:19">
      <c r="A67" s="1250" t="s">
        <v>496</v>
      </c>
      <c r="B67" s="1251">
        <v>192508</v>
      </c>
      <c r="C67" s="1252">
        <v>48604</v>
      </c>
      <c r="D67"/>
      <c r="E67"/>
      <c r="F67"/>
      <c r="G67"/>
      <c r="H67"/>
      <c r="I67"/>
      <c r="J67"/>
      <c r="K67"/>
      <c r="P67"/>
      <c r="Q67"/>
      <c r="R67"/>
      <c r="S67"/>
    </row>
    <row r="68" spans="1:19">
      <c r="A68" s="1250" t="s">
        <v>194</v>
      </c>
      <c r="B68" s="1251">
        <v>18917009</v>
      </c>
      <c r="C68" s="1252">
        <v>5392903</v>
      </c>
      <c r="D68"/>
      <c r="E68"/>
      <c r="F68"/>
      <c r="G68"/>
      <c r="H68"/>
      <c r="I68"/>
      <c r="J68"/>
      <c r="K68"/>
      <c r="P68"/>
      <c r="Q68"/>
      <c r="R68"/>
      <c r="S68"/>
    </row>
    <row r="69" spans="1:19">
      <c r="A69" s="1250" t="s">
        <v>430</v>
      </c>
      <c r="B69" s="1251">
        <v>152233</v>
      </c>
      <c r="C69" s="1252">
        <v>16339</v>
      </c>
      <c r="D69"/>
      <c r="E69"/>
      <c r="F69"/>
      <c r="G69"/>
      <c r="H69"/>
      <c r="I69"/>
      <c r="J69"/>
      <c r="K69"/>
      <c r="P69"/>
      <c r="Q69"/>
      <c r="R69"/>
      <c r="S69"/>
    </row>
    <row r="70" spans="1:19">
      <c r="A70" s="1250" t="s">
        <v>351</v>
      </c>
      <c r="B70" s="1251">
        <v>3321167</v>
      </c>
      <c r="C70" s="1252">
        <v>671958</v>
      </c>
      <c r="D70"/>
      <c r="E70"/>
      <c r="F70"/>
      <c r="G70"/>
      <c r="H70"/>
      <c r="I70"/>
      <c r="J70"/>
      <c r="K70"/>
      <c r="P70"/>
      <c r="Q70"/>
      <c r="R70"/>
      <c r="S70"/>
    </row>
    <row r="71" spans="1:19">
      <c r="A71" s="1250" t="s">
        <v>196</v>
      </c>
      <c r="B71" s="1251">
        <v>3283425</v>
      </c>
      <c r="C71" s="1252">
        <v>880758</v>
      </c>
      <c r="D71"/>
      <c r="E71"/>
      <c r="F71"/>
      <c r="G71"/>
      <c r="H71"/>
      <c r="I71"/>
      <c r="J71"/>
      <c r="K71"/>
      <c r="P71"/>
      <c r="Q71"/>
      <c r="R71"/>
      <c r="S71"/>
    </row>
    <row r="72" spans="1:19">
      <c r="A72" s="1250" t="s">
        <v>212</v>
      </c>
      <c r="B72" s="1251">
        <v>486034</v>
      </c>
      <c r="C72" s="1252">
        <v>185947</v>
      </c>
      <c r="D72"/>
      <c r="E72"/>
      <c r="F72"/>
      <c r="G72"/>
      <c r="H72"/>
      <c r="I72"/>
      <c r="J72"/>
      <c r="K72"/>
      <c r="P72"/>
      <c r="Q72"/>
      <c r="R72"/>
      <c r="S72"/>
    </row>
    <row r="73" spans="1:19">
      <c r="A73" s="1250" t="s">
        <v>507</v>
      </c>
      <c r="B73" s="1251">
        <v>3561</v>
      </c>
      <c r="C73" s="1252">
        <v>795</v>
      </c>
      <c r="D73"/>
      <c r="E73"/>
      <c r="F73"/>
      <c r="G73"/>
      <c r="H73"/>
      <c r="I73"/>
      <c r="J73"/>
      <c r="K73"/>
    </row>
    <row r="74" spans="1:19">
      <c r="A74" s="1250" t="s">
        <v>206</v>
      </c>
      <c r="B74" s="1251">
        <v>1363871</v>
      </c>
      <c r="C74" s="1252">
        <v>342541</v>
      </c>
      <c r="D74"/>
      <c r="E74"/>
      <c r="F74"/>
      <c r="G74"/>
      <c r="H74"/>
      <c r="I74"/>
      <c r="J74"/>
      <c r="K74"/>
    </row>
    <row r="75" spans="1:19">
      <c r="A75" s="1250" t="s">
        <v>352</v>
      </c>
      <c r="B75" s="1251">
        <v>1229041</v>
      </c>
      <c r="C75" s="1252">
        <v>378620</v>
      </c>
      <c r="D75"/>
      <c r="E75"/>
      <c r="F75"/>
      <c r="G75"/>
      <c r="H75"/>
      <c r="I75"/>
      <c r="J75"/>
      <c r="K75"/>
    </row>
    <row r="76" spans="1:19">
      <c r="A76" s="1250" t="s">
        <v>497</v>
      </c>
      <c r="B76" s="1251">
        <v>286425</v>
      </c>
      <c r="C76" s="1252">
        <v>38876</v>
      </c>
      <c r="D76"/>
      <c r="E76"/>
      <c r="F76"/>
      <c r="G76"/>
      <c r="H76"/>
      <c r="I76"/>
      <c r="J76"/>
      <c r="K76"/>
    </row>
    <row r="77" spans="1:19">
      <c r="A77" s="1250" t="s">
        <v>195</v>
      </c>
      <c r="B77" s="1251">
        <v>2764002</v>
      </c>
      <c r="C77" s="1252">
        <v>662752</v>
      </c>
      <c r="D77"/>
      <c r="E77"/>
      <c r="F77"/>
      <c r="G77"/>
      <c r="H77"/>
      <c r="I77"/>
      <c r="J77"/>
      <c r="K77"/>
    </row>
    <row r="78" spans="1:19">
      <c r="A78" s="1250" t="s">
        <v>450</v>
      </c>
      <c r="B78" s="1251">
        <v>86302</v>
      </c>
      <c r="C78" s="1252">
        <v>24617</v>
      </c>
      <c r="D78"/>
      <c r="E78"/>
      <c r="F78"/>
      <c r="G78"/>
      <c r="H78"/>
      <c r="I78"/>
      <c r="J78"/>
      <c r="K78"/>
    </row>
    <row r="79" spans="1:19">
      <c r="A79" s="1250" t="s">
        <v>204</v>
      </c>
      <c r="B79" s="1251">
        <v>881575</v>
      </c>
      <c r="C79" s="1252">
        <v>254938</v>
      </c>
      <c r="D79"/>
      <c r="E79"/>
      <c r="F79"/>
      <c r="G79"/>
      <c r="H79"/>
      <c r="I79"/>
      <c r="J79"/>
      <c r="K79"/>
    </row>
    <row r="80" spans="1:19">
      <c r="A80" s="1250" t="s">
        <v>200</v>
      </c>
      <c r="B80" s="1251">
        <v>6950441</v>
      </c>
      <c r="C80" s="1252">
        <v>1567289</v>
      </c>
      <c r="D80"/>
      <c r="E80"/>
      <c r="F80"/>
      <c r="G80"/>
      <c r="H80"/>
      <c r="I80"/>
      <c r="J80"/>
      <c r="K80"/>
    </row>
    <row r="81" spans="1:11">
      <c r="A81" s="1250" t="s">
        <v>191</v>
      </c>
      <c r="B81" s="1251">
        <v>27491203</v>
      </c>
      <c r="C81" s="1252">
        <v>7067963</v>
      </c>
      <c r="D81"/>
      <c r="E81"/>
      <c r="F81"/>
      <c r="G81"/>
      <c r="H81"/>
      <c r="I81"/>
      <c r="J81"/>
      <c r="K81"/>
    </row>
    <row r="82" spans="1:11">
      <c r="A82" s="1250" t="s">
        <v>508</v>
      </c>
      <c r="B82" s="1251">
        <v>35645</v>
      </c>
      <c r="C82" s="1252">
        <v>80286</v>
      </c>
      <c r="D82"/>
      <c r="E82"/>
      <c r="F82"/>
      <c r="G82"/>
      <c r="H82"/>
      <c r="I82"/>
      <c r="J82"/>
      <c r="K82"/>
    </row>
    <row r="83" spans="1:11">
      <c r="A83" s="1250" t="s">
        <v>501</v>
      </c>
      <c r="B83" s="1251">
        <v>24655</v>
      </c>
      <c r="C83" s="1252">
        <v>7940</v>
      </c>
      <c r="D83"/>
      <c r="E83"/>
      <c r="F83"/>
      <c r="G83"/>
      <c r="H83"/>
      <c r="I83"/>
      <c r="J83"/>
      <c r="K83"/>
    </row>
    <row r="84" spans="1:11">
      <c r="A84" s="1253" t="s">
        <v>493</v>
      </c>
      <c r="B84" s="1254">
        <v>117257673</v>
      </c>
      <c r="C84" s="1255">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18"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586" t="s">
        <v>303</v>
      </c>
    </row>
    <row r="2" spans="1:27" ht="18" customHeight="1">
      <c r="A2" s="1546" t="s">
        <v>488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489</v>
      </c>
      <c r="B3" s="1549"/>
      <c r="C3" s="1549"/>
      <c r="D3" s="1549"/>
      <c r="E3" s="1549"/>
      <c r="F3" s="1549"/>
      <c r="G3" s="1549"/>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16799.793000000001</v>
      </c>
      <c r="C8" s="602">
        <v>26765</v>
      </c>
      <c r="D8" s="729">
        <v>2.1354267467783576</v>
      </c>
      <c r="E8" s="822"/>
      <c r="F8" s="821" t="s">
        <v>209</v>
      </c>
      <c r="G8" s="602">
        <v>3672.9789999999998</v>
      </c>
      <c r="H8" s="881">
        <v>19665</v>
      </c>
      <c r="I8" s="882">
        <v>2.4615231507140334</v>
      </c>
      <c r="J8" s="657"/>
      <c r="K8" s="740" t="s">
        <v>194</v>
      </c>
      <c r="L8" s="602">
        <v>12447.784</v>
      </c>
      <c r="M8" s="602">
        <v>3577.9850000000001</v>
      </c>
      <c r="N8" s="729">
        <v>3.4789927850452136</v>
      </c>
      <c r="O8" s="657"/>
      <c r="P8" s="740" t="s">
        <v>443</v>
      </c>
      <c r="Q8" s="602">
        <v>5298.9110000000001</v>
      </c>
      <c r="R8" s="602">
        <v>1231.23</v>
      </c>
      <c r="S8" s="729">
        <v>4.3037539696076283</v>
      </c>
    </row>
    <row r="9" spans="1:27" ht="15.75">
      <c r="A9" s="605" t="s">
        <v>209</v>
      </c>
      <c r="B9" s="604">
        <v>9657.0470000000005</v>
      </c>
      <c r="C9" s="604">
        <v>32993</v>
      </c>
      <c r="D9" s="649">
        <v>1.9344526809576827</v>
      </c>
      <c r="E9" s="823"/>
      <c r="F9" s="605" t="s">
        <v>443</v>
      </c>
      <c r="G9" s="604">
        <v>1718.35</v>
      </c>
      <c r="H9" s="604">
        <v>6741</v>
      </c>
      <c r="I9" s="649">
        <v>2.9246419830412123</v>
      </c>
      <c r="J9" s="657"/>
      <c r="K9" s="603" t="s">
        <v>200</v>
      </c>
      <c r="L9" s="604">
        <v>10272.984</v>
      </c>
      <c r="M9" s="604">
        <v>3501.6439999999998</v>
      </c>
      <c r="N9" s="649">
        <v>2.9337602566108951</v>
      </c>
      <c r="O9" s="657"/>
      <c r="P9" s="603" t="s">
        <v>194</v>
      </c>
      <c r="Q9" s="604">
        <v>3662.78</v>
      </c>
      <c r="R9" s="604">
        <v>996.43399999999997</v>
      </c>
      <c r="S9" s="649">
        <v>3.6758882173831888</v>
      </c>
    </row>
    <row r="10" spans="1:27" ht="16.5" thickBot="1">
      <c r="A10" s="605" t="s">
        <v>443</v>
      </c>
      <c r="B10" s="604">
        <v>7599.26</v>
      </c>
      <c r="C10" s="604">
        <v>15433</v>
      </c>
      <c r="D10" s="649">
        <v>3.0063836487442379</v>
      </c>
      <c r="E10" s="822"/>
      <c r="F10" s="605" t="s">
        <v>213</v>
      </c>
      <c r="G10" s="604">
        <v>393.89400000000001</v>
      </c>
      <c r="H10" s="606">
        <v>4436</v>
      </c>
      <c r="I10" s="650">
        <v>1.3159892287029673</v>
      </c>
      <c r="J10" s="657"/>
      <c r="K10" s="603" t="s">
        <v>211</v>
      </c>
      <c r="L10" s="604">
        <v>5911.5510000000004</v>
      </c>
      <c r="M10" s="604">
        <v>1294.702</v>
      </c>
      <c r="N10" s="649">
        <v>4.5659549456168298</v>
      </c>
      <c r="O10" s="657"/>
      <c r="P10" s="603" t="s">
        <v>196</v>
      </c>
      <c r="Q10" s="604">
        <v>3397.0479999999998</v>
      </c>
      <c r="R10" s="604">
        <v>1081.806</v>
      </c>
      <c r="S10" s="649">
        <v>3.1401637631885935</v>
      </c>
    </row>
    <row r="11" spans="1:27" ht="16.5" thickBot="1">
      <c r="A11" s="605" t="s">
        <v>196</v>
      </c>
      <c r="B11" s="604">
        <v>6206.44</v>
      </c>
      <c r="C11" s="604">
        <v>6323</v>
      </c>
      <c r="D11" s="649">
        <v>1.6789517764355291</v>
      </c>
      <c r="E11" s="823"/>
      <c r="F11" s="1021" t="s">
        <v>321</v>
      </c>
      <c r="G11" s="607">
        <v>6179.9260000000004</v>
      </c>
      <c r="H11" s="1073">
        <v>32776</v>
      </c>
      <c r="I11" s="1074">
        <v>2.4563558372139984</v>
      </c>
      <c r="J11" s="657"/>
      <c r="K11" s="603" t="s">
        <v>196</v>
      </c>
      <c r="L11" s="604">
        <v>5173.808</v>
      </c>
      <c r="M11" s="604">
        <v>1557.5070000000001</v>
      </c>
      <c r="N11" s="649">
        <v>3.3218521650303976</v>
      </c>
      <c r="O11" s="657"/>
      <c r="P11" s="603" t="s">
        <v>193</v>
      </c>
      <c r="Q11" s="604">
        <v>2087.116</v>
      </c>
      <c r="R11" s="604">
        <v>325.58800000000002</v>
      </c>
      <c r="S11" s="649">
        <v>6.4102976768185558</v>
      </c>
    </row>
    <row r="12" spans="1:27" ht="15.75">
      <c r="A12" s="605" t="s">
        <v>194</v>
      </c>
      <c r="B12" s="604">
        <v>5476.11</v>
      </c>
      <c r="C12" s="604">
        <v>5321</v>
      </c>
      <c r="D12" s="649">
        <v>2.475514327949333</v>
      </c>
      <c r="E12" s="823"/>
      <c r="J12" s="657"/>
      <c r="K12" s="603" t="s">
        <v>443</v>
      </c>
      <c r="L12" s="604">
        <v>4880.7349999999997</v>
      </c>
      <c r="M12" s="604">
        <v>947.85400000000004</v>
      </c>
      <c r="N12" s="649">
        <v>5.1492476689447946</v>
      </c>
      <c r="O12" s="657"/>
      <c r="P12" s="603" t="s">
        <v>211</v>
      </c>
      <c r="Q12" s="604">
        <v>1571.3789999999999</v>
      </c>
      <c r="R12" s="604">
        <v>320.31400000000002</v>
      </c>
      <c r="S12" s="649">
        <v>4.9057456121181087</v>
      </c>
    </row>
    <row r="13" spans="1:27" ht="15.75">
      <c r="A13" s="605" t="s">
        <v>205</v>
      </c>
      <c r="B13" s="604">
        <v>4527.7169999999996</v>
      </c>
      <c r="C13" s="606">
        <v>3029</v>
      </c>
      <c r="D13" s="650">
        <v>2.8774594664673669</v>
      </c>
      <c r="E13" s="823"/>
      <c r="F13"/>
      <c r="G13"/>
      <c r="H13"/>
      <c r="I13"/>
      <c r="J13" s="657"/>
      <c r="K13" s="603" t="s">
        <v>191</v>
      </c>
      <c r="L13" s="604">
        <v>3997.6840000000002</v>
      </c>
      <c r="M13" s="604">
        <v>1730.992</v>
      </c>
      <c r="N13" s="649">
        <v>2.3094757225914391</v>
      </c>
      <c r="O13" s="657"/>
      <c r="P13" s="603" t="s">
        <v>200</v>
      </c>
      <c r="Q13" s="604">
        <v>1128.7370000000001</v>
      </c>
      <c r="R13" s="604">
        <v>629.13699999999994</v>
      </c>
      <c r="S13" s="649">
        <v>1.7941036689941938</v>
      </c>
    </row>
    <row r="14" spans="1:27" ht="15.75">
      <c r="A14" s="605" t="s">
        <v>213</v>
      </c>
      <c r="B14" s="604">
        <v>4412.1970000000001</v>
      </c>
      <c r="C14" s="604">
        <v>12536</v>
      </c>
      <c r="D14" s="649">
        <v>1.4724855728220403</v>
      </c>
      <c r="E14" s="823"/>
      <c r="F14"/>
      <c r="G14"/>
      <c r="H14"/>
      <c r="I14"/>
      <c r="J14" s="657"/>
      <c r="K14" s="603" t="s">
        <v>209</v>
      </c>
      <c r="L14" s="604">
        <v>1957.326</v>
      </c>
      <c r="M14" s="604">
        <v>748.58199999999999</v>
      </c>
      <c r="N14" s="649">
        <v>2.6147115479666891</v>
      </c>
      <c r="O14" s="657"/>
      <c r="P14" s="603" t="s">
        <v>209</v>
      </c>
      <c r="Q14" s="604">
        <v>742.93600000000004</v>
      </c>
      <c r="R14" s="604">
        <v>519.45100000000002</v>
      </c>
      <c r="S14" s="649">
        <v>1.4302330729943729</v>
      </c>
    </row>
    <row r="15" spans="1:27" ht="15.75">
      <c r="A15" s="605" t="s">
        <v>210</v>
      </c>
      <c r="B15" s="604">
        <v>2294.0230000000001</v>
      </c>
      <c r="C15" s="604">
        <v>4144</v>
      </c>
      <c r="D15" s="649">
        <v>1.942395099862154</v>
      </c>
      <c r="E15" s="823"/>
      <c r="F15"/>
      <c r="G15"/>
      <c r="H15"/>
      <c r="I15"/>
      <c r="J15" s="657"/>
      <c r="K15" s="603" t="s">
        <v>350</v>
      </c>
      <c r="L15" s="604">
        <v>1839.57</v>
      </c>
      <c r="M15" s="604">
        <v>718.09100000000001</v>
      </c>
      <c r="N15" s="649">
        <v>2.5617505302252779</v>
      </c>
      <c r="O15" s="657"/>
      <c r="P15" s="603" t="s">
        <v>208</v>
      </c>
      <c r="Q15" s="604">
        <v>696.13599999999997</v>
      </c>
      <c r="R15" s="604">
        <v>236.74299999999999</v>
      </c>
      <c r="S15" s="649">
        <v>2.9404713127737674</v>
      </c>
    </row>
    <row r="16" spans="1:27" ht="16.5" thickBot="1">
      <c r="A16" s="605" t="s">
        <v>191</v>
      </c>
      <c r="B16" s="604">
        <v>1982.634</v>
      </c>
      <c r="C16" s="604">
        <v>8873</v>
      </c>
      <c r="D16" s="649">
        <v>2.7712248195505955</v>
      </c>
      <c r="E16" s="823"/>
      <c r="F16"/>
      <c r="G16"/>
      <c r="H16"/>
      <c r="I16"/>
      <c r="J16" s="657"/>
      <c r="K16" s="603" t="s">
        <v>205</v>
      </c>
      <c r="L16" s="604">
        <v>1353.4549999999999</v>
      </c>
      <c r="M16" s="604">
        <v>250.977</v>
      </c>
      <c r="N16" s="649">
        <v>5.392745151946194</v>
      </c>
      <c r="O16" s="657"/>
      <c r="P16" s="603" t="s">
        <v>191</v>
      </c>
      <c r="Q16" s="604">
        <v>460.30200000000002</v>
      </c>
      <c r="R16" s="604">
        <v>125.233</v>
      </c>
      <c r="S16" s="649">
        <v>3.6755647473110122</v>
      </c>
    </row>
    <row r="17" spans="1:19" ht="16.5" thickBot="1">
      <c r="A17" s="1021" t="s">
        <v>321</v>
      </c>
      <c r="B17" s="607">
        <v>63711.165000000001</v>
      </c>
      <c r="C17" s="607">
        <v>120960</v>
      </c>
      <c r="D17" s="728">
        <v>2.1276033402394301</v>
      </c>
      <c r="E17" s="822"/>
      <c r="J17" s="657"/>
      <c r="K17" s="603" t="s">
        <v>212</v>
      </c>
      <c r="L17" s="604">
        <v>1136.1189999999999</v>
      </c>
      <c r="M17" s="604">
        <v>512.56200000000001</v>
      </c>
      <c r="N17" s="649">
        <v>2.2165494125588707</v>
      </c>
      <c r="O17" s="657"/>
      <c r="P17" s="1028" t="s">
        <v>205</v>
      </c>
      <c r="Q17" s="932">
        <v>300.38499999999999</v>
      </c>
      <c r="R17" s="932">
        <v>78.995000000000005</v>
      </c>
      <c r="S17" s="1029">
        <v>3.8025824419267038</v>
      </c>
    </row>
    <row r="18" spans="1:19" ht="16.5" thickBot="1">
      <c r="A18"/>
      <c r="B18"/>
      <c r="C18"/>
      <c r="D18"/>
      <c r="E18" s="824"/>
      <c r="F18" s="106"/>
      <c r="G18" s="106"/>
      <c r="H18" s="106"/>
      <c r="K18" s="603" t="s">
        <v>193</v>
      </c>
      <c r="L18" s="604">
        <v>1036.04</v>
      </c>
      <c r="M18" s="604">
        <v>222.76300000000001</v>
      </c>
      <c r="N18" s="649">
        <v>4.6508621270139114</v>
      </c>
      <c r="O18" s="657"/>
      <c r="P18" s="933" t="s">
        <v>321</v>
      </c>
      <c r="Q18" s="607">
        <v>19861.379000000001</v>
      </c>
      <c r="R18" s="607">
        <v>5661.9340000000002</v>
      </c>
      <c r="S18" s="728">
        <v>3.5078789332408324</v>
      </c>
    </row>
    <row r="19" spans="1:19" ht="15.75">
      <c r="A19"/>
      <c r="B19"/>
      <c r="C19"/>
      <c r="D19"/>
      <c r="E19" s="825"/>
      <c r="F19" s="106"/>
      <c r="G19" s="106"/>
      <c r="H19" s="106"/>
      <c r="J19" s="657"/>
      <c r="K19" s="603" t="s">
        <v>204</v>
      </c>
      <c r="L19" s="604">
        <v>951.23900000000003</v>
      </c>
      <c r="M19" s="604">
        <v>419.60899999999998</v>
      </c>
      <c r="N19" s="649">
        <v>2.2669651985538919</v>
      </c>
      <c r="O19" s="657"/>
      <c r="P19"/>
      <c r="Q19"/>
      <c r="R19"/>
      <c r="S19"/>
    </row>
    <row r="20" spans="1:19" ht="15" customHeight="1">
      <c r="A20"/>
      <c r="B20"/>
      <c r="C20"/>
      <c r="D20"/>
      <c r="E20" s="825"/>
      <c r="F20" s="106"/>
      <c r="G20" s="106"/>
      <c r="H20" s="106"/>
      <c r="J20" s="657"/>
      <c r="K20" s="603" t="s">
        <v>208</v>
      </c>
      <c r="L20" s="604">
        <v>836.16200000000003</v>
      </c>
      <c r="M20" s="604">
        <v>233.654</v>
      </c>
      <c r="N20" s="649">
        <v>3.5786333638628061</v>
      </c>
      <c r="O20" s="657"/>
      <c r="P20"/>
      <c r="Q20"/>
      <c r="R20"/>
      <c r="S20"/>
    </row>
    <row r="21" spans="1:19" ht="15.75">
      <c r="A21"/>
      <c r="B21"/>
      <c r="C21"/>
      <c r="D21"/>
      <c r="E21" s="826"/>
      <c r="F21" s="106"/>
      <c r="G21" s="106"/>
      <c r="H21" s="106"/>
      <c r="J21" s="657"/>
      <c r="K21" s="603" t="s">
        <v>213</v>
      </c>
      <c r="L21" s="604">
        <v>509.67399999999998</v>
      </c>
      <c r="M21" s="604">
        <v>191.32</v>
      </c>
      <c r="N21" s="649">
        <v>2.6639870374242109</v>
      </c>
      <c r="P21"/>
      <c r="Q21"/>
      <c r="R21"/>
      <c r="S21"/>
    </row>
    <row r="22" spans="1:19" ht="15.75">
      <c r="A22"/>
      <c r="B22"/>
      <c r="C22"/>
      <c r="D22"/>
      <c r="F22" s="106"/>
      <c r="G22" s="106"/>
      <c r="H22" s="106"/>
      <c r="K22" s="603" t="s">
        <v>192</v>
      </c>
      <c r="L22" s="604">
        <v>436.27100000000002</v>
      </c>
      <c r="M22" s="604">
        <v>33.520000000000003</v>
      </c>
      <c r="N22" s="649">
        <v>13.015244630071598</v>
      </c>
      <c r="P22"/>
      <c r="Q22"/>
      <c r="R22"/>
      <c r="S22"/>
    </row>
    <row r="23" spans="1:19" ht="16.5" thickBot="1">
      <c r="A23"/>
      <c r="B23"/>
      <c r="C23"/>
      <c r="D23"/>
      <c r="F23" s="106"/>
      <c r="G23" s="106"/>
      <c r="H23" s="106"/>
      <c r="K23" s="1028" t="s">
        <v>481</v>
      </c>
      <c r="L23" s="932">
        <v>231.68100000000001</v>
      </c>
      <c r="M23" s="932">
        <v>13.083</v>
      </c>
      <c r="N23" s="1029">
        <v>17.70855308415501</v>
      </c>
      <c r="P23"/>
      <c r="Q23"/>
      <c r="R23"/>
      <c r="S23"/>
    </row>
    <row r="24" spans="1:19" ht="16.5" thickBot="1">
      <c r="F24" s="106"/>
      <c r="G24" s="106"/>
      <c r="H24" s="106"/>
      <c r="K24" s="933" t="s">
        <v>321</v>
      </c>
      <c r="L24" s="607">
        <v>53366.296999999999</v>
      </c>
      <c r="M24" s="607">
        <v>15975.705</v>
      </c>
      <c r="N24" s="728">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10" zoomScale="80" zoomScaleNormal="80" workbookViewId="0">
      <selection activeCell="B724" sqref="B724:K77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630" t="s">
        <v>257</v>
      </c>
      <c r="C5" s="1630"/>
      <c r="D5" s="1630"/>
      <c r="E5" s="1630"/>
      <c r="F5" s="1630"/>
      <c r="G5" s="1630"/>
      <c r="H5" s="1630"/>
      <c r="I5" s="1630"/>
      <c r="J5" s="1630"/>
      <c r="K5" s="1630"/>
      <c r="L5" s="1630"/>
    </row>
    <row r="6" spans="2:13" ht="18">
      <c r="B6" s="662"/>
      <c r="C6" s="662"/>
      <c r="D6" s="662"/>
      <c r="E6" s="662"/>
      <c r="F6" s="439" t="s">
        <v>258</v>
      </c>
      <c r="G6" s="662"/>
      <c r="H6" s="662"/>
      <c r="I6" s="662"/>
      <c r="J6" s="662"/>
      <c r="K6" s="662"/>
      <c r="L6" s="662"/>
    </row>
    <row r="7" spans="2:13" s="440" customFormat="1" ht="15">
      <c r="B7" s="1631" t="s">
        <v>259</v>
      </c>
      <c r="C7" s="1623" t="s">
        <v>22</v>
      </c>
      <c r="D7" s="1623" t="s">
        <v>260</v>
      </c>
      <c r="E7" s="1634" t="s">
        <v>261</v>
      </c>
      <c r="F7" s="1635"/>
      <c r="G7" s="1636"/>
      <c r="H7" s="1637" t="s">
        <v>262</v>
      </c>
      <c r="I7" s="1639" t="s">
        <v>263</v>
      </c>
      <c r="J7" s="1640"/>
      <c r="K7" s="1640"/>
      <c r="L7" s="1631"/>
    </row>
    <row r="8" spans="2:13">
      <c r="B8" s="1632"/>
      <c r="C8" s="1633"/>
      <c r="D8" s="1633"/>
      <c r="E8" s="1625" t="s">
        <v>264</v>
      </c>
      <c r="F8" s="1623" t="s">
        <v>265</v>
      </c>
      <c r="G8" s="1623" t="s">
        <v>266</v>
      </c>
      <c r="H8" s="1638"/>
      <c r="I8" s="1625" t="s">
        <v>267</v>
      </c>
      <c r="J8" s="1625" t="s">
        <v>24</v>
      </c>
      <c r="K8" s="1623" t="s">
        <v>268</v>
      </c>
      <c r="L8" s="1625" t="s">
        <v>269</v>
      </c>
    </row>
    <row r="9" spans="2:13">
      <c r="B9" s="1632"/>
      <c r="C9" s="1633"/>
      <c r="D9" s="1633"/>
      <c r="E9" s="1626"/>
      <c r="F9" s="1633"/>
      <c r="G9" s="1633"/>
      <c r="H9" s="1638"/>
      <c r="I9" s="1626"/>
      <c r="J9" s="1626"/>
      <c r="K9" s="1624"/>
      <c r="L9" s="1626"/>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2"/>
      <c r="D29" s="459"/>
      <c r="E29" s="662"/>
      <c r="F29" s="662"/>
      <c r="H29" s="662"/>
      <c r="I29" s="662"/>
      <c r="J29" s="662"/>
      <c r="K29" s="662"/>
      <c r="L29" s="662"/>
    </row>
    <row r="30" spans="2:13" s="440" customFormat="1" ht="18.75" customHeight="1">
      <c r="B30" s="662"/>
      <c r="C30" s="662"/>
      <c r="D30" s="662"/>
      <c r="E30" s="662"/>
      <c r="F30" s="439" t="s">
        <v>258</v>
      </c>
      <c r="G30" s="662"/>
      <c r="H30" s="662"/>
      <c r="I30" s="662"/>
      <c r="J30" s="662"/>
      <c r="K30" s="662"/>
      <c r="L30" s="662"/>
    </row>
    <row r="31" spans="2:13" ht="30">
      <c r="B31" s="663" t="s">
        <v>259</v>
      </c>
      <c r="C31" s="665" t="s">
        <v>22</v>
      </c>
      <c r="D31" s="665" t="s">
        <v>260</v>
      </c>
      <c r="E31" s="667" t="s">
        <v>261</v>
      </c>
      <c r="F31" s="668"/>
      <c r="G31" s="669"/>
      <c r="H31" s="670" t="s">
        <v>262</v>
      </c>
      <c r="I31" s="667" t="s">
        <v>263</v>
      </c>
      <c r="J31" s="668"/>
      <c r="K31" s="668"/>
      <c r="L31" s="668"/>
      <c r="M31" s="445"/>
    </row>
    <row r="32" spans="2:13" ht="15">
      <c r="B32" s="664"/>
      <c r="C32" s="666"/>
      <c r="D32" s="666"/>
      <c r="E32" s="673" t="s">
        <v>264</v>
      </c>
      <c r="F32" s="665" t="s">
        <v>265</v>
      </c>
      <c r="G32" s="665" t="s">
        <v>266</v>
      </c>
      <c r="H32" s="671"/>
      <c r="I32" s="673" t="s">
        <v>267</v>
      </c>
      <c r="J32" s="673" t="s">
        <v>24</v>
      </c>
      <c r="K32" s="665" t="s">
        <v>268</v>
      </c>
      <c r="L32" s="672" t="s">
        <v>269</v>
      </c>
      <c r="M32" s="445"/>
    </row>
    <row r="33" spans="2:13" ht="15">
      <c r="B33" s="664"/>
      <c r="C33" s="666"/>
      <c r="D33" s="666"/>
      <c r="E33" s="674"/>
      <c r="F33" s="666"/>
      <c r="G33" s="666"/>
      <c r="H33" s="671"/>
      <c r="I33" s="674"/>
      <c r="J33" s="674"/>
      <c r="K33" s="675"/>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1"/>
      <c r="E36" s="661"/>
      <c r="G36" s="661" t="s">
        <v>270</v>
      </c>
      <c r="H36" s="661"/>
      <c r="I36" s="661"/>
      <c r="J36" s="661"/>
      <c r="K36" s="661"/>
      <c r="L36" s="661"/>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2"/>
      <c r="D53" s="459"/>
      <c r="E53" s="662"/>
      <c r="F53" s="662"/>
      <c r="H53" s="662"/>
      <c r="I53" s="662"/>
      <c r="J53" s="662"/>
      <c r="K53" s="662"/>
      <c r="L53" s="662"/>
    </row>
    <row r="54" spans="2:13" ht="18">
      <c r="B54" s="662"/>
      <c r="C54" s="662"/>
      <c r="D54" s="662"/>
      <c r="E54" s="662"/>
      <c r="F54" s="439" t="s">
        <v>258</v>
      </c>
      <c r="G54" s="662"/>
      <c r="H54" s="662"/>
      <c r="I54" s="662"/>
      <c r="J54" s="662"/>
      <c r="K54" s="662"/>
      <c r="L54" s="662"/>
    </row>
    <row r="55" spans="2:13" ht="30">
      <c r="B55" s="663" t="s">
        <v>259</v>
      </c>
      <c r="C55" s="665" t="s">
        <v>22</v>
      </c>
      <c r="D55" s="665" t="s">
        <v>260</v>
      </c>
      <c r="E55" s="667" t="s">
        <v>261</v>
      </c>
      <c r="F55" s="668"/>
      <c r="G55" s="669"/>
      <c r="H55" s="670" t="s">
        <v>262</v>
      </c>
      <c r="I55" s="667" t="s">
        <v>263</v>
      </c>
      <c r="J55" s="668"/>
      <c r="K55" s="668"/>
      <c r="L55" s="668"/>
      <c r="M55" s="445"/>
    </row>
    <row r="56" spans="2:13" ht="15" customHeight="1">
      <c r="B56" s="664"/>
      <c r="C56" s="666"/>
      <c r="D56" s="666"/>
      <c r="E56" s="673" t="s">
        <v>264</v>
      </c>
      <c r="F56" s="665" t="s">
        <v>265</v>
      </c>
      <c r="G56" s="665" t="s">
        <v>266</v>
      </c>
      <c r="H56" s="671"/>
      <c r="I56" s="673" t="s">
        <v>267</v>
      </c>
      <c r="J56" s="673" t="s">
        <v>24</v>
      </c>
      <c r="K56" s="665" t="s">
        <v>268</v>
      </c>
      <c r="L56" s="672" t="s">
        <v>269</v>
      </c>
      <c r="M56" s="445"/>
    </row>
    <row r="57" spans="2:13" ht="15">
      <c r="B57" s="664"/>
      <c r="C57" s="666"/>
      <c r="D57" s="666"/>
      <c r="E57" s="674"/>
      <c r="F57" s="666"/>
      <c r="G57" s="666"/>
      <c r="H57" s="671"/>
      <c r="I57" s="674"/>
      <c r="J57" s="674"/>
      <c r="K57" s="675"/>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1"/>
      <c r="E60" s="661"/>
      <c r="G60" s="661" t="s">
        <v>270</v>
      </c>
      <c r="H60" s="661"/>
      <c r="I60" s="661"/>
      <c r="J60" s="661"/>
      <c r="K60" s="661"/>
      <c r="L60" s="661"/>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2"/>
      <c r="D78" s="459"/>
      <c r="E78" s="662"/>
      <c r="F78" s="662"/>
      <c r="H78" s="662"/>
      <c r="I78" s="662"/>
      <c r="J78" s="662"/>
      <c r="K78" s="662"/>
      <c r="L78" s="662"/>
    </row>
    <row r="79" spans="2:13" ht="18">
      <c r="B79" s="662"/>
      <c r="C79" s="662"/>
      <c r="D79" s="662"/>
      <c r="E79" s="662"/>
      <c r="F79" s="439" t="s">
        <v>258</v>
      </c>
      <c r="G79" s="662"/>
      <c r="H79" s="662"/>
      <c r="I79" s="662"/>
      <c r="J79" s="662"/>
      <c r="K79" s="662"/>
      <c r="L79" s="662"/>
    </row>
    <row r="80" spans="2:13" ht="30">
      <c r="B80" s="663" t="s">
        <v>259</v>
      </c>
      <c r="C80" s="665" t="s">
        <v>22</v>
      </c>
      <c r="D80" s="665" t="s">
        <v>260</v>
      </c>
      <c r="E80" s="667" t="s">
        <v>261</v>
      </c>
      <c r="F80" s="668"/>
      <c r="G80" s="669"/>
      <c r="H80" s="670" t="s">
        <v>262</v>
      </c>
      <c r="I80" s="667" t="s">
        <v>263</v>
      </c>
      <c r="J80" s="668"/>
      <c r="K80" s="668"/>
      <c r="L80" s="668"/>
      <c r="M80" s="445"/>
    </row>
    <row r="81" spans="2:13" ht="15">
      <c r="B81" s="664"/>
      <c r="C81" s="666"/>
      <c r="D81" s="666"/>
      <c r="E81" s="673" t="s">
        <v>264</v>
      </c>
      <c r="F81" s="665" t="s">
        <v>265</v>
      </c>
      <c r="G81" s="665" t="s">
        <v>266</v>
      </c>
      <c r="H81" s="671"/>
      <c r="I81" s="673" t="s">
        <v>267</v>
      </c>
      <c r="J81" s="673" t="s">
        <v>24</v>
      </c>
      <c r="K81" s="665" t="s">
        <v>268</v>
      </c>
      <c r="L81" s="672" t="s">
        <v>269</v>
      </c>
      <c r="M81" s="445"/>
    </row>
    <row r="82" spans="2:13" ht="15">
      <c r="B82" s="664"/>
      <c r="C82" s="666"/>
      <c r="D82" s="666"/>
      <c r="E82" s="674"/>
      <c r="F82" s="666"/>
      <c r="G82" s="666"/>
      <c r="H82" s="671"/>
      <c r="I82" s="674"/>
      <c r="J82" s="674"/>
      <c r="K82" s="675"/>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1"/>
      <c r="E85" s="661"/>
      <c r="G85" s="661" t="s">
        <v>270</v>
      </c>
      <c r="H85" s="661"/>
      <c r="I85" s="661"/>
      <c r="J85" s="661"/>
      <c r="K85" s="661"/>
      <c r="L85" s="661"/>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2"/>
      <c r="D103" s="459"/>
      <c r="E103" s="662"/>
      <c r="F103" s="662"/>
      <c r="H103" s="662"/>
      <c r="I103" s="662"/>
      <c r="J103" s="662"/>
      <c r="K103" s="662"/>
      <c r="L103" s="662"/>
    </row>
    <row r="104" spans="2:15" ht="18">
      <c r="B104" s="662"/>
      <c r="C104" s="662"/>
      <c r="D104" s="662"/>
      <c r="E104" s="662"/>
      <c r="F104" s="439" t="s">
        <v>258</v>
      </c>
      <c r="G104" s="662"/>
      <c r="H104" s="662"/>
      <c r="I104" s="662"/>
      <c r="J104" s="662"/>
      <c r="K104" s="662"/>
      <c r="L104" s="662"/>
    </row>
    <row r="105" spans="2:15" ht="30">
      <c r="B105" s="663" t="s">
        <v>259</v>
      </c>
      <c r="C105" s="665" t="s">
        <v>22</v>
      </c>
      <c r="D105" s="665" t="s">
        <v>260</v>
      </c>
      <c r="E105" s="667" t="s">
        <v>261</v>
      </c>
      <c r="F105" s="668"/>
      <c r="G105" s="669"/>
      <c r="H105" s="670" t="s">
        <v>262</v>
      </c>
      <c r="I105" s="667" t="s">
        <v>263</v>
      </c>
      <c r="J105" s="668"/>
      <c r="K105" s="668"/>
      <c r="L105" s="668"/>
      <c r="N105" s="1629"/>
      <c r="O105" s="1629"/>
    </row>
    <row r="106" spans="2:15" ht="15">
      <c r="B106" s="664"/>
      <c r="C106" s="666"/>
      <c r="D106" s="666"/>
      <c r="E106" s="673" t="s">
        <v>264</v>
      </c>
      <c r="F106" s="665" t="s">
        <v>265</v>
      </c>
      <c r="G106" s="665" t="s">
        <v>266</v>
      </c>
      <c r="H106" s="671"/>
      <c r="I106" s="673" t="s">
        <v>267</v>
      </c>
      <c r="J106" s="673" t="s">
        <v>24</v>
      </c>
      <c r="K106" s="665" t="s">
        <v>268</v>
      </c>
      <c r="L106" s="672" t="s">
        <v>269</v>
      </c>
    </row>
    <row r="107" spans="2:15" ht="15">
      <c r="B107" s="664"/>
      <c r="C107" s="666"/>
      <c r="D107" s="666"/>
      <c r="E107" s="674"/>
      <c r="F107" s="666"/>
      <c r="G107" s="666"/>
      <c r="H107" s="671"/>
      <c r="I107" s="674"/>
      <c r="J107" s="674"/>
      <c r="K107" s="675"/>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1"/>
      <c r="E110" s="661"/>
      <c r="G110" s="661" t="s">
        <v>270</v>
      </c>
      <c r="H110" s="661"/>
      <c r="I110" s="661"/>
      <c r="J110" s="661"/>
      <c r="K110" s="661"/>
      <c r="L110" s="661"/>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629"/>
      <c r="O121" s="1629"/>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2"/>
      <c r="D128" s="459"/>
      <c r="E128" s="662"/>
      <c r="F128" s="662"/>
      <c r="H128" s="662"/>
      <c r="I128" s="662"/>
      <c r="J128" s="662"/>
      <c r="K128" s="662"/>
      <c r="L128" s="662"/>
    </row>
    <row r="129" spans="2:12" ht="18">
      <c r="B129" s="662"/>
      <c r="C129" s="662"/>
      <c r="D129" s="662"/>
      <c r="E129" s="662"/>
      <c r="F129" s="439" t="s">
        <v>258</v>
      </c>
      <c r="G129" s="662"/>
      <c r="H129" s="662"/>
      <c r="I129" s="662"/>
      <c r="J129" s="662"/>
      <c r="K129" s="662"/>
      <c r="L129" s="662"/>
    </row>
    <row r="130" spans="2:12" ht="30">
      <c r="B130" s="663" t="s">
        <v>259</v>
      </c>
      <c r="C130" s="665" t="s">
        <v>22</v>
      </c>
      <c r="D130" s="665" t="s">
        <v>260</v>
      </c>
      <c r="E130" s="667" t="s">
        <v>261</v>
      </c>
      <c r="F130" s="668"/>
      <c r="G130" s="669"/>
      <c r="H130" s="670" t="s">
        <v>262</v>
      </c>
      <c r="I130" s="667" t="s">
        <v>263</v>
      </c>
      <c r="J130" s="668"/>
      <c r="K130" s="668"/>
      <c r="L130" s="668"/>
    </row>
    <row r="131" spans="2:12" ht="15">
      <c r="B131" s="664"/>
      <c r="C131" s="666"/>
      <c r="D131" s="666"/>
      <c r="E131" s="673" t="s">
        <v>264</v>
      </c>
      <c r="F131" s="665" t="s">
        <v>265</v>
      </c>
      <c r="G131" s="665" t="s">
        <v>266</v>
      </c>
      <c r="H131" s="671"/>
      <c r="I131" s="673" t="s">
        <v>267</v>
      </c>
      <c r="J131" s="673" t="s">
        <v>24</v>
      </c>
      <c r="K131" s="665" t="s">
        <v>268</v>
      </c>
      <c r="L131" s="672" t="s">
        <v>269</v>
      </c>
    </row>
    <row r="132" spans="2:12" ht="15">
      <c r="B132" s="664"/>
      <c r="C132" s="666"/>
      <c r="D132" s="666"/>
      <c r="E132" s="674"/>
      <c r="F132" s="666"/>
      <c r="G132" s="666"/>
      <c r="H132" s="671"/>
      <c r="I132" s="674"/>
      <c r="J132" s="674"/>
      <c r="K132" s="675"/>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1"/>
      <c r="E135" s="661"/>
      <c r="G135" s="661" t="s">
        <v>270</v>
      </c>
      <c r="H135" s="661"/>
      <c r="I135" s="661"/>
      <c r="J135" s="661"/>
      <c r="K135" s="661"/>
      <c r="L135" s="661"/>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629"/>
      <c r="O145" s="1629"/>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2"/>
      <c r="D154" s="662"/>
      <c r="E154" s="662"/>
      <c r="F154" s="439" t="s">
        <v>258</v>
      </c>
      <c r="G154" s="662"/>
      <c r="H154" s="662"/>
      <c r="I154" s="662"/>
      <c r="J154" s="662"/>
      <c r="K154" s="662"/>
      <c r="L154" s="487"/>
    </row>
    <row r="155" spans="2:15" ht="30">
      <c r="B155" s="488" t="s">
        <v>259</v>
      </c>
      <c r="C155" s="665" t="s">
        <v>22</v>
      </c>
      <c r="D155" s="665" t="s">
        <v>260</v>
      </c>
      <c r="E155" s="667" t="s">
        <v>261</v>
      </c>
      <c r="F155" s="668"/>
      <c r="G155" s="669"/>
      <c r="H155" s="670" t="s">
        <v>262</v>
      </c>
      <c r="I155" s="667" t="s">
        <v>263</v>
      </c>
      <c r="J155" s="668"/>
      <c r="K155" s="668"/>
      <c r="L155" s="489"/>
    </row>
    <row r="156" spans="2:15" ht="15">
      <c r="B156" s="490"/>
      <c r="C156" s="666"/>
      <c r="D156" s="666"/>
      <c r="E156" s="673" t="s">
        <v>264</v>
      </c>
      <c r="F156" s="665" t="s">
        <v>265</v>
      </c>
      <c r="G156" s="665" t="s">
        <v>266</v>
      </c>
      <c r="H156" s="671"/>
      <c r="I156" s="673" t="s">
        <v>267</v>
      </c>
      <c r="J156" s="673" t="s">
        <v>24</v>
      </c>
      <c r="K156" s="665" t="s">
        <v>268</v>
      </c>
      <c r="L156" s="491" t="s">
        <v>269</v>
      </c>
    </row>
    <row r="157" spans="2:15" ht="15">
      <c r="B157" s="490"/>
      <c r="C157" s="666"/>
      <c r="D157" s="666"/>
      <c r="E157" s="674"/>
      <c r="F157" s="666"/>
      <c r="G157" s="666"/>
      <c r="H157" s="671"/>
      <c r="I157" s="674"/>
      <c r="J157" s="674"/>
      <c r="K157" s="675"/>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1"/>
      <c r="E160" s="661"/>
      <c r="F160" s="498"/>
      <c r="G160" s="661" t="s">
        <v>270</v>
      </c>
      <c r="H160" s="661"/>
      <c r="I160" s="661"/>
      <c r="J160" s="661"/>
      <c r="K160" s="661"/>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629"/>
      <c r="O171" s="1629"/>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92" t="s">
        <v>295</v>
      </c>
      <c r="D177" s="1592"/>
      <c r="E177" s="1592"/>
      <c r="F177" s="1592"/>
      <c r="G177" s="1592"/>
      <c r="H177" s="1592"/>
      <c r="I177" s="1592"/>
      <c r="J177" s="1592"/>
      <c r="K177" s="1592"/>
      <c r="L177" s="1621"/>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641" t="s">
        <v>259</v>
      </c>
      <c r="C194" s="1596" t="s">
        <v>22</v>
      </c>
      <c r="D194" s="1596" t="s">
        <v>260</v>
      </c>
      <c r="E194" s="1598" t="s">
        <v>261</v>
      </c>
      <c r="F194" s="1599"/>
      <c r="G194" s="1600"/>
      <c r="H194" s="1601" t="s">
        <v>262</v>
      </c>
      <c r="I194" s="1603" t="s">
        <v>263</v>
      </c>
      <c r="J194" s="1604"/>
      <c r="K194" s="1604"/>
      <c r="L194" s="1643"/>
    </row>
    <row r="195" spans="2:12" ht="12.75" customHeight="1">
      <c r="B195" s="1642"/>
      <c r="C195" s="1597"/>
      <c r="D195" s="1597"/>
      <c r="E195" s="1611" t="s">
        <v>264</v>
      </c>
      <c r="F195" s="1596" t="s">
        <v>265</v>
      </c>
      <c r="G195" s="1596" t="s">
        <v>266</v>
      </c>
      <c r="H195" s="1602"/>
      <c r="I195" s="1611" t="s">
        <v>267</v>
      </c>
      <c r="J195" s="1611" t="s">
        <v>24</v>
      </c>
      <c r="K195" s="1596" t="s">
        <v>268</v>
      </c>
      <c r="L195" s="1627" t="s">
        <v>269</v>
      </c>
    </row>
    <row r="196" spans="2:12" ht="12.75" customHeight="1">
      <c r="B196" s="1642"/>
      <c r="C196" s="1597"/>
      <c r="D196" s="1597"/>
      <c r="E196" s="1618"/>
      <c r="F196" s="1597"/>
      <c r="G196" s="1597"/>
      <c r="H196" s="1602"/>
      <c r="I196" s="1612"/>
      <c r="J196" s="1612"/>
      <c r="K196" s="1613"/>
      <c r="L196" s="1628"/>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92" t="s">
        <v>296</v>
      </c>
      <c r="D199" s="1592"/>
      <c r="E199" s="1592"/>
      <c r="F199" s="1592"/>
      <c r="G199" s="1592"/>
      <c r="H199" s="1592"/>
      <c r="I199" s="1592"/>
      <c r="J199" s="1592"/>
      <c r="K199" s="1592"/>
      <c r="L199" s="1621"/>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2"/>
      <c r="D232" s="459"/>
      <c r="E232" s="662"/>
      <c r="F232" s="662"/>
      <c r="H232" s="662"/>
      <c r="I232" s="662"/>
      <c r="J232" s="662"/>
      <c r="K232" s="662"/>
      <c r="L232" s="662"/>
    </row>
    <row r="233" spans="2:12" ht="18">
      <c r="B233" s="662"/>
      <c r="C233" s="662"/>
      <c r="D233" s="662"/>
      <c r="E233" s="662"/>
      <c r="F233" s="439" t="s">
        <v>258</v>
      </c>
      <c r="G233" s="662"/>
      <c r="H233" s="662"/>
      <c r="I233" s="662"/>
      <c r="J233" s="662"/>
      <c r="K233" s="662"/>
      <c r="L233" s="662"/>
    </row>
    <row r="234" spans="2:12" ht="12.75">
      <c r="B234" s="1605" t="s">
        <v>259</v>
      </c>
      <c r="C234" s="1596" t="s">
        <v>22</v>
      </c>
      <c r="D234" s="1596" t="s">
        <v>260</v>
      </c>
      <c r="E234" s="1598" t="s">
        <v>261</v>
      </c>
      <c r="F234" s="1599"/>
      <c r="G234" s="1600"/>
      <c r="H234" s="1601" t="s">
        <v>262</v>
      </c>
      <c r="I234" s="1598" t="s">
        <v>263</v>
      </c>
      <c r="J234" s="1599"/>
      <c r="K234" s="1599"/>
      <c r="L234" s="1599"/>
    </row>
    <row r="235" spans="2:12">
      <c r="B235" s="1622"/>
      <c r="C235" s="1597"/>
      <c r="D235" s="1597"/>
      <c r="E235" s="1611" t="s">
        <v>264</v>
      </c>
      <c r="F235" s="1596" t="s">
        <v>265</v>
      </c>
      <c r="G235" s="1596" t="s">
        <v>266</v>
      </c>
      <c r="H235" s="1602"/>
      <c r="I235" s="1611" t="s">
        <v>267</v>
      </c>
      <c r="J235" s="1611" t="s">
        <v>24</v>
      </c>
      <c r="K235" s="1596" t="s">
        <v>268</v>
      </c>
      <c r="L235" s="1603" t="s">
        <v>269</v>
      </c>
    </row>
    <row r="236" spans="2:12">
      <c r="B236" s="1622"/>
      <c r="C236" s="1597"/>
      <c r="D236" s="1597"/>
      <c r="E236" s="1618"/>
      <c r="F236" s="1597"/>
      <c r="G236" s="1597"/>
      <c r="H236" s="1602"/>
      <c r="I236" s="1618"/>
      <c r="J236" s="1618"/>
      <c r="K236" s="1597"/>
      <c r="L236" s="1617"/>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615" t="s">
        <v>270</v>
      </c>
      <c r="D239" s="1615"/>
      <c r="E239" s="1615"/>
      <c r="F239" s="1615"/>
      <c r="G239" s="1615"/>
      <c r="H239" s="1615"/>
      <c r="I239" s="1615"/>
      <c r="J239" s="1615"/>
      <c r="K239" s="1615"/>
      <c r="L239" s="1615"/>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92" t="s">
        <v>295</v>
      </c>
      <c r="D256" s="1592"/>
      <c r="E256" s="1592"/>
      <c r="F256" s="1592"/>
      <c r="G256" s="1592"/>
      <c r="H256" s="1592"/>
      <c r="I256" s="1592"/>
      <c r="J256" s="1592"/>
      <c r="K256" s="1592"/>
      <c r="L256" s="1592"/>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619" t="s">
        <v>259</v>
      </c>
      <c r="C273" s="1596" t="s">
        <v>22</v>
      </c>
      <c r="D273" s="1596" t="s">
        <v>260</v>
      </c>
      <c r="E273" s="1598" t="s">
        <v>261</v>
      </c>
      <c r="F273" s="1599"/>
      <c r="G273" s="1600"/>
      <c r="H273" s="1601" t="s">
        <v>262</v>
      </c>
      <c r="I273" s="1603" t="s">
        <v>263</v>
      </c>
      <c r="J273" s="1604"/>
      <c r="K273" s="1604"/>
      <c r="L273" s="1604"/>
    </row>
    <row r="274" spans="2:12" ht="11.25" customHeight="1">
      <c r="B274" s="1620"/>
      <c r="C274" s="1597"/>
      <c r="D274" s="1597"/>
      <c r="E274" s="1611" t="s">
        <v>264</v>
      </c>
      <c r="F274" s="1596" t="s">
        <v>265</v>
      </c>
      <c r="G274" s="1596" t="s">
        <v>266</v>
      </c>
      <c r="H274" s="1602"/>
      <c r="I274" s="1611" t="s">
        <v>267</v>
      </c>
      <c r="J274" s="1611" t="s">
        <v>24</v>
      </c>
      <c r="K274" s="1596" t="s">
        <v>268</v>
      </c>
      <c r="L274" s="1603" t="s">
        <v>269</v>
      </c>
    </row>
    <row r="275" spans="2:12" ht="11.25" customHeight="1">
      <c r="B275" s="1620"/>
      <c r="C275" s="1597"/>
      <c r="D275" s="1597"/>
      <c r="E275" s="1618"/>
      <c r="F275" s="1597"/>
      <c r="G275" s="1597"/>
      <c r="H275" s="1602"/>
      <c r="I275" s="1612"/>
      <c r="J275" s="1612"/>
      <c r="K275" s="1613"/>
      <c r="L275" s="1617"/>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92" t="s">
        <v>296</v>
      </c>
      <c r="D278" s="1592"/>
      <c r="E278" s="1592"/>
      <c r="F278" s="1592"/>
      <c r="G278" s="1592"/>
      <c r="H278" s="1592"/>
      <c r="I278" s="1592"/>
      <c r="J278" s="1592"/>
      <c r="K278" s="1592"/>
      <c r="L278" s="1592"/>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2"/>
      <c r="D311" s="459"/>
      <c r="E311" s="662"/>
      <c r="F311" s="662"/>
      <c r="H311" s="662"/>
      <c r="I311" s="662"/>
      <c r="J311" s="662"/>
      <c r="K311" s="662"/>
      <c r="L311" s="662"/>
    </row>
    <row r="312" spans="2:12" ht="18">
      <c r="B312" s="662"/>
      <c r="C312" s="662"/>
      <c r="D312" s="662"/>
      <c r="E312" s="662"/>
      <c r="F312" s="439" t="s">
        <v>258</v>
      </c>
      <c r="G312" s="662"/>
      <c r="H312" s="662"/>
      <c r="I312" s="662"/>
      <c r="J312" s="662"/>
      <c r="K312" s="662"/>
      <c r="L312" s="662"/>
    </row>
    <row r="313" spans="2:12" ht="12.75" customHeight="1">
      <c r="B313" s="1611" t="s">
        <v>259</v>
      </c>
      <c r="C313" s="1596" t="s">
        <v>22</v>
      </c>
      <c r="D313" s="1596" t="s">
        <v>260</v>
      </c>
      <c r="E313" s="1598" t="s">
        <v>261</v>
      </c>
      <c r="F313" s="1599"/>
      <c r="G313" s="1600"/>
      <c r="H313" s="1596" t="s">
        <v>262</v>
      </c>
      <c r="I313" s="1598" t="s">
        <v>263</v>
      </c>
      <c r="J313" s="1599"/>
      <c r="K313" s="1599"/>
      <c r="L313" s="1600"/>
    </row>
    <row r="314" spans="2:12" ht="11.25" customHeight="1">
      <c r="B314" s="1618"/>
      <c r="C314" s="1597"/>
      <c r="D314" s="1597"/>
      <c r="E314" s="1606" t="s">
        <v>300</v>
      </c>
      <c r="F314" s="1609" t="s">
        <v>301</v>
      </c>
      <c r="G314" s="1609" t="s">
        <v>302</v>
      </c>
      <c r="H314" s="1597"/>
      <c r="I314" s="1611" t="s">
        <v>267</v>
      </c>
      <c r="J314" s="1611" t="s">
        <v>24</v>
      </c>
      <c r="K314" s="1596" t="s">
        <v>268</v>
      </c>
      <c r="L314" s="1611" t="s">
        <v>269</v>
      </c>
    </row>
    <row r="315" spans="2:12" ht="11.25" customHeight="1">
      <c r="B315" s="1612"/>
      <c r="C315" s="1613"/>
      <c r="D315" s="1613"/>
      <c r="E315" s="1608"/>
      <c r="F315" s="1610"/>
      <c r="G315" s="1610"/>
      <c r="H315" s="1613"/>
      <c r="I315" s="1612"/>
      <c r="J315" s="1612"/>
      <c r="K315" s="1613"/>
      <c r="L315" s="1612"/>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4"/>
      <c r="C317" s="446"/>
      <c r="D317" s="446"/>
      <c r="E317" s="446"/>
      <c r="F317" s="446"/>
      <c r="G317" s="446"/>
      <c r="H317" s="446"/>
      <c r="I317" s="446"/>
      <c r="J317" s="446"/>
      <c r="K317" s="446"/>
      <c r="L317" s="709"/>
    </row>
    <row r="318" spans="2:12" ht="14.25">
      <c r="B318" s="715"/>
      <c r="C318" s="1615" t="s">
        <v>270</v>
      </c>
      <c r="D318" s="1615"/>
      <c r="E318" s="1615"/>
      <c r="F318" s="1615"/>
      <c r="G318" s="1615"/>
      <c r="H318" s="1615"/>
      <c r="I318" s="1615"/>
      <c r="J318" s="1615"/>
      <c r="K318" s="1615"/>
      <c r="L318" s="1616"/>
    </row>
    <row r="319" spans="2:12" ht="12.75">
      <c r="B319" s="714"/>
      <c r="C319" s="446"/>
      <c r="D319" s="446"/>
      <c r="E319" s="446"/>
      <c r="F319" s="446"/>
      <c r="G319" s="446"/>
      <c r="H319" s="446"/>
      <c r="I319" s="446"/>
      <c r="J319" s="446"/>
      <c r="K319" s="446"/>
      <c r="L319" s="709"/>
    </row>
    <row r="320" spans="2:12" ht="15">
      <c r="B320" s="716" t="s">
        <v>271</v>
      </c>
      <c r="C320" s="501">
        <v>138506</v>
      </c>
      <c r="D320" s="501">
        <v>6142</v>
      </c>
      <c r="E320" s="501">
        <v>1993</v>
      </c>
      <c r="F320" s="501">
        <v>3884</v>
      </c>
      <c r="G320" s="501">
        <v>265</v>
      </c>
      <c r="H320" s="501">
        <v>132364</v>
      </c>
      <c r="I320" s="501">
        <v>20220</v>
      </c>
      <c r="J320" s="501">
        <v>44455</v>
      </c>
      <c r="K320" s="501">
        <v>67689</v>
      </c>
      <c r="L320" s="501">
        <v>0</v>
      </c>
    </row>
    <row r="321" spans="2:12" ht="15">
      <c r="B321" s="716" t="s">
        <v>272</v>
      </c>
      <c r="C321" s="501">
        <v>138531</v>
      </c>
      <c r="D321" s="501">
        <v>6123</v>
      </c>
      <c r="E321" s="501">
        <v>2793</v>
      </c>
      <c r="F321" s="501">
        <v>2854</v>
      </c>
      <c r="G321" s="501">
        <v>476</v>
      </c>
      <c r="H321" s="501">
        <v>132408</v>
      </c>
      <c r="I321" s="501">
        <v>21889</v>
      </c>
      <c r="J321" s="501">
        <v>43116</v>
      </c>
      <c r="K321" s="501">
        <v>67403</v>
      </c>
      <c r="L321" s="501">
        <v>0</v>
      </c>
    </row>
    <row r="322" spans="2:12" ht="15">
      <c r="B322" s="716" t="s">
        <v>273</v>
      </c>
      <c r="C322" s="501">
        <v>156870</v>
      </c>
      <c r="D322" s="503">
        <v>6984</v>
      </c>
      <c r="E322" s="503">
        <v>3421</v>
      </c>
      <c r="F322" s="503">
        <v>3049</v>
      </c>
      <c r="G322" s="504">
        <v>514</v>
      </c>
      <c r="H322" s="501">
        <v>149886</v>
      </c>
      <c r="I322" s="503">
        <v>23196</v>
      </c>
      <c r="J322" s="503">
        <v>47568</v>
      </c>
      <c r="K322" s="503">
        <v>79122</v>
      </c>
      <c r="L322" s="504">
        <v>0</v>
      </c>
    </row>
    <row r="323" spans="2:12" ht="15">
      <c r="B323" s="716" t="s">
        <v>274</v>
      </c>
      <c r="C323" s="501">
        <v>154419</v>
      </c>
      <c r="D323" s="501">
        <v>6537</v>
      </c>
      <c r="E323" s="506">
        <v>3569</v>
      </c>
      <c r="F323" s="506">
        <v>2677</v>
      </c>
      <c r="G323" s="501">
        <v>291</v>
      </c>
      <c r="H323" s="501">
        <v>147882</v>
      </c>
      <c r="I323" s="501">
        <v>23310</v>
      </c>
      <c r="J323" s="501">
        <v>49649</v>
      </c>
      <c r="K323" s="501">
        <v>74923</v>
      </c>
      <c r="L323" s="501">
        <v>0</v>
      </c>
    </row>
    <row r="324" spans="2:12" ht="15">
      <c r="B324" s="716" t="s">
        <v>275</v>
      </c>
      <c r="C324" s="501">
        <v>139590</v>
      </c>
      <c r="D324" s="710">
        <v>4908</v>
      </c>
      <c r="E324" s="560">
        <v>2031</v>
      </c>
      <c r="F324" s="561">
        <v>2587</v>
      </c>
      <c r="G324" s="561">
        <v>290</v>
      </c>
      <c r="H324" s="710">
        <v>134682</v>
      </c>
      <c r="I324" s="560">
        <v>20098</v>
      </c>
      <c r="J324" s="560">
        <v>41501</v>
      </c>
      <c r="K324" s="561">
        <v>73083</v>
      </c>
      <c r="L324" s="501">
        <v>0</v>
      </c>
    </row>
    <row r="325" spans="2:12" ht="15">
      <c r="B325" s="716" t="s">
        <v>276</v>
      </c>
      <c r="C325" s="501">
        <v>156867</v>
      </c>
      <c r="D325" s="501">
        <v>5722</v>
      </c>
      <c r="E325" s="506">
        <v>2602</v>
      </c>
      <c r="F325" s="506">
        <v>2916</v>
      </c>
      <c r="G325" s="501">
        <v>204</v>
      </c>
      <c r="H325" s="501">
        <v>151145</v>
      </c>
      <c r="I325" s="501">
        <v>25134</v>
      </c>
      <c r="J325" s="501">
        <v>47518</v>
      </c>
      <c r="K325" s="501">
        <v>78493</v>
      </c>
      <c r="L325" s="501">
        <v>0</v>
      </c>
    </row>
    <row r="326" spans="2:12" ht="15">
      <c r="B326" s="716" t="s">
        <v>277</v>
      </c>
      <c r="C326" s="501">
        <v>136558</v>
      </c>
      <c r="D326" s="507">
        <v>4722</v>
      </c>
      <c r="E326" s="503">
        <v>2146</v>
      </c>
      <c r="F326" s="504">
        <v>2356</v>
      </c>
      <c r="G326" s="504">
        <v>220</v>
      </c>
      <c r="H326" s="501">
        <v>131836</v>
      </c>
      <c r="I326" s="503">
        <v>22431</v>
      </c>
      <c r="J326" s="503">
        <v>50040</v>
      </c>
      <c r="K326" s="503">
        <v>59365</v>
      </c>
      <c r="L326" s="504">
        <v>0</v>
      </c>
    </row>
    <row r="327" spans="2:12" ht="15">
      <c r="B327" s="716" t="s">
        <v>278</v>
      </c>
      <c r="C327" s="501">
        <v>149720</v>
      </c>
      <c r="D327" s="507">
        <v>5458</v>
      </c>
      <c r="E327" s="503">
        <v>2439</v>
      </c>
      <c r="F327" s="503">
        <v>2869</v>
      </c>
      <c r="G327" s="504">
        <v>150</v>
      </c>
      <c r="H327" s="501">
        <v>144262</v>
      </c>
      <c r="I327" s="503">
        <v>23092</v>
      </c>
      <c r="J327" s="503">
        <v>51892</v>
      </c>
      <c r="K327" s="503">
        <v>69278</v>
      </c>
      <c r="L327" s="504">
        <v>0</v>
      </c>
    </row>
    <row r="328" spans="2:12" ht="15">
      <c r="B328" s="716" t="s">
        <v>279</v>
      </c>
      <c r="C328" s="501">
        <v>153399</v>
      </c>
      <c r="D328" s="501">
        <v>6080</v>
      </c>
      <c r="E328" s="506">
        <v>2594</v>
      </c>
      <c r="F328" s="506">
        <v>3091</v>
      </c>
      <c r="G328" s="501">
        <v>395</v>
      </c>
      <c r="H328" s="501">
        <v>147319</v>
      </c>
      <c r="I328" s="501">
        <v>23819</v>
      </c>
      <c r="J328" s="501">
        <v>53822</v>
      </c>
      <c r="K328" s="501">
        <v>69678</v>
      </c>
      <c r="L328" s="501">
        <v>0</v>
      </c>
    </row>
    <row r="329" spans="2:12" ht="15">
      <c r="B329" s="717" t="s">
        <v>280</v>
      </c>
      <c r="C329" s="501">
        <v>149250</v>
      </c>
      <c r="D329" s="507">
        <v>6348</v>
      </c>
      <c r="E329" s="503">
        <v>2566</v>
      </c>
      <c r="F329" s="503">
        <v>3493</v>
      </c>
      <c r="G329" s="503">
        <v>289</v>
      </c>
      <c r="H329" s="506">
        <v>142902</v>
      </c>
      <c r="I329" s="503">
        <v>23916</v>
      </c>
      <c r="J329" s="503">
        <v>55460</v>
      </c>
      <c r="K329" s="503">
        <v>63526</v>
      </c>
      <c r="L329" s="504">
        <v>0</v>
      </c>
    </row>
    <row r="330" spans="2:12" ht="15">
      <c r="B330" s="717" t="s">
        <v>281</v>
      </c>
      <c r="C330" s="501">
        <v>152940</v>
      </c>
      <c r="D330" s="503">
        <v>5022</v>
      </c>
      <c r="E330" s="503">
        <v>2012</v>
      </c>
      <c r="F330" s="503">
        <v>2745</v>
      </c>
      <c r="G330" s="503">
        <v>265</v>
      </c>
      <c r="H330" s="503">
        <v>147918</v>
      </c>
      <c r="I330" s="503">
        <v>24712</v>
      </c>
      <c r="J330" s="503">
        <v>54026</v>
      </c>
      <c r="K330" s="503">
        <v>69180</v>
      </c>
      <c r="L330" s="504">
        <v>0</v>
      </c>
    </row>
    <row r="331" spans="2:12" ht="15">
      <c r="B331" s="717" t="s">
        <v>282</v>
      </c>
      <c r="C331" s="501">
        <v>151190</v>
      </c>
      <c r="D331" s="503">
        <v>5689</v>
      </c>
      <c r="E331" s="503">
        <v>2531</v>
      </c>
      <c r="F331" s="503">
        <v>2797</v>
      </c>
      <c r="G331" s="503">
        <v>361</v>
      </c>
      <c r="H331" s="503">
        <v>145501</v>
      </c>
      <c r="I331" s="503">
        <v>23209</v>
      </c>
      <c r="J331" s="503">
        <v>47260</v>
      </c>
      <c r="K331" s="503">
        <v>75032</v>
      </c>
      <c r="L331" s="504">
        <v>0</v>
      </c>
    </row>
    <row r="332" spans="2:12" ht="15">
      <c r="B332" s="718"/>
      <c r="C332" s="506"/>
      <c r="D332" s="506"/>
      <c r="E332" s="506"/>
      <c r="F332" s="506"/>
      <c r="G332" s="506"/>
      <c r="H332" s="506"/>
      <c r="I332" s="506"/>
      <c r="J332" s="506"/>
      <c r="K332" s="506"/>
      <c r="L332" s="501"/>
    </row>
    <row r="333" spans="2:12" ht="12.75">
      <c r="B333" s="719">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5"/>
      <c r="C334" s="514"/>
      <c r="D334" s="514"/>
      <c r="E334" s="514"/>
      <c r="F334" s="514"/>
      <c r="G334" s="514"/>
      <c r="H334" s="514"/>
      <c r="I334" s="514"/>
      <c r="J334" s="514"/>
      <c r="K334" s="514"/>
      <c r="L334" s="711"/>
    </row>
    <row r="335" spans="2:12" ht="12.75">
      <c r="B335" s="715"/>
      <c r="C335" s="1592" t="s">
        <v>295</v>
      </c>
      <c r="D335" s="1592"/>
      <c r="E335" s="1592"/>
      <c r="F335" s="1592"/>
      <c r="G335" s="1592"/>
      <c r="H335" s="1592"/>
      <c r="I335" s="1592"/>
      <c r="J335" s="1592"/>
      <c r="K335" s="1592"/>
      <c r="L335" s="1593"/>
    </row>
    <row r="336" spans="2:12" ht="12.75">
      <c r="B336" s="714"/>
      <c r="C336" s="514"/>
      <c r="D336" s="514"/>
      <c r="E336" s="514"/>
      <c r="F336" s="514"/>
      <c r="G336" s="514"/>
      <c r="H336" s="514"/>
      <c r="I336" s="514"/>
      <c r="J336" s="514"/>
      <c r="K336" s="514"/>
      <c r="L336" s="711"/>
    </row>
    <row r="337" spans="2:12" ht="12.75">
      <c r="B337" s="720"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0"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0"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0"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0"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0"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0"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0"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0"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0"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0"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0"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5"/>
      <c r="C349" s="506"/>
      <c r="D349" s="506"/>
      <c r="E349" s="506"/>
      <c r="F349" s="506"/>
      <c r="G349" s="506"/>
      <c r="H349" s="506"/>
      <c r="I349" s="506"/>
      <c r="J349" s="506"/>
      <c r="K349" s="506"/>
      <c r="L349" s="501"/>
    </row>
    <row r="350" spans="2:12" ht="12.75">
      <c r="B350" s="719">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1"/>
      <c r="C351" s="519"/>
      <c r="D351" s="519"/>
      <c r="E351" s="519"/>
      <c r="F351" s="519"/>
      <c r="G351" s="519"/>
      <c r="H351" s="519"/>
      <c r="I351" s="519"/>
      <c r="J351" s="519"/>
      <c r="K351" s="519"/>
      <c r="L351" s="712"/>
    </row>
    <row r="352" spans="2:12" ht="12.75" customHeight="1">
      <c r="B352" s="1594" t="s">
        <v>259</v>
      </c>
      <c r="C352" s="1596" t="s">
        <v>22</v>
      </c>
      <c r="D352" s="1596" t="s">
        <v>260</v>
      </c>
      <c r="E352" s="1598" t="s">
        <v>261</v>
      </c>
      <c r="F352" s="1599"/>
      <c r="G352" s="1600"/>
      <c r="H352" s="1601" t="s">
        <v>262</v>
      </c>
      <c r="I352" s="1603" t="s">
        <v>263</v>
      </c>
      <c r="J352" s="1604"/>
      <c r="K352" s="1604"/>
      <c r="L352" s="1605"/>
    </row>
    <row r="353" spans="2:12" ht="11.25" customHeight="1">
      <c r="B353" s="1595"/>
      <c r="C353" s="1597"/>
      <c r="D353" s="1597"/>
      <c r="E353" s="1606" t="s">
        <v>300</v>
      </c>
      <c r="F353" s="1609" t="s">
        <v>301</v>
      </c>
      <c r="G353" s="1609" t="s">
        <v>302</v>
      </c>
      <c r="H353" s="1602"/>
      <c r="I353" s="1611" t="s">
        <v>267</v>
      </c>
      <c r="J353" s="1611" t="s">
        <v>24</v>
      </c>
      <c r="K353" s="1596" t="s">
        <v>268</v>
      </c>
      <c r="L353" s="1611" t="s">
        <v>269</v>
      </c>
    </row>
    <row r="354" spans="2:12" ht="11.25" customHeight="1">
      <c r="B354" s="1595"/>
      <c r="C354" s="1597"/>
      <c r="D354" s="1597"/>
      <c r="E354" s="1607"/>
      <c r="F354" s="1614"/>
      <c r="G354" s="1614"/>
      <c r="H354" s="1602"/>
      <c r="I354" s="1612"/>
      <c r="J354" s="1612"/>
      <c r="K354" s="1613"/>
      <c r="L354" s="1612"/>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4"/>
      <c r="C356" s="514"/>
      <c r="D356" s="514"/>
      <c r="E356" s="514"/>
      <c r="F356" s="514"/>
      <c r="G356" s="514"/>
      <c r="H356" s="514"/>
      <c r="I356" s="514"/>
      <c r="J356" s="514"/>
      <c r="K356" s="514"/>
      <c r="L356" s="711"/>
    </row>
    <row r="357" spans="2:12" ht="12.75">
      <c r="B357" s="715"/>
      <c r="C357" s="1592" t="s">
        <v>296</v>
      </c>
      <c r="D357" s="1592"/>
      <c r="E357" s="1592"/>
      <c r="F357" s="1592"/>
      <c r="G357" s="1592"/>
      <c r="H357" s="1592"/>
      <c r="I357" s="1592"/>
      <c r="J357" s="1592"/>
      <c r="K357" s="1592"/>
      <c r="L357" s="1593"/>
    </row>
    <row r="358" spans="2:12" ht="12.75">
      <c r="B358" s="715"/>
      <c r="C358" s="524"/>
      <c r="D358" s="524"/>
      <c r="E358" s="524"/>
      <c r="F358" s="524"/>
      <c r="G358" s="524"/>
      <c r="H358" s="524"/>
      <c r="I358" s="524"/>
      <c r="J358" s="524"/>
      <c r="K358" s="524"/>
      <c r="L358" s="713"/>
    </row>
    <row r="359" spans="2:12" ht="12.75">
      <c r="B359" s="720"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0"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0"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0"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0"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0"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0"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0"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0"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0"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0"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0" t="s">
        <v>282</v>
      </c>
      <c r="C370" s="501">
        <v>85505479</v>
      </c>
      <c r="D370" s="503">
        <v>488984</v>
      </c>
      <c r="E370" s="503">
        <v>146305</v>
      </c>
      <c r="F370" s="503">
        <v>270173</v>
      </c>
      <c r="G370" s="504">
        <v>72506</v>
      </c>
      <c r="H370" s="526">
        <v>85016495</v>
      </c>
      <c r="I370" s="503">
        <v>11957087</v>
      </c>
      <c r="J370" s="503">
        <v>25826194</v>
      </c>
      <c r="K370" s="503">
        <v>47233214</v>
      </c>
      <c r="L370" s="504"/>
      <c r="P370" s="730"/>
    </row>
    <row r="371" spans="2:16" ht="12.75">
      <c r="B371" s="720"/>
      <c r="C371" s="527"/>
      <c r="D371" s="464"/>
      <c r="E371" s="528"/>
      <c r="F371" s="528"/>
      <c r="G371" s="528"/>
      <c r="H371" s="464"/>
      <c r="I371" s="528"/>
      <c r="J371" s="528"/>
      <c r="K371" s="528"/>
      <c r="L371" s="528"/>
    </row>
    <row r="372" spans="2:16" ht="12.75">
      <c r="B372" s="719">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64" t="s">
        <v>259</v>
      </c>
      <c r="C393" s="1555" t="s">
        <v>22</v>
      </c>
      <c r="D393" s="1555" t="s">
        <v>260</v>
      </c>
      <c r="E393" s="1557" t="s">
        <v>261</v>
      </c>
      <c r="F393" s="1558"/>
      <c r="G393" s="1559"/>
      <c r="H393" s="1560" t="s">
        <v>262</v>
      </c>
      <c r="I393" s="1557" t="s">
        <v>263</v>
      </c>
      <c r="J393" s="1558"/>
      <c r="K393" s="1558"/>
      <c r="L393" s="1559"/>
    </row>
    <row r="394" spans="2:12" ht="11.25" customHeight="1">
      <c r="B394" s="1565"/>
      <c r="C394" s="1556"/>
      <c r="D394" s="1556"/>
      <c r="E394" s="1588" t="s">
        <v>300</v>
      </c>
      <c r="F394" s="1590" t="s">
        <v>301</v>
      </c>
      <c r="G394" s="1590" t="s">
        <v>302</v>
      </c>
      <c r="H394" s="1561"/>
      <c r="I394" s="1564" t="s">
        <v>267</v>
      </c>
      <c r="J394" s="1564" t="s">
        <v>24</v>
      </c>
      <c r="K394" s="1555" t="s">
        <v>268</v>
      </c>
      <c r="L394" s="1564" t="s">
        <v>269</v>
      </c>
    </row>
    <row r="395" spans="2:12" ht="11.25" customHeight="1">
      <c r="B395" s="1565"/>
      <c r="C395" s="1556"/>
      <c r="D395" s="1556"/>
      <c r="E395" s="1589"/>
      <c r="F395" s="1591"/>
      <c r="G395" s="1591"/>
      <c r="H395" s="1561"/>
      <c r="I395" s="1565"/>
      <c r="J395" s="1565"/>
      <c r="K395" s="1556"/>
      <c r="L395" s="1566"/>
    </row>
    <row r="396" spans="2:12" ht="12.75">
      <c r="B396" s="679">
        <v>0</v>
      </c>
      <c r="C396" s="678">
        <v>1</v>
      </c>
      <c r="D396" s="678">
        <v>2</v>
      </c>
      <c r="E396" s="679">
        <v>3</v>
      </c>
      <c r="F396" s="679">
        <v>4</v>
      </c>
      <c r="G396" s="678">
        <v>5</v>
      </c>
      <c r="H396" s="678">
        <v>6</v>
      </c>
      <c r="I396" s="678">
        <v>7</v>
      </c>
      <c r="J396" s="678">
        <v>8</v>
      </c>
      <c r="K396" s="680">
        <v>9</v>
      </c>
      <c r="L396" s="678">
        <v>10</v>
      </c>
    </row>
    <row r="397" spans="2:12" ht="12.75">
      <c r="B397" s="701"/>
      <c r="C397" s="681"/>
      <c r="D397" s="681"/>
      <c r="E397" s="681"/>
      <c r="F397" s="681"/>
      <c r="G397" s="681"/>
      <c r="H397" s="681"/>
      <c r="I397" s="681"/>
      <c r="J397" s="681"/>
      <c r="K397" s="681"/>
      <c r="L397" s="706"/>
    </row>
    <row r="398" spans="2:12" ht="14.25">
      <c r="B398" s="702"/>
      <c r="C398" s="1551" t="s">
        <v>270</v>
      </c>
      <c r="D398" s="1551"/>
      <c r="E398" s="1551"/>
      <c r="F398" s="1551"/>
      <c r="G398" s="1551"/>
      <c r="H398" s="1551"/>
      <c r="I398" s="1551"/>
      <c r="J398" s="1551"/>
      <c r="K398" s="1551"/>
      <c r="L398" s="1585"/>
    </row>
    <row r="399" spans="2:12" ht="12.75">
      <c r="B399" s="701"/>
      <c r="C399" s="681"/>
      <c r="D399" s="681"/>
      <c r="E399" s="681"/>
      <c r="F399" s="681"/>
      <c r="G399" s="681"/>
      <c r="H399" s="681"/>
      <c r="I399" s="681"/>
      <c r="J399" s="681"/>
      <c r="K399" s="681"/>
      <c r="L399" s="706"/>
    </row>
    <row r="400" spans="2:12" ht="12.75">
      <c r="B400" s="703" t="s">
        <v>271</v>
      </c>
      <c r="C400" s="682">
        <f t="shared" ref="C400:C406" si="10">SUM(D400+H400)</f>
        <v>142019</v>
      </c>
      <c r="D400" s="682">
        <v>5112</v>
      </c>
      <c r="E400" s="682">
        <v>2410</v>
      </c>
      <c r="F400" s="682">
        <v>2274</v>
      </c>
      <c r="G400" s="682">
        <v>428</v>
      </c>
      <c r="H400" s="682">
        <v>136907</v>
      </c>
      <c r="I400" s="682">
        <v>21885</v>
      </c>
      <c r="J400" s="682">
        <v>43909</v>
      </c>
      <c r="K400" s="682">
        <v>71113</v>
      </c>
      <c r="L400" s="685">
        <v>0</v>
      </c>
    </row>
    <row r="401" spans="2:12" ht="12.75">
      <c r="B401" s="703" t="s">
        <v>272</v>
      </c>
      <c r="C401" s="682">
        <f t="shared" si="10"/>
        <v>137800</v>
      </c>
      <c r="D401" s="682">
        <v>4709</v>
      </c>
      <c r="E401" s="682">
        <v>2035</v>
      </c>
      <c r="F401" s="682">
        <v>2318</v>
      </c>
      <c r="G401" s="682">
        <v>356</v>
      </c>
      <c r="H401" s="682">
        <v>133091</v>
      </c>
      <c r="I401" s="682">
        <v>22712</v>
      </c>
      <c r="J401" s="682">
        <v>41741</v>
      </c>
      <c r="K401" s="682">
        <v>68638</v>
      </c>
      <c r="L401" s="685">
        <v>0</v>
      </c>
    </row>
    <row r="402" spans="2:12" ht="12.75">
      <c r="B402" s="703" t="s">
        <v>273</v>
      </c>
      <c r="C402" s="682">
        <f t="shared" si="10"/>
        <v>169805</v>
      </c>
      <c r="D402" s="683">
        <v>5406</v>
      </c>
      <c r="E402" s="683">
        <v>2609</v>
      </c>
      <c r="F402" s="683">
        <v>2592</v>
      </c>
      <c r="G402" s="684">
        <v>205</v>
      </c>
      <c r="H402" s="682">
        <v>164399</v>
      </c>
      <c r="I402" s="683">
        <v>28402</v>
      </c>
      <c r="J402" s="683">
        <v>50847</v>
      </c>
      <c r="K402" s="683">
        <v>85150</v>
      </c>
      <c r="L402" s="684">
        <v>0</v>
      </c>
    </row>
    <row r="403" spans="2:12" ht="12.75">
      <c r="B403" s="703" t="s">
        <v>274</v>
      </c>
      <c r="C403" s="682">
        <f t="shared" si="10"/>
        <v>143826</v>
      </c>
      <c r="D403" s="682">
        <v>5957</v>
      </c>
      <c r="E403" s="685">
        <v>3079</v>
      </c>
      <c r="F403" s="685">
        <v>2627</v>
      </c>
      <c r="G403" s="682">
        <v>251</v>
      </c>
      <c r="H403" s="682">
        <v>137869</v>
      </c>
      <c r="I403" s="682">
        <v>21774</v>
      </c>
      <c r="J403" s="682">
        <v>43335</v>
      </c>
      <c r="K403" s="682">
        <v>72760</v>
      </c>
      <c r="L403" s="685">
        <v>0</v>
      </c>
    </row>
    <row r="404" spans="2:12" ht="12.75">
      <c r="B404" s="703" t="s">
        <v>275</v>
      </c>
      <c r="C404" s="682">
        <f t="shared" si="10"/>
        <v>157519</v>
      </c>
      <c r="D404" s="707">
        <v>4757</v>
      </c>
      <c r="E404" s="658">
        <v>2322</v>
      </c>
      <c r="F404" s="660">
        <v>2142</v>
      </c>
      <c r="G404" s="660">
        <v>293</v>
      </c>
      <c r="H404" s="707">
        <v>152762</v>
      </c>
      <c r="I404" s="658">
        <v>24428</v>
      </c>
      <c r="J404" s="658">
        <v>42846</v>
      </c>
      <c r="K404" s="660">
        <v>85488</v>
      </c>
      <c r="L404" s="685">
        <v>0</v>
      </c>
    </row>
    <row r="405" spans="2:12" ht="12.75">
      <c r="B405" s="703" t="s">
        <v>276</v>
      </c>
      <c r="C405" s="682">
        <f t="shared" si="10"/>
        <v>167380</v>
      </c>
      <c r="D405" s="682">
        <v>5640</v>
      </c>
      <c r="E405" s="685">
        <v>2230</v>
      </c>
      <c r="F405" s="685">
        <v>3183</v>
      </c>
      <c r="G405" s="682">
        <v>227</v>
      </c>
      <c r="H405" s="682">
        <v>161740</v>
      </c>
      <c r="I405" s="682">
        <v>29820</v>
      </c>
      <c r="J405" s="682">
        <v>51196</v>
      </c>
      <c r="K405" s="682">
        <v>80724</v>
      </c>
      <c r="L405" s="685">
        <v>0</v>
      </c>
    </row>
    <row r="406" spans="2:12" ht="12.75">
      <c r="B406" s="703" t="s">
        <v>277</v>
      </c>
      <c r="C406" s="682">
        <f t="shared" si="10"/>
        <v>171735</v>
      </c>
      <c r="D406" s="708">
        <v>5424</v>
      </c>
      <c r="E406" s="683">
        <v>2254</v>
      </c>
      <c r="F406" s="684">
        <v>2901</v>
      </c>
      <c r="G406" s="684">
        <v>269</v>
      </c>
      <c r="H406" s="682">
        <v>166311</v>
      </c>
      <c r="I406" s="683">
        <v>29103</v>
      </c>
      <c r="J406" s="683">
        <v>53333</v>
      </c>
      <c r="K406" s="683">
        <v>83875</v>
      </c>
      <c r="L406" s="684">
        <v>0</v>
      </c>
    </row>
    <row r="407" spans="2:12" ht="12.75">
      <c r="B407" s="703" t="s">
        <v>278</v>
      </c>
      <c r="C407" s="682">
        <v>169404</v>
      </c>
      <c r="D407" s="708">
        <v>5064</v>
      </c>
      <c r="E407" s="683">
        <v>2316</v>
      </c>
      <c r="F407" s="683">
        <v>2611</v>
      </c>
      <c r="G407" s="684">
        <v>137</v>
      </c>
      <c r="H407" s="682">
        <v>164340</v>
      </c>
      <c r="I407" s="683">
        <v>25228</v>
      </c>
      <c r="J407" s="683">
        <v>52498</v>
      </c>
      <c r="K407" s="683">
        <v>86614</v>
      </c>
      <c r="L407" s="684">
        <v>0</v>
      </c>
    </row>
    <row r="408" spans="2:12" ht="12.75">
      <c r="B408" s="703" t="s">
        <v>279</v>
      </c>
      <c r="C408" s="682">
        <v>172982</v>
      </c>
      <c r="D408" s="682">
        <v>6274</v>
      </c>
      <c r="E408" s="685">
        <v>2518</v>
      </c>
      <c r="F408" s="685">
        <v>3121</v>
      </c>
      <c r="G408" s="682">
        <v>635</v>
      </c>
      <c r="H408" s="682">
        <v>166708</v>
      </c>
      <c r="I408" s="682">
        <v>26444</v>
      </c>
      <c r="J408" s="682">
        <v>56017</v>
      </c>
      <c r="K408" s="682">
        <v>84247</v>
      </c>
      <c r="L408" s="685">
        <v>0</v>
      </c>
    </row>
    <row r="409" spans="2:12" ht="12.75">
      <c r="B409" s="703" t="s">
        <v>280</v>
      </c>
      <c r="C409" s="682">
        <v>178724</v>
      </c>
      <c r="D409" s="708">
        <v>5649</v>
      </c>
      <c r="E409" s="683">
        <v>2339</v>
      </c>
      <c r="F409" s="683">
        <v>2939</v>
      </c>
      <c r="G409" s="683">
        <v>371</v>
      </c>
      <c r="H409" s="685">
        <v>173075</v>
      </c>
      <c r="I409" s="683">
        <v>27983</v>
      </c>
      <c r="J409" s="683">
        <v>60272</v>
      </c>
      <c r="K409" s="683">
        <v>84820</v>
      </c>
      <c r="L409" s="684">
        <v>0</v>
      </c>
    </row>
    <row r="410" spans="2:12" ht="12.75">
      <c r="B410" s="703" t="s">
        <v>281</v>
      </c>
      <c r="C410" s="682">
        <f>SUM(D410+H410)</f>
        <v>169376</v>
      </c>
      <c r="D410" s="683">
        <v>4663</v>
      </c>
      <c r="E410" s="683">
        <v>2074</v>
      </c>
      <c r="F410" s="683">
        <v>2336</v>
      </c>
      <c r="G410" s="683">
        <v>253</v>
      </c>
      <c r="H410" s="683">
        <v>164713</v>
      </c>
      <c r="I410" s="683">
        <v>26084</v>
      </c>
      <c r="J410" s="683">
        <v>57837</v>
      </c>
      <c r="K410" s="683">
        <v>80792</v>
      </c>
      <c r="L410" s="683">
        <v>0</v>
      </c>
    </row>
    <row r="411" spans="2:12" ht="12.75">
      <c r="B411" s="703" t="s">
        <v>282</v>
      </c>
      <c r="C411" s="682">
        <f>SUM(D411+H411)</f>
        <v>152498</v>
      </c>
      <c r="D411" s="683">
        <v>5089</v>
      </c>
      <c r="E411" s="683">
        <v>2321</v>
      </c>
      <c r="F411" s="683">
        <v>2452</v>
      </c>
      <c r="G411" s="683">
        <v>316</v>
      </c>
      <c r="H411" s="683">
        <v>147409</v>
      </c>
      <c r="I411" s="683">
        <v>22785</v>
      </c>
      <c r="J411" s="683">
        <v>48292</v>
      </c>
      <c r="K411" s="683">
        <v>76332</v>
      </c>
      <c r="L411" s="683">
        <v>0</v>
      </c>
    </row>
    <row r="412" spans="2:12" ht="15">
      <c r="B412" s="705"/>
      <c r="C412" s="685"/>
      <c r="D412" s="685"/>
      <c r="E412" s="685"/>
      <c r="F412" s="685"/>
      <c r="G412" s="685"/>
      <c r="H412" s="685"/>
      <c r="I412" s="685"/>
      <c r="J412" s="685"/>
      <c r="K412" s="685"/>
      <c r="L412" s="698"/>
    </row>
    <row r="413" spans="2:12" ht="12.75">
      <c r="B413" s="704">
        <v>2017</v>
      </c>
      <c r="C413" s="686">
        <f t="shared" ref="C413:K413" si="11">SUM(C400:C411)</f>
        <v>1933068</v>
      </c>
      <c r="D413" s="686">
        <f>SUM(D400:D411)</f>
        <v>63744</v>
      </c>
      <c r="E413" s="686">
        <f t="shared" si="11"/>
        <v>28507</v>
      </c>
      <c r="F413" s="686">
        <f t="shared" si="11"/>
        <v>31496</v>
      </c>
      <c r="G413" s="686">
        <f>SUM(G400:G411)</f>
        <v>3741</v>
      </c>
      <c r="H413" s="686">
        <f t="shared" si="11"/>
        <v>1869324</v>
      </c>
      <c r="I413" s="686">
        <f t="shared" si="11"/>
        <v>306648</v>
      </c>
      <c r="J413" s="686">
        <f t="shared" si="11"/>
        <v>602123</v>
      </c>
      <c r="K413" s="686">
        <f t="shared" si="11"/>
        <v>960553</v>
      </c>
      <c r="L413" s="686">
        <f>SUM(L400:L411)</f>
        <v>0</v>
      </c>
    </row>
    <row r="414" spans="2:12" ht="12.75">
      <c r="B414" s="702"/>
      <c r="C414" s="687"/>
      <c r="D414" s="687"/>
      <c r="E414" s="687"/>
      <c r="F414" s="687"/>
      <c r="G414" s="687"/>
      <c r="H414" s="687"/>
      <c r="I414" s="687"/>
      <c r="J414" s="687"/>
      <c r="K414" s="687"/>
      <c r="L414" s="699"/>
    </row>
    <row r="415" spans="2:12" ht="12.75">
      <c r="B415" s="702"/>
      <c r="C415" s="1550" t="s">
        <v>295</v>
      </c>
      <c r="D415" s="1550"/>
      <c r="E415" s="1550"/>
      <c r="F415" s="1550"/>
      <c r="G415" s="1550"/>
      <c r="H415" s="1550"/>
      <c r="I415" s="1550"/>
      <c r="J415" s="1550"/>
      <c r="K415" s="1550"/>
      <c r="L415" s="1584"/>
    </row>
    <row r="416" spans="2:12" ht="12.75">
      <c r="B416" s="701"/>
      <c r="C416" s="687"/>
      <c r="D416" s="687"/>
      <c r="E416" s="687"/>
      <c r="F416" s="687"/>
      <c r="G416" s="687"/>
      <c r="H416" s="687"/>
      <c r="I416" s="687"/>
      <c r="J416" s="687"/>
      <c r="K416" s="687"/>
      <c r="L416" s="699"/>
    </row>
    <row r="417" spans="2:12" ht="12.75">
      <c r="B417" s="703" t="s">
        <v>271</v>
      </c>
      <c r="C417" s="682">
        <f t="shared" ref="C417:C423" si="12">SUM(D417+H417)</f>
        <v>41284749</v>
      </c>
      <c r="D417" s="682">
        <v>258614</v>
      </c>
      <c r="E417" s="682">
        <v>82064</v>
      </c>
      <c r="F417" s="682">
        <v>124018</v>
      </c>
      <c r="G417" s="682">
        <v>52532</v>
      </c>
      <c r="H417" s="682">
        <v>41026135</v>
      </c>
      <c r="I417" s="682">
        <v>5754367</v>
      </c>
      <c r="J417" s="682">
        <v>11777688</v>
      </c>
      <c r="K417" s="682">
        <v>23494080</v>
      </c>
      <c r="L417" s="682">
        <v>0</v>
      </c>
    </row>
    <row r="418" spans="2:12" ht="12.75">
      <c r="B418" s="703" t="s">
        <v>272</v>
      </c>
      <c r="C418" s="682">
        <f t="shared" si="12"/>
        <v>39885929</v>
      </c>
      <c r="D418" s="682">
        <v>248053</v>
      </c>
      <c r="E418" s="682">
        <v>69467</v>
      </c>
      <c r="F418" s="682">
        <v>130095</v>
      </c>
      <c r="G418" s="682">
        <v>48491</v>
      </c>
      <c r="H418" s="682">
        <v>39637876</v>
      </c>
      <c r="I418" s="682">
        <v>5869144</v>
      </c>
      <c r="J418" s="682">
        <v>11348293</v>
      </c>
      <c r="K418" s="682">
        <v>22420439</v>
      </c>
      <c r="L418" s="682">
        <v>0</v>
      </c>
    </row>
    <row r="419" spans="2:12" ht="12.75">
      <c r="B419" s="703" t="s">
        <v>273</v>
      </c>
      <c r="C419" s="682">
        <f t="shared" si="12"/>
        <v>49565417</v>
      </c>
      <c r="D419" s="683">
        <v>279950</v>
      </c>
      <c r="E419" s="683">
        <v>90328</v>
      </c>
      <c r="F419" s="683">
        <v>159641</v>
      </c>
      <c r="G419" s="684">
        <v>29981</v>
      </c>
      <c r="H419" s="682">
        <v>49285467</v>
      </c>
      <c r="I419" s="683">
        <v>7544830</v>
      </c>
      <c r="J419" s="683">
        <v>13676720</v>
      </c>
      <c r="K419" s="683">
        <v>28063917</v>
      </c>
      <c r="L419" s="684">
        <v>0</v>
      </c>
    </row>
    <row r="420" spans="2:12" ht="12.75">
      <c r="B420" s="703" t="s">
        <v>274</v>
      </c>
      <c r="C420" s="682">
        <f t="shared" si="12"/>
        <v>41822512</v>
      </c>
      <c r="D420" s="682">
        <v>297950</v>
      </c>
      <c r="E420" s="685">
        <v>106177</v>
      </c>
      <c r="F420" s="685">
        <v>154822</v>
      </c>
      <c r="G420" s="682">
        <v>36951</v>
      </c>
      <c r="H420" s="682">
        <v>41524562</v>
      </c>
      <c r="I420" s="682">
        <v>5781070</v>
      </c>
      <c r="J420" s="682">
        <v>11588848</v>
      </c>
      <c r="K420" s="682">
        <v>24154644</v>
      </c>
      <c r="L420" s="682">
        <v>0</v>
      </c>
    </row>
    <row r="421" spans="2:12" ht="12.75">
      <c r="B421" s="703" t="s">
        <v>275</v>
      </c>
      <c r="C421" s="682">
        <f t="shared" si="12"/>
        <v>47073682</v>
      </c>
      <c r="D421" s="658">
        <v>258829</v>
      </c>
      <c r="E421" s="658">
        <v>84615</v>
      </c>
      <c r="F421" s="658">
        <v>129240</v>
      </c>
      <c r="G421" s="658">
        <v>44974</v>
      </c>
      <c r="H421" s="658">
        <v>46814853</v>
      </c>
      <c r="I421" s="658">
        <v>6502594</v>
      </c>
      <c r="J421" s="658">
        <v>11727296</v>
      </c>
      <c r="K421" s="658">
        <v>28584963</v>
      </c>
      <c r="L421" s="682">
        <v>0</v>
      </c>
    </row>
    <row r="422" spans="2:12" ht="12.75">
      <c r="B422" s="703" t="s">
        <v>276</v>
      </c>
      <c r="C422" s="682">
        <f t="shared" si="12"/>
        <v>48420690</v>
      </c>
      <c r="D422" s="682">
        <v>290566</v>
      </c>
      <c r="E422" s="685">
        <v>79673</v>
      </c>
      <c r="F422" s="685">
        <v>178876</v>
      </c>
      <c r="G422" s="682">
        <v>32017</v>
      </c>
      <c r="H422" s="682">
        <v>48130124</v>
      </c>
      <c r="I422" s="682">
        <v>7982252</v>
      </c>
      <c r="J422" s="682">
        <v>13825867</v>
      </c>
      <c r="K422" s="682">
        <v>26322005</v>
      </c>
      <c r="L422" s="682">
        <v>0</v>
      </c>
    </row>
    <row r="423" spans="2:12" ht="12.75">
      <c r="B423" s="703" t="s">
        <v>277</v>
      </c>
      <c r="C423" s="682">
        <f t="shared" si="12"/>
        <v>49583982</v>
      </c>
      <c r="D423" s="683">
        <v>288103</v>
      </c>
      <c r="E423" s="683">
        <v>81207</v>
      </c>
      <c r="F423" s="683">
        <v>167580</v>
      </c>
      <c r="G423" s="684">
        <v>39316</v>
      </c>
      <c r="H423" s="682">
        <v>49295879</v>
      </c>
      <c r="I423" s="683">
        <v>7692900</v>
      </c>
      <c r="J423" s="683">
        <v>14162171</v>
      </c>
      <c r="K423" s="683">
        <v>27440808</v>
      </c>
      <c r="L423" s="684">
        <v>0</v>
      </c>
    </row>
    <row r="424" spans="2:12" ht="12.75">
      <c r="B424" s="703" t="s">
        <v>278</v>
      </c>
      <c r="C424" s="682">
        <v>49308554</v>
      </c>
      <c r="D424" s="683">
        <v>248689</v>
      </c>
      <c r="E424" s="683">
        <v>84427</v>
      </c>
      <c r="F424" s="683">
        <v>146773</v>
      </c>
      <c r="G424" s="684">
        <v>17489</v>
      </c>
      <c r="H424" s="682">
        <v>49059865</v>
      </c>
      <c r="I424" s="683">
        <v>6595512</v>
      </c>
      <c r="J424" s="683">
        <v>13787237</v>
      </c>
      <c r="K424" s="683">
        <v>28677116</v>
      </c>
      <c r="L424" s="684">
        <v>0</v>
      </c>
    </row>
    <row r="425" spans="2:12" ht="12.75">
      <c r="B425" s="703" t="s">
        <v>279</v>
      </c>
      <c r="C425" s="682">
        <v>49438456</v>
      </c>
      <c r="D425" s="683">
        <v>345800</v>
      </c>
      <c r="E425" s="683">
        <v>89061</v>
      </c>
      <c r="F425" s="683">
        <v>167893</v>
      </c>
      <c r="G425" s="684">
        <v>88846</v>
      </c>
      <c r="H425" s="682">
        <v>49092656</v>
      </c>
      <c r="I425" s="683">
        <v>6815830</v>
      </c>
      <c r="J425" s="683">
        <v>14849864</v>
      </c>
      <c r="K425" s="683">
        <v>27426962</v>
      </c>
      <c r="L425" s="684">
        <v>0</v>
      </c>
    </row>
    <row r="426" spans="2:12" ht="12.75">
      <c r="B426" s="703" t="s">
        <v>280</v>
      </c>
      <c r="C426" s="682">
        <v>50346027</v>
      </c>
      <c r="D426" s="683">
        <v>295352</v>
      </c>
      <c r="E426" s="683">
        <v>84726</v>
      </c>
      <c r="F426" s="683">
        <v>167445</v>
      </c>
      <c r="G426" s="683">
        <v>43181</v>
      </c>
      <c r="H426" s="685">
        <v>50050675</v>
      </c>
      <c r="I426" s="683">
        <v>7132124</v>
      </c>
      <c r="J426" s="683">
        <v>15718038</v>
      </c>
      <c r="K426" s="683">
        <v>27200513</v>
      </c>
      <c r="L426" s="684">
        <v>0</v>
      </c>
    </row>
    <row r="427" spans="2:12" ht="12.75">
      <c r="B427" s="703" t="s">
        <v>281</v>
      </c>
      <c r="C427" s="682">
        <f>SUM(D427+H427)</f>
        <v>48798626</v>
      </c>
      <c r="D427" s="683">
        <v>261198</v>
      </c>
      <c r="E427" s="683">
        <v>70669</v>
      </c>
      <c r="F427" s="683">
        <v>148982</v>
      </c>
      <c r="G427" s="683">
        <v>41547</v>
      </c>
      <c r="H427" s="683">
        <v>48537428</v>
      </c>
      <c r="I427" s="683">
        <v>6751971</v>
      </c>
      <c r="J427" s="683">
        <v>15640889</v>
      </c>
      <c r="K427" s="683">
        <v>26144568</v>
      </c>
      <c r="L427" s="683">
        <v>0</v>
      </c>
    </row>
    <row r="428" spans="2:12" ht="12.75">
      <c r="B428" s="703" t="s">
        <v>282</v>
      </c>
      <c r="C428" s="682">
        <f>SUM(D428+H428)</f>
        <v>43494618</v>
      </c>
      <c r="D428" s="683">
        <v>256297</v>
      </c>
      <c r="E428" s="683">
        <v>77163</v>
      </c>
      <c r="F428" s="683">
        <v>143113</v>
      </c>
      <c r="G428" s="683">
        <v>36021</v>
      </c>
      <c r="H428" s="683">
        <v>43238321</v>
      </c>
      <c r="I428" s="683">
        <v>5912817</v>
      </c>
      <c r="J428" s="683">
        <v>12978598</v>
      </c>
      <c r="K428" s="683">
        <v>24346906</v>
      </c>
      <c r="L428" s="683">
        <v>0</v>
      </c>
    </row>
    <row r="429" spans="2:12" ht="12.75">
      <c r="B429" s="702"/>
      <c r="C429" s="685"/>
      <c r="D429" s="685"/>
      <c r="E429" s="685"/>
      <c r="F429" s="685"/>
      <c r="G429" s="685"/>
      <c r="H429" s="685"/>
      <c r="I429" s="685"/>
      <c r="J429" s="685"/>
      <c r="K429" s="685"/>
      <c r="L429" s="682"/>
    </row>
    <row r="430" spans="2:12" ht="12.75">
      <c r="B430" s="704">
        <v>2017</v>
      </c>
      <c r="C430" s="686">
        <f t="shared" ref="C430:L430" si="13">SUM(C417:C428)</f>
        <v>559023242</v>
      </c>
      <c r="D430" s="686">
        <f t="shared" si="13"/>
        <v>3329401</v>
      </c>
      <c r="E430" s="686">
        <f t="shared" si="13"/>
        <v>999577</v>
      </c>
      <c r="F430" s="686">
        <f t="shared" si="13"/>
        <v>1818478</v>
      </c>
      <c r="G430" s="686">
        <f t="shared" si="13"/>
        <v>511346</v>
      </c>
      <c r="H430" s="686">
        <f t="shared" si="13"/>
        <v>555693841</v>
      </c>
      <c r="I430" s="686">
        <f t="shared" si="13"/>
        <v>80335411</v>
      </c>
      <c r="J430" s="686">
        <f t="shared" si="13"/>
        <v>161081509</v>
      </c>
      <c r="K430" s="686">
        <f t="shared" si="13"/>
        <v>314276921</v>
      </c>
      <c r="L430" s="686">
        <f t="shared" si="13"/>
        <v>0</v>
      </c>
    </row>
    <row r="431" spans="2:12" ht="12.75">
      <c r="B431" s="688"/>
      <c r="C431" s="689"/>
      <c r="D431" s="689"/>
      <c r="E431" s="689"/>
      <c r="F431" s="689"/>
      <c r="G431" s="689"/>
      <c r="H431" s="689"/>
      <c r="I431" s="689"/>
      <c r="J431" s="689"/>
      <c r="K431" s="689"/>
      <c r="L431" s="689"/>
    </row>
    <row r="432" spans="2:12" ht="12.75" customHeight="1">
      <c r="B432" s="1586" t="s">
        <v>259</v>
      </c>
      <c r="C432" s="1555" t="s">
        <v>22</v>
      </c>
      <c r="D432" s="1555" t="s">
        <v>260</v>
      </c>
      <c r="E432" s="1557" t="s">
        <v>261</v>
      </c>
      <c r="F432" s="1558"/>
      <c r="G432" s="1559"/>
      <c r="H432" s="1560" t="s">
        <v>262</v>
      </c>
      <c r="I432" s="1562" t="s">
        <v>263</v>
      </c>
      <c r="J432" s="1563"/>
      <c r="K432" s="1563"/>
      <c r="L432" s="1582"/>
    </row>
    <row r="433" spans="2:12" ht="11.25" customHeight="1">
      <c r="B433" s="1587"/>
      <c r="C433" s="1556"/>
      <c r="D433" s="1556"/>
      <c r="E433" s="1588" t="s">
        <v>300</v>
      </c>
      <c r="F433" s="1590" t="s">
        <v>301</v>
      </c>
      <c r="G433" s="1590" t="s">
        <v>302</v>
      </c>
      <c r="H433" s="1561"/>
      <c r="I433" s="1564" t="s">
        <v>267</v>
      </c>
      <c r="J433" s="1564" t="s">
        <v>24</v>
      </c>
      <c r="K433" s="1555" t="s">
        <v>268</v>
      </c>
      <c r="L433" s="1564" t="s">
        <v>269</v>
      </c>
    </row>
    <row r="434" spans="2:12" ht="11.25" customHeight="1">
      <c r="B434" s="1587"/>
      <c r="C434" s="1556"/>
      <c r="D434" s="1556"/>
      <c r="E434" s="1589"/>
      <c r="F434" s="1591"/>
      <c r="G434" s="1591"/>
      <c r="H434" s="1561"/>
      <c r="I434" s="1566"/>
      <c r="J434" s="1566"/>
      <c r="K434" s="1567"/>
      <c r="L434" s="1566"/>
    </row>
    <row r="435" spans="2:12" ht="12.75">
      <c r="B435" s="679">
        <v>0</v>
      </c>
      <c r="C435" s="690">
        <v>1</v>
      </c>
      <c r="D435" s="690">
        <v>2</v>
      </c>
      <c r="E435" s="691">
        <v>3</v>
      </c>
      <c r="F435" s="691">
        <v>4</v>
      </c>
      <c r="G435" s="690">
        <v>5</v>
      </c>
      <c r="H435" s="690">
        <v>6</v>
      </c>
      <c r="I435" s="690">
        <v>7</v>
      </c>
      <c r="J435" s="690">
        <v>8</v>
      </c>
      <c r="K435" s="690">
        <v>9</v>
      </c>
      <c r="L435" s="690">
        <v>10</v>
      </c>
    </row>
    <row r="436" spans="2:12" ht="12.75">
      <c r="B436" s="701"/>
      <c r="C436" s="687"/>
      <c r="D436" s="687"/>
      <c r="E436" s="687"/>
      <c r="F436" s="687"/>
      <c r="G436" s="687"/>
      <c r="H436" s="687"/>
      <c r="I436" s="687"/>
      <c r="J436" s="687"/>
      <c r="K436" s="687"/>
      <c r="L436" s="699"/>
    </row>
    <row r="437" spans="2:12" ht="12.75">
      <c r="B437" s="702"/>
      <c r="C437" s="1550" t="s">
        <v>296</v>
      </c>
      <c r="D437" s="1550"/>
      <c r="E437" s="1550"/>
      <c r="F437" s="1550"/>
      <c r="G437" s="1550"/>
      <c r="H437" s="1550"/>
      <c r="I437" s="1550"/>
      <c r="J437" s="1550"/>
      <c r="K437" s="1550"/>
      <c r="L437" s="1584"/>
    </row>
    <row r="438" spans="2:12" ht="12.75">
      <c r="B438" s="702"/>
      <c r="C438" s="692"/>
      <c r="D438" s="692"/>
      <c r="E438" s="692"/>
      <c r="F438" s="692"/>
      <c r="G438" s="692"/>
      <c r="H438" s="692"/>
      <c r="I438" s="692"/>
      <c r="J438" s="692"/>
      <c r="K438" s="692"/>
      <c r="L438" s="700"/>
    </row>
    <row r="439" spans="2:12" ht="12.75">
      <c r="B439" s="703" t="s">
        <v>271</v>
      </c>
      <c r="C439" s="682">
        <f t="shared" ref="C439:C445" si="14">SUM(D439+H439)</f>
        <v>82047763</v>
      </c>
      <c r="D439" s="682">
        <v>445114</v>
      </c>
      <c r="E439" s="682">
        <v>144107</v>
      </c>
      <c r="F439" s="682">
        <v>212420</v>
      </c>
      <c r="G439" s="682">
        <v>88587</v>
      </c>
      <c r="H439" s="682">
        <v>81602649</v>
      </c>
      <c r="I439" s="682">
        <v>11433324</v>
      </c>
      <c r="J439" s="682">
        <v>24279425</v>
      </c>
      <c r="K439" s="682">
        <v>45889900</v>
      </c>
      <c r="L439" s="682">
        <v>0</v>
      </c>
    </row>
    <row r="440" spans="2:12" ht="12.75">
      <c r="B440" s="703" t="s">
        <v>272</v>
      </c>
      <c r="C440" s="682">
        <f t="shared" si="14"/>
        <v>79287813</v>
      </c>
      <c r="D440" s="682">
        <v>431200</v>
      </c>
      <c r="E440" s="682">
        <v>121487</v>
      </c>
      <c r="F440" s="682">
        <v>225727</v>
      </c>
      <c r="G440" s="682">
        <v>83986</v>
      </c>
      <c r="H440" s="682">
        <v>78856613</v>
      </c>
      <c r="I440" s="682">
        <v>11712359</v>
      </c>
      <c r="J440" s="682">
        <v>23159515</v>
      </c>
      <c r="K440" s="682">
        <v>43984739</v>
      </c>
      <c r="L440" s="682">
        <v>0</v>
      </c>
    </row>
    <row r="441" spans="2:12" ht="12.75">
      <c r="B441" s="703" t="s">
        <v>273</v>
      </c>
      <c r="C441" s="682">
        <f t="shared" si="14"/>
        <v>98808454</v>
      </c>
      <c r="D441" s="683">
        <v>475895</v>
      </c>
      <c r="E441" s="683">
        <v>153902</v>
      </c>
      <c r="F441" s="683">
        <v>271849</v>
      </c>
      <c r="G441" s="684">
        <v>50144</v>
      </c>
      <c r="H441" s="682">
        <v>98332559</v>
      </c>
      <c r="I441" s="683">
        <v>15012576</v>
      </c>
      <c r="J441" s="683">
        <v>28202934</v>
      </c>
      <c r="K441" s="683">
        <v>55117049</v>
      </c>
      <c r="L441" s="684">
        <v>0</v>
      </c>
    </row>
    <row r="442" spans="2:12" ht="12.75">
      <c r="B442" s="703" t="s">
        <v>274</v>
      </c>
      <c r="C442" s="682">
        <f t="shared" si="14"/>
        <v>83378440</v>
      </c>
      <c r="D442" s="682">
        <v>506953</v>
      </c>
      <c r="E442" s="685">
        <v>180973</v>
      </c>
      <c r="F442" s="685">
        <v>263009</v>
      </c>
      <c r="G442" s="685">
        <v>62971</v>
      </c>
      <c r="H442" s="682">
        <v>82871487</v>
      </c>
      <c r="I442" s="685">
        <v>11495417</v>
      </c>
      <c r="J442" s="685">
        <v>23956645</v>
      </c>
      <c r="K442" s="685">
        <v>47419425</v>
      </c>
      <c r="L442" s="685">
        <v>0</v>
      </c>
    </row>
    <row r="443" spans="2:12" ht="12.75">
      <c r="B443" s="703" t="s">
        <v>275</v>
      </c>
      <c r="C443" s="682">
        <f t="shared" si="14"/>
        <v>93901078</v>
      </c>
      <c r="D443" s="658">
        <v>444824</v>
      </c>
      <c r="E443" s="658">
        <v>145798</v>
      </c>
      <c r="F443" s="658">
        <v>221921</v>
      </c>
      <c r="G443" s="658">
        <v>77105</v>
      </c>
      <c r="H443" s="658">
        <v>93456254</v>
      </c>
      <c r="I443" s="659">
        <v>12989301</v>
      </c>
      <c r="J443" s="658">
        <v>24252314</v>
      </c>
      <c r="K443" s="658">
        <v>56214639</v>
      </c>
      <c r="L443" s="660">
        <v>0</v>
      </c>
    </row>
    <row r="444" spans="2:12" ht="12.75">
      <c r="B444" s="703" t="s">
        <v>276</v>
      </c>
      <c r="C444" s="682">
        <f t="shared" si="14"/>
        <v>97715871</v>
      </c>
      <c r="D444" s="682">
        <v>501090</v>
      </c>
      <c r="E444" s="685">
        <v>136122</v>
      </c>
      <c r="F444" s="685">
        <v>308716</v>
      </c>
      <c r="G444" s="685">
        <v>56252</v>
      </c>
      <c r="H444" s="682">
        <v>97214781</v>
      </c>
      <c r="I444" s="685">
        <v>15895397</v>
      </c>
      <c r="J444" s="685">
        <v>28478797</v>
      </c>
      <c r="K444" s="685">
        <v>52840587</v>
      </c>
      <c r="L444" s="685">
        <v>0</v>
      </c>
    </row>
    <row r="445" spans="2:12" ht="12.75">
      <c r="B445" s="703" t="s">
        <v>277</v>
      </c>
      <c r="C445" s="682">
        <f t="shared" si="14"/>
        <v>99467079</v>
      </c>
      <c r="D445" s="683">
        <v>496753</v>
      </c>
      <c r="E445" s="683">
        <v>139368</v>
      </c>
      <c r="F445" s="683">
        <v>288296</v>
      </c>
      <c r="G445" s="684">
        <v>69089</v>
      </c>
      <c r="H445" s="682">
        <v>98970326</v>
      </c>
      <c r="I445" s="683">
        <v>15406513</v>
      </c>
      <c r="J445" s="683">
        <v>29584265</v>
      </c>
      <c r="K445" s="683">
        <v>53979548</v>
      </c>
      <c r="L445" s="684">
        <v>0</v>
      </c>
    </row>
    <row r="446" spans="2:12" ht="12.75">
      <c r="B446" s="703" t="s">
        <v>278</v>
      </c>
      <c r="C446" s="682">
        <v>98783442</v>
      </c>
      <c r="D446" s="683">
        <v>431889</v>
      </c>
      <c r="E446" s="683">
        <v>146917</v>
      </c>
      <c r="F446" s="683">
        <v>253926</v>
      </c>
      <c r="G446" s="684">
        <v>31046</v>
      </c>
      <c r="H446" s="682">
        <v>98351553</v>
      </c>
      <c r="I446" s="683">
        <v>13211629</v>
      </c>
      <c r="J446" s="683">
        <v>28906546</v>
      </c>
      <c r="K446" s="683">
        <v>56233378</v>
      </c>
      <c r="L446" s="684">
        <v>0</v>
      </c>
    </row>
    <row r="447" spans="2:12" ht="12.75">
      <c r="B447" s="703" t="s">
        <v>279</v>
      </c>
      <c r="C447" s="682">
        <v>99441068</v>
      </c>
      <c r="D447" s="682">
        <v>604779</v>
      </c>
      <c r="E447" s="685">
        <v>156559</v>
      </c>
      <c r="F447" s="685">
        <v>296235</v>
      </c>
      <c r="G447" s="685">
        <v>151985</v>
      </c>
      <c r="H447" s="682">
        <v>98836289</v>
      </c>
      <c r="I447" s="685">
        <v>13738070</v>
      </c>
      <c r="J447" s="685">
        <v>31047650</v>
      </c>
      <c r="K447" s="685">
        <v>54050569</v>
      </c>
      <c r="L447" s="685">
        <v>0</v>
      </c>
    </row>
    <row r="448" spans="2:12" ht="12.75">
      <c r="B448" s="703" t="s">
        <v>280</v>
      </c>
      <c r="C448" s="682">
        <v>100815036</v>
      </c>
      <c r="D448" s="683">
        <v>512334</v>
      </c>
      <c r="E448" s="683">
        <v>145829</v>
      </c>
      <c r="F448" s="683">
        <v>290888</v>
      </c>
      <c r="G448" s="683">
        <v>75617</v>
      </c>
      <c r="H448" s="685">
        <v>100302702</v>
      </c>
      <c r="I448" s="683">
        <v>14244388</v>
      </c>
      <c r="J448" s="683">
        <v>32756234</v>
      </c>
      <c r="K448" s="683">
        <v>53302080</v>
      </c>
      <c r="L448" s="684">
        <v>0</v>
      </c>
    </row>
    <row r="449" spans="2:12" ht="12.75">
      <c r="B449" s="703" t="s">
        <v>281</v>
      </c>
      <c r="C449" s="682">
        <f>SUM(D449+H449)</f>
        <v>97522278</v>
      </c>
      <c r="D449" s="683">
        <v>455737</v>
      </c>
      <c r="E449" s="683">
        <v>125370</v>
      </c>
      <c r="F449" s="683">
        <v>259194</v>
      </c>
      <c r="G449" s="684">
        <v>71173</v>
      </c>
      <c r="H449" s="693">
        <v>97066541</v>
      </c>
      <c r="I449" s="683">
        <v>13496180</v>
      </c>
      <c r="J449" s="683">
        <v>32357917</v>
      </c>
      <c r="K449" s="683">
        <v>51212444</v>
      </c>
      <c r="L449" s="683">
        <v>0</v>
      </c>
    </row>
    <row r="450" spans="2:12" ht="12.75">
      <c r="B450" s="703" t="s">
        <v>282</v>
      </c>
      <c r="C450" s="682">
        <f>SUM(D450+H450)</f>
        <v>87972319</v>
      </c>
      <c r="D450" s="683">
        <v>449241</v>
      </c>
      <c r="E450" s="683">
        <v>137836</v>
      </c>
      <c r="F450" s="683">
        <v>249036</v>
      </c>
      <c r="G450" s="684">
        <v>62369</v>
      </c>
      <c r="H450" s="693">
        <v>87523078</v>
      </c>
      <c r="I450" s="683">
        <v>11823830</v>
      </c>
      <c r="J450" s="683">
        <v>26806394</v>
      </c>
      <c r="K450" s="683">
        <v>48892854</v>
      </c>
      <c r="L450" s="683">
        <v>0</v>
      </c>
    </row>
    <row r="451" spans="2:12" ht="12.75">
      <c r="B451" s="703"/>
      <c r="C451" s="694"/>
      <c r="D451" s="695"/>
      <c r="E451" s="696"/>
      <c r="F451" s="696"/>
      <c r="G451" s="696"/>
      <c r="H451" s="695"/>
      <c r="I451" s="696"/>
      <c r="J451" s="696"/>
      <c r="K451" s="696"/>
      <c r="L451" s="696"/>
    </row>
    <row r="452" spans="2:12" ht="12.75">
      <c r="B452" s="704">
        <v>2017</v>
      </c>
      <c r="C452" s="697">
        <f t="shared" ref="C452:K452" si="15">SUM(C439:C450)</f>
        <v>1119140641</v>
      </c>
      <c r="D452" s="697">
        <f t="shared" si="15"/>
        <v>5755809</v>
      </c>
      <c r="E452" s="697">
        <f t="shared" si="15"/>
        <v>1734268</v>
      </c>
      <c r="F452" s="697">
        <f t="shared" si="15"/>
        <v>3141217</v>
      </c>
      <c r="G452" s="697">
        <f t="shared" si="15"/>
        <v>880324</v>
      </c>
      <c r="H452" s="697">
        <f t="shared" si="15"/>
        <v>1113384832</v>
      </c>
      <c r="I452" s="697">
        <f t="shared" si="15"/>
        <v>160458984</v>
      </c>
      <c r="J452" s="697">
        <f t="shared" si="15"/>
        <v>333788636</v>
      </c>
      <c r="K452" s="697">
        <f t="shared" si="15"/>
        <v>619137212</v>
      </c>
      <c r="L452" s="697">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07"/>
      <c r="C474" s="807"/>
      <c r="D474" s="807"/>
      <c r="E474" s="807"/>
      <c r="F474" s="808" t="s">
        <v>258</v>
      </c>
      <c r="G474" s="807"/>
      <c r="H474" s="807"/>
      <c r="I474" s="807"/>
      <c r="J474" s="807"/>
      <c r="K474" s="807"/>
      <c r="L474" s="807"/>
    </row>
    <row r="475" spans="2:12" ht="12.75" customHeight="1">
      <c r="B475" s="1564" t="s">
        <v>259</v>
      </c>
      <c r="C475" s="1555" t="s">
        <v>22</v>
      </c>
      <c r="D475" s="1555" t="s">
        <v>260</v>
      </c>
      <c r="E475" s="1557" t="s">
        <v>261</v>
      </c>
      <c r="F475" s="1558"/>
      <c r="G475" s="1559"/>
      <c r="H475" s="1560" t="s">
        <v>262</v>
      </c>
      <c r="I475" s="1557" t="s">
        <v>263</v>
      </c>
      <c r="J475" s="1558"/>
      <c r="K475" s="1558"/>
      <c r="L475" s="1559"/>
    </row>
    <row r="476" spans="2:12" ht="11.25" customHeight="1">
      <c r="B476" s="1565"/>
      <c r="C476" s="1556"/>
      <c r="D476" s="1556"/>
      <c r="E476" s="1588" t="s">
        <v>300</v>
      </c>
      <c r="F476" s="1590" t="s">
        <v>301</v>
      </c>
      <c r="G476" s="1590" t="s">
        <v>302</v>
      </c>
      <c r="H476" s="1561"/>
      <c r="I476" s="1564" t="s">
        <v>267</v>
      </c>
      <c r="J476" s="1564" t="s">
        <v>24</v>
      </c>
      <c r="K476" s="1555" t="s">
        <v>268</v>
      </c>
      <c r="L476" s="1564" t="s">
        <v>269</v>
      </c>
    </row>
    <row r="477" spans="2:12" ht="11.25" customHeight="1">
      <c r="B477" s="1565"/>
      <c r="C477" s="1556"/>
      <c r="D477" s="1556"/>
      <c r="E477" s="1589"/>
      <c r="F477" s="1591"/>
      <c r="G477" s="1591"/>
      <c r="H477" s="1561"/>
      <c r="I477" s="1565"/>
      <c r="J477" s="1565"/>
      <c r="K477" s="1556"/>
      <c r="L477" s="1566"/>
    </row>
    <row r="478" spans="2:12" ht="12.75">
      <c r="B478" s="679">
        <v>0</v>
      </c>
      <c r="C478" s="678">
        <v>1</v>
      </c>
      <c r="D478" s="678">
        <v>2</v>
      </c>
      <c r="E478" s="679">
        <v>3</v>
      </c>
      <c r="F478" s="679">
        <v>4</v>
      </c>
      <c r="G478" s="678">
        <v>5</v>
      </c>
      <c r="H478" s="678">
        <v>6</v>
      </c>
      <c r="I478" s="678">
        <v>7</v>
      </c>
      <c r="J478" s="678">
        <v>8</v>
      </c>
      <c r="K478" s="680">
        <v>9</v>
      </c>
      <c r="L478" s="678">
        <v>10</v>
      </c>
    </row>
    <row r="479" spans="2:12" ht="12.75">
      <c r="B479" s="701"/>
      <c r="C479" s="681"/>
      <c r="D479" s="681"/>
      <c r="E479" s="681"/>
      <c r="F479" s="681"/>
      <c r="G479" s="681"/>
      <c r="H479" s="681"/>
      <c r="I479" s="681"/>
      <c r="J479" s="681"/>
      <c r="K479" s="681"/>
      <c r="L479" s="706"/>
    </row>
    <row r="480" spans="2:12" ht="14.25">
      <c r="B480" s="702"/>
      <c r="C480" s="1551" t="s">
        <v>270</v>
      </c>
      <c r="D480" s="1551"/>
      <c r="E480" s="1551"/>
      <c r="F480" s="1551"/>
      <c r="G480" s="1551"/>
      <c r="H480" s="1551"/>
      <c r="I480" s="1551"/>
      <c r="J480" s="1551"/>
      <c r="K480" s="1551"/>
      <c r="L480" s="1585"/>
    </row>
    <row r="481" spans="2:12" ht="12.75">
      <c r="B481" s="701"/>
      <c r="C481" s="681"/>
      <c r="D481" s="681"/>
      <c r="E481" s="681"/>
      <c r="F481" s="681"/>
      <c r="G481" s="681"/>
      <c r="H481" s="681"/>
      <c r="I481" s="681"/>
      <c r="J481" s="681"/>
      <c r="K481" s="681"/>
      <c r="L481" s="706"/>
    </row>
    <row r="482" spans="2:12" ht="15">
      <c r="B482" s="809" t="s">
        <v>271</v>
      </c>
      <c r="C482" s="682">
        <f t="shared" ref="C482:C488" si="18">SUM(D482+H482)</f>
        <v>153311</v>
      </c>
      <c r="D482" s="682">
        <v>4907</v>
      </c>
      <c r="E482" s="682">
        <v>2376</v>
      </c>
      <c r="F482" s="682">
        <v>2183</v>
      </c>
      <c r="G482" s="682">
        <v>348</v>
      </c>
      <c r="H482" s="682">
        <v>148404</v>
      </c>
      <c r="I482" s="682">
        <v>23209</v>
      </c>
      <c r="J482" s="682">
        <v>48538</v>
      </c>
      <c r="K482" s="682">
        <v>76657</v>
      </c>
      <c r="L482" s="682">
        <v>0</v>
      </c>
    </row>
    <row r="483" spans="2:12" ht="15">
      <c r="B483" s="809" t="s">
        <v>272</v>
      </c>
      <c r="C483" s="682">
        <f t="shared" si="18"/>
        <v>149700</v>
      </c>
      <c r="D483" s="682">
        <v>4276</v>
      </c>
      <c r="E483" s="682">
        <v>1971</v>
      </c>
      <c r="F483" s="682">
        <v>2099</v>
      </c>
      <c r="G483" s="682">
        <v>206</v>
      </c>
      <c r="H483" s="682">
        <v>145424</v>
      </c>
      <c r="I483" s="682">
        <v>23853</v>
      </c>
      <c r="J483" s="682">
        <v>43685</v>
      </c>
      <c r="K483" s="682">
        <v>77886</v>
      </c>
      <c r="L483" s="682">
        <v>0</v>
      </c>
    </row>
    <row r="484" spans="2:12" ht="15">
      <c r="B484" s="809" t="s">
        <v>273</v>
      </c>
      <c r="C484" s="682">
        <f t="shared" si="18"/>
        <v>176360</v>
      </c>
      <c r="D484" s="683">
        <v>5618</v>
      </c>
      <c r="E484" s="683">
        <v>2663</v>
      </c>
      <c r="F484" s="683">
        <v>2694</v>
      </c>
      <c r="G484" s="684">
        <v>261</v>
      </c>
      <c r="H484" s="682">
        <v>170742</v>
      </c>
      <c r="I484" s="683">
        <v>27174</v>
      </c>
      <c r="J484" s="683">
        <v>52139</v>
      </c>
      <c r="K484" s="683">
        <v>91429</v>
      </c>
      <c r="L484" s="684">
        <v>0</v>
      </c>
    </row>
    <row r="485" spans="2:12" ht="15">
      <c r="B485" s="809" t="s">
        <v>274</v>
      </c>
      <c r="C485" s="682">
        <f t="shared" si="18"/>
        <v>152257</v>
      </c>
      <c r="D485" s="682">
        <v>4644</v>
      </c>
      <c r="E485" s="685">
        <v>2428</v>
      </c>
      <c r="F485" s="685">
        <v>2008</v>
      </c>
      <c r="G485" s="682">
        <v>208</v>
      </c>
      <c r="H485" s="682">
        <v>147613</v>
      </c>
      <c r="I485" s="682">
        <v>23760</v>
      </c>
      <c r="J485" s="682">
        <v>44089</v>
      </c>
      <c r="K485" s="682">
        <v>79764</v>
      </c>
      <c r="L485" s="682">
        <v>0</v>
      </c>
    </row>
    <row r="486" spans="2:12" ht="15">
      <c r="B486" s="809" t="s">
        <v>275</v>
      </c>
      <c r="C486" s="682">
        <f t="shared" si="18"/>
        <v>162957</v>
      </c>
      <c r="D486" s="707">
        <v>4436</v>
      </c>
      <c r="E486" s="658">
        <v>1879</v>
      </c>
      <c r="F486" s="660">
        <v>2351</v>
      </c>
      <c r="G486" s="660">
        <v>206</v>
      </c>
      <c r="H486" s="707">
        <v>158521</v>
      </c>
      <c r="I486" s="658">
        <v>25665</v>
      </c>
      <c r="J486" s="658">
        <v>43148</v>
      </c>
      <c r="K486" s="660">
        <v>89708</v>
      </c>
      <c r="L486" s="682">
        <v>0</v>
      </c>
    </row>
    <row r="487" spans="2:12" ht="15">
      <c r="B487" s="809" t="s">
        <v>276</v>
      </c>
      <c r="C487" s="682">
        <f t="shared" si="18"/>
        <v>181713</v>
      </c>
      <c r="D487" s="682">
        <v>5439</v>
      </c>
      <c r="E487" s="685">
        <v>2129</v>
      </c>
      <c r="F487" s="685">
        <v>3088</v>
      </c>
      <c r="G487" s="682">
        <v>222</v>
      </c>
      <c r="H487" s="682">
        <v>176274</v>
      </c>
      <c r="I487" s="682">
        <v>31296</v>
      </c>
      <c r="J487" s="682">
        <v>51302</v>
      </c>
      <c r="K487" s="682">
        <v>93676</v>
      </c>
      <c r="L487" s="682">
        <v>0</v>
      </c>
    </row>
    <row r="488" spans="2:12" ht="15">
      <c r="B488" s="809" t="s">
        <v>277</v>
      </c>
      <c r="C488" s="682">
        <f t="shared" si="18"/>
        <v>167840</v>
      </c>
      <c r="D488" s="708">
        <v>5002</v>
      </c>
      <c r="E488" s="683">
        <v>2060</v>
      </c>
      <c r="F488" s="684">
        <v>2632</v>
      </c>
      <c r="G488" s="684">
        <v>310</v>
      </c>
      <c r="H488" s="682">
        <v>162838</v>
      </c>
      <c r="I488" s="683">
        <v>28780</v>
      </c>
      <c r="J488" s="683">
        <v>54814</v>
      </c>
      <c r="K488" s="683">
        <v>79244</v>
      </c>
      <c r="L488" s="684">
        <v>0</v>
      </c>
    </row>
    <row r="489" spans="2:12" ht="15">
      <c r="B489" s="809" t="s">
        <v>278</v>
      </c>
      <c r="C489" s="682">
        <v>172228</v>
      </c>
      <c r="D489" s="708">
        <v>4825</v>
      </c>
      <c r="E489" s="683">
        <v>1907</v>
      </c>
      <c r="F489" s="683">
        <v>2589</v>
      </c>
      <c r="G489" s="684">
        <v>329</v>
      </c>
      <c r="H489" s="682">
        <v>167403</v>
      </c>
      <c r="I489" s="683">
        <v>26432</v>
      </c>
      <c r="J489" s="683">
        <v>56705</v>
      </c>
      <c r="K489" s="683">
        <v>84266</v>
      </c>
      <c r="L489" s="684">
        <v>0</v>
      </c>
    </row>
    <row r="490" spans="2:12" ht="15">
      <c r="B490" s="809" t="s">
        <v>279</v>
      </c>
      <c r="C490" s="682">
        <v>160101</v>
      </c>
      <c r="D490" s="682">
        <v>5229</v>
      </c>
      <c r="E490" s="685">
        <v>1936</v>
      </c>
      <c r="F490" s="685">
        <v>2930</v>
      </c>
      <c r="G490" s="682">
        <v>363</v>
      </c>
      <c r="H490" s="682">
        <v>154872</v>
      </c>
      <c r="I490" s="682">
        <v>25855</v>
      </c>
      <c r="J490" s="682">
        <v>53933</v>
      </c>
      <c r="K490" s="682">
        <v>75084</v>
      </c>
      <c r="L490" s="682">
        <v>0</v>
      </c>
    </row>
    <row r="491" spans="2:12" ht="15">
      <c r="B491" s="810" t="s">
        <v>280</v>
      </c>
      <c r="C491" s="884">
        <v>176881</v>
      </c>
      <c r="D491" s="886">
        <v>4941</v>
      </c>
      <c r="E491" s="887">
        <v>1899</v>
      </c>
      <c r="F491" s="887">
        <v>2767</v>
      </c>
      <c r="G491" s="887">
        <v>275</v>
      </c>
      <c r="H491" s="885">
        <v>171940</v>
      </c>
      <c r="I491" s="887">
        <v>28983</v>
      </c>
      <c r="J491" s="887">
        <v>60425</v>
      </c>
      <c r="K491" s="887">
        <v>82532</v>
      </c>
      <c r="L491" s="684"/>
    </row>
    <row r="492" spans="2:12" ht="15">
      <c r="B492" s="810" t="s">
        <v>281</v>
      </c>
      <c r="C492" s="884">
        <v>157650</v>
      </c>
      <c r="D492" s="887">
        <v>4336</v>
      </c>
      <c r="E492" s="887">
        <v>1814</v>
      </c>
      <c r="F492" s="887">
        <v>2017</v>
      </c>
      <c r="G492" s="887">
        <v>505</v>
      </c>
      <c r="H492" s="887">
        <v>153314</v>
      </c>
      <c r="I492" s="887">
        <v>26176</v>
      </c>
      <c r="J492" s="887">
        <v>53316</v>
      </c>
      <c r="K492" s="887">
        <v>73822</v>
      </c>
      <c r="L492" s="684"/>
    </row>
    <row r="493" spans="2:12" ht="15">
      <c r="B493" s="810" t="s">
        <v>282</v>
      </c>
      <c r="C493" s="682">
        <v>133310</v>
      </c>
      <c r="D493" s="683">
        <v>4231</v>
      </c>
      <c r="E493" s="683">
        <v>2037</v>
      </c>
      <c r="F493" s="683">
        <v>1869</v>
      </c>
      <c r="G493" s="683">
        <v>325</v>
      </c>
      <c r="H493" s="683">
        <v>129079</v>
      </c>
      <c r="I493" s="683">
        <v>21017</v>
      </c>
      <c r="J493" s="683">
        <v>43426</v>
      </c>
      <c r="K493" s="683">
        <v>64636</v>
      </c>
      <c r="L493" s="684"/>
    </row>
    <row r="494" spans="2:12" ht="15">
      <c r="B494" s="705"/>
      <c r="C494" s="685"/>
      <c r="D494" s="685"/>
      <c r="E494" s="685"/>
      <c r="F494" s="685"/>
      <c r="G494" s="685"/>
      <c r="H494" s="685"/>
      <c r="I494" s="685"/>
      <c r="J494" s="685"/>
      <c r="K494" s="685"/>
      <c r="L494" s="682"/>
    </row>
    <row r="495" spans="2:12" ht="12.75">
      <c r="B495" s="704">
        <v>2018</v>
      </c>
      <c r="C495" s="686">
        <f t="shared" ref="C495:K495" si="19">SUM(C482:C493)</f>
        <v>1944308</v>
      </c>
      <c r="D495" s="686">
        <f>SUM(D482:D493)</f>
        <v>57884</v>
      </c>
      <c r="E495" s="686">
        <f t="shared" si="19"/>
        <v>25099</v>
      </c>
      <c r="F495" s="686">
        <f t="shared" si="19"/>
        <v>29227</v>
      </c>
      <c r="G495" s="686">
        <f>SUM(G482:G493)</f>
        <v>3558</v>
      </c>
      <c r="H495" s="686">
        <f t="shared" si="19"/>
        <v>1886424</v>
      </c>
      <c r="I495" s="686">
        <f t="shared" si="19"/>
        <v>312200</v>
      </c>
      <c r="J495" s="686">
        <f t="shared" si="19"/>
        <v>605520</v>
      </c>
      <c r="K495" s="686">
        <f t="shared" si="19"/>
        <v>968704</v>
      </c>
      <c r="L495" s="686">
        <f>SUM(L482:L493)</f>
        <v>0</v>
      </c>
    </row>
    <row r="496" spans="2:12" ht="12.75">
      <c r="B496" s="702"/>
      <c r="C496" s="687"/>
      <c r="D496" s="687"/>
      <c r="E496" s="687"/>
      <c r="F496" s="687"/>
      <c r="G496" s="687"/>
      <c r="H496" s="687"/>
      <c r="I496" s="687"/>
      <c r="J496" s="687"/>
      <c r="K496" s="687"/>
      <c r="L496" s="699"/>
    </row>
    <row r="497" spans="2:12" ht="12.75">
      <c r="B497" s="702"/>
      <c r="C497" s="1550" t="s">
        <v>295</v>
      </c>
      <c r="D497" s="1550"/>
      <c r="E497" s="1550"/>
      <c r="F497" s="1550"/>
      <c r="G497" s="1550"/>
      <c r="H497" s="1550"/>
      <c r="I497" s="1550"/>
      <c r="J497" s="1550"/>
      <c r="K497" s="1550"/>
      <c r="L497" s="1584"/>
    </row>
    <row r="498" spans="2:12" ht="12.75">
      <c r="B498" s="701"/>
      <c r="C498" s="687"/>
      <c r="D498" s="687"/>
      <c r="E498" s="687"/>
      <c r="F498" s="687"/>
      <c r="G498" s="687"/>
      <c r="H498" s="687"/>
      <c r="I498" s="687"/>
      <c r="J498" s="687"/>
      <c r="K498" s="687"/>
      <c r="L498" s="699"/>
    </row>
    <row r="499" spans="2:12" ht="12.75">
      <c r="B499" s="703" t="s">
        <v>271</v>
      </c>
      <c r="C499" s="682">
        <f t="shared" ref="C499:C505" si="20">SUM(D499+H499)</f>
        <v>45099890</v>
      </c>
      <c r="D499" s="682">
        <v>252878</v>
      </c>
      <c r="E499" s="682">
        <v>84059</v>
      </c>
      <c r="F499" s="682">
        <v>124324</v>
      </c>
      <c r="G499" s="682">
        <v>44495</v>
      </c>
      <c r="H499" s="682">
        <v>44847012</v>
      </c>
      <c r="I499" s="682">
        <v>6130268</v>
      </c>
      <c r="J499" s="682">
        <v>13150822</v>
      </c>
      <c r="K499" s="682">
        <v>25565922</v>
      </c>
      <c r="L499" s="682">
        <v>0</v>
      </c>
    </row>
    <row r="500" spans="2:12" ht="12.75">
      <c r="B500" s="703" t="s">
        <v>272</v>
      </c>
      <c r="C500" s="682">
        <f t="shared" si="20"/>
        <v>44003287</v>
      </c>
      <c r="D500" s="682">
        <v>212882</v>
      </c>
      <c r="E500" s="682">
        <v>66858</v>
      </c>
      <c r="F500" s="682">
        <v>119964</v>
      </c>
      <c r="G500" s="682">
        <v>26060</v>
      </c>
      <c r="H500" s="682">
        <v>43790405</v>
      </c>
      <c r="I500" s="682">
        <v>6249605</v>
      </c>
      <c r="J500" s="682">
        <v>11767910</v>
      </c>
      <c r="K500" s="682">
        <v>25772890</v>
      </c>
      <c r="L500" s="682">
        <v>0</v>
      </c>
    </row>
    <row r="501" spans="2:12" ht="12.75">
      <c r="B501" s="703" t="s">
        <v>273</v>
      </c>
      <c r="C501" s="682">
        <f t="shared" si="20"/>
        <v>51532662</v>
      </c>
      <c r="D501" s="683">
        <v>276186</v>
      </c>
      <c r="E501" s="683">
        <v>92377</v>
      </c>
      <c r="F501" s="683">
        <v>149908</v>
      </c>
      <c r="G501" s="684">
        <v>33901</v>
      </c>
      <c r="H501" s="682">
        <v>51256476</v>
      </c>
      <c r="I501" s="683">
        <v>7135756</v>
      </c>
      <c r="J501" s="683">
        <v>13997142</v>
      </c>
      <c r="K501" s="683">
        <v>30123578</v>
      </c>
      <c r="L501" s="684">
        <v>0</v>
      </c>
    </row>
    <row r="502" spans="2:12" ht="12.75">
      <c r="B502" s="703" t="s">
        <v>274</v>
      </c>
      <c r="C502" s="682">
        <f t="shared" si="20"/>
        <v>45189937</v>
      </c>
      <c r="D502" s="682">
        <v>208679</v>
      </c>
      <c r="E502" s="685">
        <v>67024</v>
      </c>
      <c r="F502" s="685">
        <v>110501</v>
      </c>
      <c r="G502" s="682">
        <v>31154</v>
      </c>
      <c r="H502" s="682">
        <v>44981258</v>
      </c>
      <c r="I502" s="682">
        <v>6355996</v>
      </c>
      <c r="J502" s="682">
        <v>11909326</v>
      </c>
      <c r="K502" s="682">
        <v>26715936</v>
      </c>
      <c r="L502" s="682">
        <v>0</v>
      </c>
    </row>
    <row r="503" spans="2:12" ht="12.75">
      <c r="B503" s="703" t="s">
        <v>275</v>
      </c>
      <c r="C503" s="682">
        <f t="shared" si="20"/>
        <v>48304474</v>
      </c>
      <c r="D503" s="658">
        <v>222782</v>
      </c>
      <c r="E503" s="658">
        <v>65617</v>
      </c>
      <c r="F503" s="658">
        <v>131166</v>
      </c>
      <c r="G503" s="658">
        <v>25999</v>
      </c>
      <c r="H503" s="658">
        <v>48081692</v>
      </c>
      <c r="I503" s="658">
        <v>6862169</v>
      </c>
      <c r="J503" s="658">
        <v>11707521</v>
      </c>
      <c r="K503" s="660">
        <v>29512002</v>
      </c>
      <c r="L503" s="682">
        <v>0</v>
      </c>
    </row>
    <row r="504" spans="2:12" ht="12.75">
      <c r="B504" s="703" t="s">
        <v>276</v>
      </c>
      <c r="C504" s="682">
        <f t="shared" si="20"/>
        <v>51811853</v>
      </c>
      <c r="D504" s="682">
        <v>282004</v>
      </c>
      <c r="E504" s="685">
        <v>76688</v>
      </c>
      <c r="F504" s="685">
        <v>177674</v>
      </c>
      <c r="G504" s="682">
        <v>27642</v>
      </c>
      <c r="H504" s="682">
        <v>51529849</v>
      </c>
      <c r="I504" s="682">
        <v>8016005</v>
      </c>
      <c r="J504" s="682">
        <v>13339077</v>
      </c>
      <c r="K504" s="682">
        <v>30174767</v>
      </c>
      <c r="L504" s="682">
        <v>0</v>
      </c>
    </row>
    <row r="505" spans="2:12" ht="12.75">
      <c r="B505" s="703" t="s">
        <v>277</v>
      </c>
      <c r="C505" s="682">
        <f t="shared" si="20"/>
        <v>48842758</v>
      </c>
      <c r="D505" s="683">
        <v>265436</v>
      </c>
      <c r="E505" s="683">
        <v>71941</v>
      </c>
      <c r="F505" s="683">
        <v>155048</v>
      </c>
      <c r="G505" s="684">
        <v>38447</v>
      </c>
      <c r="H505" s="682">
        <v>48577322</v>
      </c>
      <c r="I505" s="683">
        <v>7658442</v>
      </c>
      <c r="J505" s="683">
        <v>14565252</v>
      </c>
      <c r="K505" s="683">
        <v>26353628</v>
      </c>
      <c r="L505" s="684">
        <v>0</v>
      </c>
    </row>
    <row r="506" spans="2:12" ht="12.75">
      <c r="B506" s="703" t="s">
        <v>278</v>
      </c>
      <c r="C506" s="682">
        <v>48263436</v>
      </c>
      <c r="D506" s="683">
        <v>256924</v>
      </c>
      <c r="E506" s="683">
        <v>69078</v>
      </c>
      <c r="F506" s="683">
        <v>147163</v>
      </c>
      <c r="G506" s="684">
        <v>40683</v>
      </c>
      <c r="H506" s="682">
        <v>48006512</v>
      </c>
      <c r="I506" s="683">
        <v>6609994</v>
      </c>
      <c r="J506" s="683">
        <v>14348975</v>
      </c>
      <c r="K506" s="683">
        <v>27047543</v>
      </c>
      <c r="L506" s="684">
        <v>0</v>
      </c>
    </row>
    <row r="507" spans="2:12" ht="12.75">
      <c r="B507" s="703" t="s">
        <v>279</v>
      </c>
      <c r="C507" s="682">
        <v>45286151</v>
      </c>
      <c r="D507" s="683">
        <v>278053</v>
      </c>
      <c r="E507" s="683">
        <v>69043</v>
      </c>
      <c r="F507" s="683">
        <v>162479</v>
      </c>
      <c r="G507" s="684">
        <v>46531</v>
      </c>
      <c r="H507" s="682">
        <v>45008098</v>
      </c>
      <c r="I507" s="683">
        <v>6477502</v>
      </c>
      <c r="J507" s="683">
        <v>13766890</v>
      </c>
      <c r="K507" s="683">
        <v>24763706</v>
      </c>
      <c r="L507" s="684">
        <v>0</v>
      </c>
    </row>
    <row r="508" spans="2:12" ht="12.75">
      <c r="B508" s="703" t="s">
        <v>280</v>
      </c>
      <c r="C508" s="888">
        <v>51567073</v>
      </c>
      <c r="D508" s="890">
        <v>269087</v>
      </c>
      <c r="E508" s="890">
        <v>66984</v>
      </c>
      <c r="F508" s="890">
        <v>160926</v>
      </c>
      <c r="G508" s="890">
        <v>41177</v>
      </c>
      <c r="H508" s="889">
        <v>51297986</v>
      </c>
      <c r="I508" s="890">
        <v>7715024</v>
      </c>
      <c r="J508" s="890">
        <v>16353050</v>
      </c>
      <c r="K508" s="890">
        <v>27229912</v>
      </c>
      <c r="L508" s="684"/>
    </row>
    <row r="509" spans="2:12" ht="12.75">
      <c r="B509" s="703" t="s">
        <v>281</v>
      </c>
      <c r="C509" s="888">
        <v>46086574</v>
      </c>
      <c r="D509" s="890">
        <v>232053</v>
      </c>
      <c r="E509" s="890">
        <v>58546</v>
      </c>
      <c r="F509" s="890">
        <v>113020</v>
      </c>
      <c r="G509" s="890">
        <v>60487</v>
      </c>
      <c r="H509" s="890">
        <v>45854521</v>
      </c>
      <c r="I509" s="890">
        <v>6971766</v>
      </c>
      <c r="J509" s="890">
        <v>14390917</v>
      </c>
      <c r="K509" s="890">
        <v>24491838</v>
      </c>
      <c r="L509" s="684"/>
    </row>
    <row r="510" spans="2:12" ht="12.75">
      <c r="B510" s="703" t="s">
        <v>282</v>
      </c>
      <c r="C510" s="682">
        <v>39184758</v>
      </c>
      <c r="D510" s="683">
        <v>228472</v>
      </c>
      <c r="E510" s="683">
        <v>69809</v>
      </c>
      <c r="F510" s="683">
        <v>111392</v>
      </c>
      <c r="G510" s="683">
        <v>47271</v>
      </c>
      <c r="H510" s="683">
        <v>38956286</v>
      </c>
      <c r="I510" s="683">
        <v>5576516</v>
      </c>
      <c r="J510" s="683">
        <v>11693522</v>
      </c>
      <c r="K510" s="683">
        <v>21686248</v>
      </c>
      <c r="L510" s="684"/>
    </row>
    <row r="511" spans="2:12" ht="12.75">
      <c r="B511" s="702"/>
      <c r="C511" s="685"/>
      <c r="D511" s="685"/>
      <c r="E511" s="685"/>
      <c r="F511" s="685"/>
      <c r="G511" s="685"/>
      <c r="H511" s="685"/>
      <c r="I511" s="685"/>
      <c r="J511" s="685"/>
      <c r="K511" s="685"/>
      <c r="L511" s="682"/>
    </row>
    <row r="512" spans="2:12" ht="12.75">
      <c r="B512" s="704">
        <v>2018</v>
      </c>
      <c r="C512" s="686">
        <f t="shared" ref="C512:L512" si="21">SUM(C499:C510)</f>
        <v>565172853</v>
      </c>
      <c r="D512" s="686">
        <f t="shared" si="21"/>
        <v>2985436</v>
      </c>
      <c r="E512" s="686">
        <f t="shared" si="21"/>
        <v>858024</v>
      </c>
      <c r="F512" s="686">
        <f t="shared" si="21"/>
        <v>1663565</v>
      </c>
      <c r="G512" s="686">
        <f t="shared" si="21"/>
        <v>463847</v>
      </c>
      <c r="H512" s="686">
        <f t="shared" si="21"/>
        <v>562187417</v>
      </c>
      <c r="I512" s="686">
        <f t="shared" si="21"/>
        <v>81759043</v>
      </c>
      <c r="J512" s="686">
        <f t="shared" si="21"/>
        <v>160990404</v>
      </c>
      <c r="K512" s="686">
        <f t="shared" si="21"/>
        <v>319437970</v>
      </c>
      <c r="L512" s="686">
        <f t="shared" si="21"/>
        <v>0</v>
      </c>
    </row>
    <row r="513" spans="2:12" ht="12.75">
      <c r="B513" s="865"/>
      <c r="C513" s="689"/>
      <c r="D513" s="689"/>
      <c r="E513" s="689"/>
      <c r="F513" s="689"/>
      <c r="G513" s="689"/>
      <c r="H513" s="689"/>
      <c r="I513" s="689"/>
      <c r="J513" s="689"/>
      <c r="K513" s="689"/>
      <c r="L513" s="866"/>
    </row>
    <row r="514" spans="2:12" ht="12.75" customHeight="1">
      <c r="B514" s="1586" t="s">
        <v>259</v>
      </c>
      <c r="C514" s="1555" t="s">
        <v>22</v>
      </c>
      <c r="D514" s="1555" t="s">
        <v>260</v>
      </c>
      <c r="E514" s="1557" t="s">
        <v>261</v>
      </c>
      <c r="F514" s="1558"/>
      <c r="G514" s="1559"/>
      <c r="H514" s="1560" t="s">
        <v>262</v>
      </c>
      <c r="I514" s="1562" t="s">
        <v>263</v>
      </c>
      <c r="J514" s="1563"/>
      <c r="K514" s="1563"/>
      <c r="L514" s="1582"/>
    </row>
    <row r="515" spans="2:12" ht="11.25" customHeight="1">
      <c r="B515" s="1587"/>
      <c r="C515" s="1556"/>
      <c r="D515" s="1556"/>
      <c r="E515" s="1588" t="s">
        <v>300</v>
      </c>
      <c r="F515" s="1590" t="s">
        <v>301</v>
      </c>
      <c r="G515" s="1590" t="s">
        <v>302</v>
      </c>
      <c r="H515" s="1561"/>
      <c r="I515" s="1564" t="s">
        <v>267</v>
      </c>
      <c r="J515" s="1564" t="s">
        <v>24</v>
      </c>
      <c r="K515" s="1555" t="s">
        <v>268</v>
      </c>
      <c r="L515" s="1564" t="s">
        <v>269</v>
      </c>
    </row>
    <row r="516" spans="2:12" ht="11.25" customHeight="1">
      <c r="B516" s="1587"/>
      <c r="C516" s="1556"/>
      <c r="D516" s="1556"/>
      <c r="E516" s="1589"/>
      <c r="F516" s="1591"/>
      <c r="G516" s="1591"/>
      <c r="H516" s="1561"/>
      <c r="I516" s="1566"/>
      <c r="J516" s="1566"/>
      <c r="K516" s="1567"/>
      <c r="L516" s="1566"/>
    </row>
    <row r="517" spans="2:12" ht="12.75">
      <c r="B517" s="679">
        <v>0</v>
      </c>
      <c r="C517" s="690">
        <v>1</v>
      </c>
      <c r="D517" s="690">
        <v>2</v>
      </c>
      <c r="E517" s="691">
        <v>3</v>
      </c>
      <c r="F517" s="691">
        <v>4</v>
      </c>
      <c r="G517" s="690">
        <v>5</v>
      </c>
      <c r="H517" s="690">
        <v>6</v>
      </c>
      <c r="I517" s="690">
        <v>7</v>
      </c>
      <c r="J517" s="690">
        <v>8</v>
      </c>
      <c r="K517" s="690">
        <v>9</v>
      </c>
      <c r="L517" s="690">
        <v>10</v>
      </c>
    </row>
    <row r="518" spans="2:12" ht="12.75">
      <c r="B518" s="701"/>
      <c r="C518" s="687"/>
      <c r="D518" s="687"/>
      <c r="E518" s="687"/>
      <c r="F518" s="687"/>
      <c r="G518" s="687"/>
      <c r="H518" s="687"/>
      <c r="I518" s="687"/>
      <c r="J518" s="687"/>
      <c r="K518" s="687"/>
      <c r="L518" s="699"/>
    </row>
    <row r="519" spans="2:12" ht="12.75">
      <c r="B519" s="702"/>
      <c r="C519" s="1550" t="s">
        <v>296</v>
      </c>
      <c r="D519" s="1550"/>
      <c r="E519" s="1550"/>
      <c r="F519" s="1550"/>
      <c r="G519" s="1550"/>
      <c r="H519" s="1550"/>
      <c r="I519" s="1550"/>
      <c r="J519" s="1550"/>
      <c r="K519" s="1550"/>
      <c r="L519" s="1584"/>
    </row>
    <row r="520" spans="2:12" ht="12.75">
      <c r="B520" s="702"/>
      <c r="C520" s="692"/>
      <c r="D520" s="692"/>
      <c r="E520" s="692"/>
      <c r="F520" s="692"/>
      <c r="G520" s="692"/>
      <c r="H520" s="692"/>
      <c r="I520" s="692"/>
      <c r="J520" s="692"/>
      <c r="K520" s="692"/>
      <c r="L520" s="700"/>
    </row>
    <row r="521" spans="2:12" ht="12.75">
      <c r="B521" s="703" t="s">
        <v>271</v>
      </c>
      <c r="C521" s="682">
        <f t="shared" ref="C521:C527" si="22">SUM(D521+H521)</f>
        <v>90057014</v>
      </c>
      <c r="D521" s="682">
        <v>438151</v>
      </c>
      <c r="E521" s="682">
        <v>144810</v>
      </c>
      <c r="F521" s="682">
        <v>215494</v>
      </c>
      <c r="G521" s="682">
        <v>77847</v>
      </c>
      <c r="H521" s="682">
        <v>89618863</v>
      </c>
      <c r="I521" s="682">
        <v>12292165</v>
      </c>
      <c r="J521" s="682">
        <v>27496766</v>
      </c>
      <c r="K521" s="682">
        <v>49829932</v>
      </c>
      <c r="L521" s="682">
        <v>0</v>
      </c>
    </row>
    <row r="522" spans="2:12" ht="12.75">
      <c r="B522" s="703" t="s">
        <v>272</v>
      </c>
      <c r="C522" s="682">
        <f t="shared" si="22"/>
        <v>87625873</v>
      </c>
      <c r="D522" s="682">
        <v>376411</v>
      </c>
      <c r="E522" s="682">
        <v>117606</v>
      </c>
      <c r="F522" s="682">
        <v>212849</v>
      </c>
      <c r="G522" s="682">
        <v>45956</v>
      </c>
      <c r="H522" s="682">
        <v>87249462</v>
      </c>
      <c r="I522" s="682">
        <v>12525302</v>
      </c>
      <c r="J522" s="682">
        <v>24475372</v>
      </c>
      <c r="K522" s="682">
        <v>50248788</v>
      </c>
      <c r="L522" s="682">
        <v>0</v>
      </c>
    </row>
    <row r="523" spans="2:12" ht="12.75">
      <c r="B523" s="703" t="s">
        <v>273</v>
      </c>
      <c r="C523" s="682">
        <f t="shared" si="22"/>
        <v>102956905</v>
      </c>
      <c r="D523" s="683">
        <v>484939</v>
      </c>
      <c r="E523" s="683">
        <v>160312</v>
      </c>
      <c r="F523" s="683">
        <v>263733</v>
      </c>
      <c r="G523" s="684">
        <v>60894</v>
      </c>
      <c r="H523" s="682">
        <v>102471966</v>
      </c>
      <c r="I523" s="683">
        <v>14376293</v>
      </c>
      <c r="J523" s="683">
        <v>29217947</v>
      </c>
      <c r="K523" s="683">
        <v>58877726</v>
      </c>
      <c r="L523" s="684">
        <v>0</v>
      </c>
    </row>
    <row r="524" spans="2:12" ht="12.75">
      <c r="B524" s="703" t="s">
        <v>274</v>
      </c>
      <c r="C524" s="682">
        <f t="shared" si="22"/>
        <v>89833124</v>
      </c>
      <c r="D524" s="682">
        <v>369992</v>
      </c>
      <c r="E524" s="685">
        <v>117042</v>
      </c>
      <c r="F524" s="685">
        <v>198243</v>
      </c>
      <c r="G524" s="685">
        <v>54707</v>
      </c>
      <c r="H524" s="682">
        <v>89463132</v>
      </c>
      <c r="I524" s="685">
        <v>12659311</v>
      </c>
      <c r="J524" s="685">
        <v>24713683</v>
      </c>
      <c r="K524" s="685">
        <v>52090138</v>
      </c>
      <c r="L524" s="685">
        <v>0</v>
      </c>
    </row>
    <row r="525" spans="2:12" ht="12.75">
      <c r="B525" s="703" t="s">
        <v>275</v>
      </c>
      <c r="C525" s="682">
        <f t="shared" si="22"/>
        <v>96131249</v>
      </c>
      <c r="D525" s="658">
        <v>388194</v>
      </c>
      <c r="E525" s="658">
        <v>117359</v>
      </c>
      <c r="F525" s="658">
        <v>226856</v>
      </c>
      <c r="G525" s="658">
        <v>43979</v>
      </c>
      <c r="H525" s="658">
        <v>95743055</v>
      </c>
      <c r="I525" s="658">
        <v>13695188</v>
      </c>
      <c r="J525" s="658">
        <v>24193988</v>
      </c>
      <c r="K525" s="658">
        <v>57853879</v>
      </c>
      <c r="L525" s="660">
        <v>0</v>
      </c>
    </row>
    <row r="526" spans="2:12" ht="12.75">
      <c r="B526" s="703" t="s">
        <v>276</v>
      </c>
      <c r="C526" s="682">
        <f t="shared" si="22"/>
        <v>106478761</v>
      </c>
      <c r="D526" s="682">
        <v>490758</v>
      </c>
      <c r="E526" s="685">
        <v>133555</v>
      </c>
      <c r="F526" s="685">
        <v>309712</v>
      </c>
      <c r="G526" s="685">
        <v>47491</v>
      </c>
      <c r="H526" s="682">
        <v>105988003</v>
      </c>
      <c r="I526" s="685">
        <v>16711067</v>
      </c>
      <c r="J526" s="685">
        <v>28416605</v>
      </c>
      <c r="K526" s="685">
        <v>60860331</v>
      </c>
      <c r="L526" s="685">
        <v>0</v>
      </c>
    </row>
    <row r="527" spans="2:12" ht="12.75">
      <c r="B527" s="703" t="s">
        <v>277</v>
      </c>
      <c r="C527" s="682">
        <f t="shared" si="22"/>
        <v>97513011</v>
      </c>
      <c r="D527" s="683">
        <v>466110</v>
      </c>
      <c r="E527" s="683">
        <v>126040</v>
      </c>
      <c r="F527" s="683">
        <v>272293</v>
      </c>
      <c r="G527" s="684">
        <v>67777</v>
      </c>
      <c r="H527" s="682">
        <v>97046901</v>
      </c>
      <c r="I527" s="683">
        <v>15281444</v>
      </c>
      <c r="J527" s="683">
        <v>30459496</v>
      </c>
      <c r="K527" s="683">
        <v>51305961</v>
      </c>
      <c r="L527" s="684">
        <v>0</v>
      </c>
    </row>
    <row r="528" spans="2:12" ht="12.75">
      <c r="B528" s="703" t="s">
        <v>278</v>
      </c>
      <c r="C528" s="682">
        <v>99779863</v>
      </c>
      <c r="D528" s="683">
        <v>453846</v>
      </c>
      <c r="E528" s="683">
        <v>121139</v>
      </c>
      <c r="F528" s="683">
        <v>255727</v>
      </c>
      <c r="G528" s="684">
        <v>76980</v>
      </c>
      <c r="H528" s="682">
        <v>99326017</v>
      </c>
      <c r="I528" s="683">
        <v>13903750</v>
      </c>
      <c r="J528" s="683">
        <v>30830195</v>
      </c>
      <c r="K528" s="683">
        <v>54592072</v>
      </c>
      <c r="L528" s="684">
        <v>0</v>
      </c>
    </row>
    <row r="529" spans="2:12" ht="12.75">
      <c r="B529" s="703" t="s">
        <v>279</v>
      </c>
      <c r="C529" s="682">
        <v>91969686</v>
      </c>
      <c r="D529" s="682">
        <v>483179</v>
      </c>
      <c r="E529" s="685">
        <v>120441</v>
      </c>
      <c r="F529" s="685">
        <v>282316</v>
      </c>
      <c r="G529" s="685">
        <v>80422</v>
      </c>
      <c r="H529" s="682">
        <v>91486507</v>
      </c>
      <c r="I529" s="685">
        <v>13573553</v>
      </c>
      <c r="J529" s="685">
        <v>29620194</v>
      </c>
      <c r="K529" s="685">
        <v>48292760</v>
      </c>
      <c r="L529" s="685">
        <v>0</v>
      </c>
    </row>
    <row r="530" spans="2:12" ht="12.75">
      <c r="B530" s="703" t="s">
        <v>280</v>
      </c>
      <c r="C530" s="891">
        <v>103129786</v>
      </c>
      <c r="D530" s="893">
        <v>466381</v>
      </c>
      <c r="E530" s="893">
        <v>115783</v>
      </c>
      <c r="F530" s="893">
        <v>279344</v>
      </c>
      <c r="G530" s="893">
        <v>71254</v>
      </c>
      <c r="H530" s="892">
        <v>102663405</v>
      </c>
      <c r="I530" s="893">
        <v>15418876</v>
      </c>
      <c r="J530" s="893">
        <v>33786806</v>
      </c>
      <c r="K530" s="893">
        <v>53457723</v>
      </c>
      <c r="L530" s="684"/>
    </row>
    <row r="531" spans="2:12" ht="12.75">
      <c r="B531" s="703" t="s">
        <v>281</v>
      </c>
      <c r="C531" s="891">
        <v>92254109</v>
      </c>
      <c r="D531" s="893">
        <v>409307</v>
      </c>
      <c r="E531" s="893">
        <v>101133</v>
      </c>
      <c r="F531" s="893">
        <v>196225</v>
      </c>
      <c r="G531" s="894">
        <v>111949</v>
      </c>
      <c r="H531" s="895">
        <v>91844802</v>
      </c>
      <c r="I531" s="893">
        <v>13938872</v>
      </c>
      <c r="J531" s="893">
        <v>29955939</v>
      </c>
      <c r="K531" s="893">
        <v>47949991</v>
      </c>
      <c r="L531" s="684"/>
    </row>
    <row r="532" spans="2:12" ht="12.75">
      <c r="B532" s="703" t="s">
        <v>282</v>
      </c>
      <c r="C532" s="682">
        <v>78132290</v>
      </c>
      <c r="D532" s="683">
        <v>398393</v>
      </c>
      <c r="E532" s="683">
        <v>124025</v>
      </c>
      <c r="F532" s="683">
        <v>193496</v>
      </c>
      <c r="G532" s="684">
        <v>80872</v>
      </c>
      <c r="H532" s="693">
        <v>77733897</v>
      </c>
      <c r="I532" s="683">
        <v>11141565</v>
      </c>
      <c r="J532" s="683">
        <v>24343592</v>
      </c>
      <c r="K532" s="683">
        <v>42248740</v>
      </c>
      <c r="L532" s="684"/>
    </row>
    <row r="533" spans="2:12" ht="12.75">
      <c r="B533" s="703"/>
      <c r="C533" s="694"/>
      <c r="D533" s="695"/>
      <c r="E533" s="696"/>
      <c r="F533" s="696"/>
      <c r="G533" s="696"/>
      <c r="H533" s="695"/>
      <c r="I533" s="696"/>
      <c r="J533" s="696"/>
      <c r="K533" s="696"/>
      <c r="L533" s="696"/>
    </row>
    <row r="534" spans="2:12" ht="12.75">
      <c r="B534" s="704">
        <v>2018</v>
      </c>
      <c r="C534" s="697">
        <f t="shared" ref="C534:K534" si="23">SUM(C521:C532)</f>
        <v>1135861671</v>
      </c>
      <c r="D534" s="697">
        <f t="shared" si="23"/>
        <v>5225661</v>
      </c>
      <c r="E534" s="697">
        <f t="shared" si="23"/>
        <v>1499245</v>
      </c>
      <c r="F534" s="697">
        <f t="shared" si="23"/>
        <v>2906288</v>
      </c>
      <c r="G534" s="697">
        <f t="shared" si="23"/>
        <v>820128</v>
      </c>
      <c r="H534" s="697">
        <f t="shared" si="23"/>
        <v>1130636010</v>
      </c>
      <c r="I534" s="697">
        <f t="shared" si="23"/>
        <v>165517386</v>
      </c>
      <c r="J534" s="697">
        <f t="shared" si="23"/>
        <v>337510583</v>
      </c>
      <c r="K534" s="697">
        <f t="shared" si="23"/>
        <v>627608041</v>
      </c>
      <c r="L534" s="697">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07"/>
      <c r="C557" s="807"/>
      <c r="D557" s="807"/>
      <c r="E557" s="807"/>
      <c r="F557" s="808" t="s">
        <v>258</v>
      </c>
      <c r="G557" s="807"/>
      <c r="H557" s="807"/>
      <c r="I557" s="807"/>
      <c r="J557" s="807"/>
      <c r="K557" s="807"/>
      <c r="L557"/>
    </row>
    <row r="558" spans="2:12" ht="14.25" customHeight="1">
      <c r="B558" s="1582" t="s">
        <v>259</v>
      </c>
      <c r="C558" s="1555" t="s">
        <v>22</v>
      </c>
      <c r="D558" s="1555" t="s">
        <v>260</v>
      </c>
      <c r="E558" s="1557" t="s">
        <v>261</v>
      </c>
      <c r="F558" s="1558"/>
      <c r="G558" s="1559"/>
      <c r="H558" s="1560" t="s">
        <v>262</v>
      </c>
      <c r="I558" s="1557" t="s">
        <v>263</v>
      </c>
      <c r="J558" s="1558"/>
      <c r="K558" s="1558"/>
      <c r="L558"/>
    </row>
    <row r="559" spans="2:12" ht="12.75" customHeight="1">
      <c r="B559" s="1583"/>
      <c r="C559" s="1556"/>
      <c r="D559" s="1556"/>
      <c r="E559" s="1564" t="s">
        <v>300</v>
      </c>
      <c r="F559" s="1555" t="s">
        <v>301</v>
      </c>
      <c r="G559" s="1555" t="s">
        <v>302</v>
      </c>
      <c r="H559" s="1561"/>
      <c r="I559" s="1564" t="s">
        <v>267</v>
      </c>
      <c r="J559" s="1564" t="s">
        <v>24</v>
      </c>
      <c r="K559" s="1555" t="s">
        <v>347</v>
      </c>
      <c r="L559"/>
    </row>
    <row r="560" spans="2:12" ht="12.75">
      <c r="B560" s="1583"/>
      <c r="C560" s="1556"/>
      <c r="D560" s="1556"/>
      <c r="E560" s="1565"/>
      <c r="F560" s="1556"/>
      <c r="G560" s="1556"/>
      <c r="H560" s="1561"/>
      <c r="I560" s="1565"/>
      <c r="J560" s="1565"/>
      <c r="K560" s="1556"/>
      <c r="L560"/>
    </row>
    <row r="561" spans="2:12" ht="12.75">
      <c r="B561" s="678">
        <v>0</v>
      </c>
      <c r="C561" s="678">
        <v>1</v>
      </c>
      <c r="D561" s="678">
        <v>2</v>
      </c>
      <c r="E561" s="679">
        <v>3</v>
      </c>
      <c r="F561" s="679">
        <v>4</v>
      </c>
      <c r="G561" s="678">
        <v>5</v>
      </c>
      <c r="H561" s="678">
        <v>6</v>
      </c>
      <c r="I561" s="678">
        <v>7</v>
      </c>
      <c r="J561" s="678">
        <v>8</v>
      </c>
      <c r="K561" s="680">
        <v>9</v>
      </c>
      <c r="L561"/>
    </row>
    <row r="562" spans="2:12" ht="12.75">
      <c r="B562" s="681"/>
      <c r="C562" s="681"/>
      <c r="D562" s="681"/>
      <c r="E562" s="681"/>
      <c r="F562" s="681"/>
      <c r="G562" s="681"/>
      <c r="H562" s="681"/>
      <c r="I562" s="681"/>
      <c r="J562" s="681"/>
      <c r="K562" s="681"/>
      <c r="L562"/>
    </row>
    <row r="563" spans="2:12" ht="14.25">
      <c r="B563" s="106"/>
      <c r="C563" s="1551" t="s">
        <v>270</v>
      </c>
      <c r="D563" s="1551"/>
      <c r="E563" s="1551"/>
      <c r="F563" s="1551"/>
      <c r="G563" s="1551"/>
      <c r="H563" s="1551"/>
      <c r="I563" s="1551"/>
      <c r="J563" s="1551"/>
      <c r="K563" s="1551"/>
      <c r="L563"/>
    </row>
    <row r="564" spans="2:12" ht="12.75">
      <c r="B564" s="681"/>
      <c r="C564" s="681"/>
      <c r="D564" s="681"/>
      <c r="E564" s="681"/>
      <c r="F564" s="681"/>
      <c r="G564" s="681"/>
      <c r="H564" s="681"/>
      <c r="I564" s="681"/>
      <c r="J564" s="681"/>
      <c r="K564" s="681"/>
      <c r="L564"/>
    </row>
    <row r="565" spans="2:12" ht="15">
      <c r="B565" s="1022" t="s">
        <v>271</v>
      </c>
      <c r="C565" s="891">
        <v>160405</v>
      </c>
      <c r="D565" s="891">
        <v>4252</v>
      </c>
      <c r="E565" s="891">
        <v>1993</v>
      </c>
      <c r="F565" s="891">
        <v>1899</v>
      </c>
      <c r="G565" s="891">
        <v>360</v>
      </c>
      <c r="H565" s="891">
        <v>156153</v>
      </c>
      <c r="I565" s="891">
        <v>25576</v>
      </c>
      <c r="J565" s="891">
        <v>49577</v>
      </c>
      <c r="K565" s="891">
        <v>81000</v>
      </c>
      <c r="L565"/>
    </row>
    <row r="566" spans="2:12" ht="15">
      <c r="B566" s="1022" t="s">
        <v>272</v>
      </c>
      <c r="C566" s="891">
        <v>118397</v>
      </c>
      <c r="D566" s="891">
        <v>3761</v>
      </c>
      <c r="E566" s="891">
        <v>1965</v>
      </c>
      <c r="F566" s="891">
        <v>1503</v>
      </c>
      <c r="G566" s="891">
        <v>293</v>
      </c>
      <c r="H566" s="891">
        <v>114636</v>
      </c>
      <c r="I566" s="891">
        <v>20407</v>
      </c>
      <c r="J566" s="891">
        <v>32761</v>
      </c>
      <c r="K566" s="891">
        <v>61468</v>
      </c>
      <c r="L566"/>
    </row>
    <row r="567" spans="2:12" ht="15">
      <c r="B567" s="1022" t="s">
        <v>273</v>
      </c>
      <c r="C567" s="891">
        <v>154468</v>
      </c>
      <c r="D567" s="893">
        <v>4195</v>
      </c>
      <c r="E567" s="893">
        <v>2254</v>
      </c>
      <c r="F567" s="893">
        <v>1618</v>
      </c>
      <c r="G567" s="894">
        <v>323</v>
      </c>
      <c r="H567" s="891">
        <v>150273</v>
      </c>
      <c r="I567" s="893">
        <v>25918</v>
      </c>
      <c r="J567" s="893">
        <v>43821</v>
      </c>
      <c r="K567" s="893">
        <v>80534</v>
      </c>
      <c r="L567"/>
    </row>
    <row r="568" spans="2:12" ht="15">
      <c r="B568" s="1022" t="s">
        <v>274</v>
      </c>
      <c r="C568" s="891">
        <v>147058</v>
      </c>
      <c r="D568" s="891">
        <v>4501</v>
      </c>
      <c r="E568" s="892">
        <v>2298</v>
      </c>
      <c r="F568" s="892">
        <v>1927</v>
      </c>
      <c r="G568" s="891">
        <v>276</v>
      </c>
      <c r="H568" s="891">
        <v>142557</v>
      </c>
      <c r="I568" s="891">
        <v>23715</v>
      </c>
      <c r="J568" s="891">
        <v>40827</v>
      </c>
      <c r="K568" s="891">
        <v>78015</v>
      </c>
      <c r="L568"/>
    </row>
    <row r="569" spans="2:12" ht="15">
      <c r="B569" s="1022" t="s">
        <v>275</v>
      </c>
      <c r="C569" s="891">
        <v>161636</v>
      </c>
      <c r="D569" s="1023">
        <v>4146</v>
      </c>
      <c r="E569" s="658">
        <v>2119</v>
      </c>
      <c r="F569" s="660">
        <v>1793</v>
      </c>
      <c r="G569" s="660">
        <v>234</v>
      </c>
      <c r="H569" s="1023">
        <v>157490</v>
      </c>
      <c r="I569" s="658">
        <v>27516</v>
      </c>
      <c r="J569" s="658">
        <v>43584</v>
      </c>
      <c r="K569" s="660">
        <v>86390</v>
      </c>
      <c r="L569"/>
    </row>
    <row r="570" spans="2:12" ht="15">
      <c r="B570" s="1022" t="s">
        <v>276</v>
      </c>
      <c r="C570" s="891">
        <v>148239</v>
      </c>
      <c r="D570" s="891">
        <v>3808</v>
      </c>
      <c r="E570" s="892">
        <v>1579</v>
      </c>
      <c r="F570" s="892">
        <v>1924</v>
      </c>
      <c r="G570" s="891">
        <v>305</v>
      </c>
      <c r="H570" s="891">
        <v>144431</v>
      </c>
      <c r="I570" s="891">
        <v>25807</v>
      </c>
      <c r="J570" s="891">
        <v>41213</v>
      </c>
      <c r="K570" s="891">
        <v>77411</v>
      </c>
      <c r="L570"/>
    </row>
    <row r="571" spans="2:12" ht="15">
      <c r="B571" s="1022" t="s">
        <v>277</v>
      </c>
      <c r="C571" s="891">
        <v>164233</v>
      </c>
      <c r="D571" s="886">
        <v>4006</v>
      </c>
      <c r="E571" s="893">
        <v>1618</v>
      </c>
      <c r="F571" s="894">
        <v>2184</v>
      </c>
      <c r="G571" s="894">
        <v>204</v>
      </c>
      <c r="H571" s="891">
        <v>160227</v>
      </c>
      <c r="I571" s="893">
        <v>29167</v>
      </c>
      <c r="J571" s="893">
        <v>48974</v>
      </c>
      <c r="K571" s="893">
        <v>82086</v>
      </c>
      <c r="L571"/>
    </row>
    <row r="572" spans="2:12" ht="15">
      <c r="B572" s="1022" t="s">
        <v>278</v>
      </c>
      <c r="C572" s="891">
        <v>158429</v>
      </c>
      <c r="D572" s="886">
        <v>4264</v>
      </c>
      <c r="E572" s="893">
        <v>1814</v>
      </c>
      <c r="F572" s="893">
        <v>2211</v>
      </c>
      <c r="G572" s="894">
        <v>239</v>
      </c>
      <c r="H572" s="891">
        <v>154165</v>
      </c>
      <c r="I572" s="893">
        <v>23293</v>
      </c>
      <c r="J572" s="893">
        <v>45921</v>
      </c>
      <c r="K572" s="893">
        <v>84951</v>
      </c>
      <c r="L572"/>
    </row>
    <row r="573" spans="2:12" ht="15">
      <c r="B573" s="1022" t="s">
        <v>279</v>
      </c>
      <c r="C573" s="891">
        <v>165011</v>
      </c>
      <c r="D573" s="891">
        <v>4401</v>
      </c>
      <c r="E573" s="892">
        <v>1788</v>
      </c>
      <c r="F573" s="892">
        <v>2285</v>
      </c>
      <c r="G573" s="891">
        <v>328</v>
      </c>
      <c r="H573" s="891">
        <v>160610</v>
      </c>
      <c r="I573" s="891">
        <v>25702</v>
      </c>
      <c r="J573" s="891">
        <v>48609</v>
      </c>
      <c r="K573" s="891">
        <v>86299</v>
      </c>
      <c r="L573"/>
    </row>
    <row r="574" spans="2:12" ht="15">
      <c r="B574" s="1022" t="s">
        <v>280</v>
      </c>
      <c r="C574" s="891">
        <v>175970</v>
      </c>
      <c r="D574" s="886">
        <v>4827</v>
      </c>
      <c r="E574" s="893">
        <v>1922</v>
      </c>
      <c r="F574" s="893">
        <v>2405</v>
      </c>
      <c r="G574" s="893">
        <v>500</v>
      </c>
      <c r="H574" s="892">
        <v>171143</v>
      </c>
      <c r="I574" s="893">
        <v>28318</v>
      </c>
      <c r="J574" s="893">
        <v>60364</v>
      </c>
      <c r="K574" s="893">
        <v>82461</v>
      </c>
      <c r="L574"/>
    </row>
    <row r="575" spans="2:12" ht="15">
      <c r="B575" s="1024" t="s">
        <v>281</v>
      </c>
      <c r="C575" s="891">
        <v>158698</v>
      </c>
      <c r="D575" s="893">
        <v>4572</v>
      </c>
      <c r="E575" s="893">
        <v>1754</v>
      </c>
      <c r="F575" s="893">
        <v>2398</v>
      </c>
      <c r="G575" s="893">
        <v>420</v>
      </c>
      <c r="H575" s="893">
        <v>154126</v>
      </c>
      <c r="I575" s="893">
        <v>24642</v>
      </c>
      <c r="J575" s="893">
        <v>50394</v>
      </c>
      <c r="K575" s="893">
        <v>79090</v>
      </c>
      <c r="L575"/>
    </row>
    <row r="576" spans="2:12" ht="15">
      <c r="B576" s="1024" t="s">
        <v>282</v>
      </c>
      <c r="C576" s="891">
        <v>143199</v>
      </c>
      <c r="D576" s="893">
        <v>4050</v>
      </c>
      <c r="E576" s="893">
        <v>1792</v>
      </c>
      <c r="F576" s="893">
        <v>1951</v>
      </c>
      <c r="G576" s="893">
        <v>307</v>
      </c>
      <c r="H576" s="893">
        <v>139149</v>
      </c>
      <c r="I576" s="893">
        <v>22028</v>
      </c>
      <c r="J576" s="893">
        <v>43577</v>
      </c>
      <c r="K576" s="893">
        <v>73544</v>
      </c>
      <c r="L576"/>
    </row>
    <row r="577" spans="2:12" ht="15">
      <c r="B577" s="1025"/>
      <c r="C577" s="892"/>
      <c r="D577" s="892"/>
      <c r="E577" s="892"/>
      <c r="F577" s="892"/>
      <c r="G577" s="892"/>
      <c r="H577" s="892"/>
      <c r="I577" s="892"/>
      <c r="J577" s="892"/>
      <c r="K577" s="892"/>
      <c r="L577"/>
    </row>
    <row r="578" spans="2:12" ht="12.75">
      <c r="B578" s="1026">
        <v>2019</v>
      </c>
      <c r="C578" s="686">
        <v>1855743</v>
      </c>
      <c r="D578" s="686">
        <v>50783</v>
      </c>
      <c r="E578" s="686">
        <v>22896</v>
      </c>
      <c r="F578" s="686">
        <v>24098</v>
      </c>
      <c r="G578" s="686">
        <v>3789</v>
      </c>
      <c r="H578" s="686">
        <v>1804960</v>
      </c>
      <c r="I578" s="686">
        <v>302089</v>
      </c>
      <c r="J578" s="686">
        <v>549622</v>
      </c>
      <c r="K578" s="686">
        <v>953249</v>
      </c>
      <c r="L578"/>
    </row>
    <row r="579" spans="2:12" ht="12.75">
      <c r="B579" s="5"/>
      <c r="C579" s="687"/>
      <c r="D579" s="687"/>
      <c r="E579" s="687"/>
      <c r="F579" s="687"/>
      <c r="G579" s="687"/>
      <c r="H579" s="687"/>
      <c r="I579" s="687"/>
      <c r="J579" s="687"/>
      <c r="K579" s="687"/>
      <c r="L579"/>
    </row>
    <row r="580" spans="2:12" ht="12.75">
      <c r="B580" s="106"/>
      <c r="C580" s="1550" t="s">
        <v>295</v>
      </c>
      <c r="D580" s="1550"/>
      <c r="E580" s="1550"/>
      <c r="F580" s="1550"/>
      <c r="G580" s="1550"/>
      <c r="H580" s="1550"/>
      <c r="I580" s="1550"/>
      <c r="J580" s="1550"/>
      <c r="K580" s="1550"/>
      <c r="L580"/>
    </row>
    <row r="581" spans="2:12" ht="12.75">
      <c r="B581" s="681"/>
      <c r="C581" s="687"/>
      <c r="D581" s="687"/>
      <c r="E581" s="687"/>
      <c r="F581" s="687"/>
      <c r="G581" s="687"/>
      <c r="H581" s="687"/>
      <c r="I581" s="687"/>
      <c r="J581" s="687"/>
      <c r="K581" s="687"/>
      <c r="L581"/>
    </row>
    <row r="582" spans="2:12" ht="12.75">
      <c r="B582" s="1027" t="s">
        <v>271</v>
      </c>
      <c r="C582" s="891">
        <v>49128195</v>
      </c>
      <c r="D582" s="891">
        <v>226689</v>
      </c>
      <c r="E582" s="891">
        <v>68974</v>
      </c>
      <c r="F582" s="891">
        <v>109268</v>
      </c>
      <c r="G582" s="891">
        <v>48447</v>
      </c>
      <c r="H582" s="891">
        <v>48901506</v>
      </c>
      <c r="I582" s="891">
        <v>7017848</v>
      </c>
      <c r="J582" s="891">
        <v>13675018</v>
      </c>
      <c r="K582" s="891">
        <v>28208640</v>
      </c>
      <c r="L582"/>
    </row>
    <row r="583" spans="2:12" ht="12.75">
      <c r="B583" s="1027" t="s">
        <v>272</v>
      </c>
      <c r="C583" s="891">
        <v>36008767</v>
      </c>
      <c r="D583" s="891">
        <v>193480</v>
      </c>
      <c r="E583" s="891">
        <v>70783</v>
      </c>
      <c r="F583" s="891">
        <v>85595</v>
      </c>
      <c r="G583" s="891">
        <v>37102</v>
      </c>
      <c r="H583" s="891">
        <v>35815287</v>
      </c>
      <c r="I583" s="891">
        <v>5626521</v>
      </c>
      <c r="J583" s="891">
        <v>9142502</v>
      </c>
      <c r="K583" s="891">
        <v>21046264</v>
      </c>
      <c r="L583"/>
    </row>
    <row r="584" spans="2:12" ht="12.75">
      <c r="B584" s="1027" t="s">
        <v>273</v>
      </c>
      <c r="C584" s="891">
        <v>47017379</v>
      </c>
      <c r="D584" s="893">
        <v>213319</v>
      </c>
      <c r="E584" s="893">
        <v>80814</v>
      </c>
      <c r="F584" s="893">
        <v>94000</v>
      </c>
      <c r="G584" s="894">
        <v>38505</v>
      </c>
      <c r="H584" s="891">
        <v>46804060</v>
      </c>
      <c r="I584" s="893">
        <v>7062525</v>
      </c>
      <c r="J584" s="893">
        <v>12295509</v>
      </c>
      <c r="K584" s="893">
        <v>27446026</v>
      </c>
      <c r="L584"/>
    </row>
    <row r="585" spans="2:12" ht="12.75">
      <c r="B585" s="1027" t="s">
        <v>274</v>
      </c>
      <c r="C585" s="891">
        <v>45318921</v>
      </c>
      <c r="D585" s="891">
        <v>214619</v>
      </c>
      <c r="E585" s="892">
        <v>78379</v>
      </c>
      <c r="F585" s="892">
        <v>102218</v>
      </c>
      <c r="G585" s="891">
        <v>34022</v>
      </c>
      <c r="H585" s="891">
        <v>45104302</v>
      </c>
      <c r="I585" s="891">
        <v>6540916</v>
      </c>
      <c r="J585" s="891">
        <v>11552622</v>
      </c>
      <c r="K585" s="891">
        <v>27010764</v>
      </c>
      <c r="L585"/>
    </row>
    <row r="586" spans="2:12" ht="12.75">
      <c r="B586" s="1027" t="s">
        <v>275</v>
      </c>
      <c r="C586" s="891">
        <v>49995394</v>
      </c>
      <c r="D586" s="658">
        <v>206386</v>
      </c>
      <c r="E586" s="658">
        <v>74601</v>
      </c>
      <c r="F586" s="658">
        <v>100338</v>
      </c>
      <c r="G586" s="658">
        <v>31447</v>
      </c>
      <c r="H586" s="658">
        <v>49789008</v>
      </c>
      <c r="I586" s="658">
        <v>7476937</v>
      </c>
      <c r="J586" s="658">
        <v>12116420</v>
      </c>
      <c r="K586" s="660">
        <v>30195651</v>
      </c>
      <c r="L586"/>
    </row>
    <row r="587" spans="2:12" ht="12.75">
      <c r="B587" s="1027" t="s">
        <v>276</v>
      </c>
      <c r="C587" s="891">
        <v>45108919</v>
      </c>
      <c r="D587" s="891">
        <v>202740</v>
      </c>
      <c r="E587" s="892">
        <v>55064</v>
      </c>
      <c r="F587" s="892">
        <v>110221</v>
      </c>
      <c r="G587" s="891">
        <v>37455</v>
      </c>
      <c r="H587" s="891">
        <v>44906179</v>
      </c>
      <c r="I587" s="891">
        <v>6786887</v>
      </c>
      <c r="J587" s="891">
        <v>11328083</v>
      </c>
      <c r="K587" s="891">
        <v>26791209</v>
      </c>
      <c r="L587"/>
    </row>
    <row r="588" spans="2:12" ht="12.75">
      <c r="B588" s="1027" t="s">
        <v>277</v>
      </c>
      <c r="C588" s="891">
        <v>47874514</v>
      </c>
      <c r="D588" s="893">
        <v>227478</v>
      </c>
      <c r="E588" s="893">
        <v>59800</v>
      </c>
      <c r="F588" s="893">
        <v>136375</v>
      </c>
      <c r="G588" s="894">
        <v>31303</v>
      </c>
      <c r="H588" s="891">
        <v>47647036</v>
      </c>
      <c r="I588" s="893">
        <v>7592833</v>
      </c>
      <c r="J588" s="893">
        <v>12788320</v>
      </c>
      <c r="K588" s="893">
        <v>27265883</v>
      </c>
      <c r="L588"/>
    </row>
    <row r="589" spans="2:12" ht="12.75">
      <c r="B589" s="1027" t="s">
        <v>278</v>
      </c>
      <c r="C589" s="891">
        <v>47480426</v>
      </c>
      <c r="D589" s="893">
        <v>229651</v>
      </c>
      <c r="E589" s="893">
        <v>65516</v>
      </c>
      <c r="F589" s="893">
        <v>130295</v>
      </c>
      <c r="G589" s="894">
        <v>33840</v>
      </c>
      <c r="H589" s="891">
        <v>47250775</v>
      </c>
      <c r="I589" s="893">
        <v>6189426</v>
      </c>
      <c r="J589" s="893">
        <v>12351422</v>
      </c>
      <c r="K589" s="893">
        <v>28709927</v>
      </c>
      <c r="L589"/>
    </row>
    <row r="590" spans="2:12" ht="12.75">
      <c r="B590" s="1027" t="s">
        <v>279</v>
      </c>
      <c r="C590" s="891">
        <v>49405724</v>
      </c>
      <c r="D590" s="893">
        <v>240065</v>
      </c>
      <c r="E590" s="893">
        <v>65009</v>
      </c>
      <c r="F590" s="893">
        <v>132898</v>
      </c>
      <c r="G590" s="894">
        <v>42158</v>
      </c>
      <c r="H590" s="891">
        <v>49165659</v>
      </c>
      <c r="I590" s="893">
        <v>6865131</v>
      </c>
      <c r="J590" s="893">
        <v>12986779</v>
      </c>
      <c r="K590" s="893">
        <v>29313749</v>
      </c>
      <c r="L590"/>
    </row>
    <row r="591" spans="2:12" ht="12.75">
      <c r="B591" s="1027" t="s">
        <v>280</v>
      </c>
      <c r="C591" s="891">
        <v>52389818</v>
      </c>
      <c r="D591" s="893">
        <v>275406</v>
      </c>
      <c r="E591" s="893">
        <v>68794</v>
      </c>
      <c r="F591" s="893">
        <v>141009</v>
      </c>
      <c r="G591" s="893">
        <v>65603</v>
      </c>
      <c r="H591" s="892">
        <v>52114412</v>
      </c>
      <c r="I591" s="893">
        <v>7666382</v>
      </c>
      <c r="J591" s="893">
        <v>16884614</v>
      </c>
      <c r="K591" s="893">
        <v>27563416</v>
      </c>
      <c r="L591"/>
    </row>
    <row r="592" spans="2:12" ht="12.75">
      <c r="B592" s="1027" t="s">
        <v>281</v>
      </c>
      <c r="C592" s="891">
        <v>47669255</v>
      </c>
      <c r="D592" s="893">
        <v>249071</v>
      </c>
      <c r="E592" s="893">
        <v>61984</v>
      </c>
      <c r="F592" s="893">
        <v>132617</v>
      </c>
      <c r="G592" s="893">
        <v>54470</v>
      </c>
      <c r="H592" s="893">
        <v>47420184</v>
      </c>
      <c r="I592" s="893">
        <v>6592748</v>
      </c>
      <c r="J592" s="893">
        <v>13791228</v>
      </c>
      <c r="K592" s="893">
        <v>27036208</v>
      </c>
      <c r="L592"/>
    </row>
    <row r="593" spans="2:12" ht="12.75">
      <c r="B593" s="1027" t="s">
        <v>282</v>
      </c>
      <c r="C593" s="891">
        <v>43516517</v>
      </c>
      <c r="D593" s="893">
        <v>220161</v>
      </c>
      <c r="E593" s="893">
        <v>61712</v>
      </c>
      <c r="F593" s="893">
        <v>116252</v>
      </c>
      <c r="G593" s="893">
        <v>42197</v>
      </c>
      <c r="H593" s="893">
        <v>43296356</v>
      </c>
      <c r="I593" s="893">
        <v>5996644</v>
      </c>
      <c r="J593" s="893">
        <v>12021100</v>
      </c>
      <c r="K593" s="893">
        <v>25278612</v>
      </c>
      <c r="L593"/>
    </row>
    <row r="594" spans="2:12" ht="12.75">
      <c r="B594" s="5"/>
      <c r="C594" s="892"/>
      <c r="D594" s="892"/>
      <c r="E594" s="892"/>
      <c r="F594" s="892"/>
      <c r="G594" s="892"/>
      <c r="H594" s="892"/>
      <c r="I594" s="892"/>
      <c r="J594" s="892"/>
      <c r="K594" s="892"/>
      <c r="L594"/>
    </row>
    <row r="595" spans="2:12" ht="12.75">
      <c r="B595" s="1026">
        <v>2019</v>
      </c>
      <c r="C595" s="686">
        <v>560913829</v>
      </c>
      <c r="D595" s="686">
        <v>2699065</v>
      </c>
      <c r="E595" s="686">
        <v>811430</v>
      </c>
      <c r="F595" s="686">
        <v>1391086</v>
      </c>
      <c r="G595" s="686">
        <v>496549</v>
      </c>
      <c r="H595" s="686">
        <v>558214764</v>
      </c>
      <c r="I595" s="686">
        <v>81414798</v>
      </c>
      <c r="J595" s="686">
        <v>150933617</v>
      </c>
      <c r="K595" s="686">
        <v>325866349</v>
      </c>
      <c r="L595"/>
    </row>
    <row r="596" spans="2:12" ht="12.75" customHeight="1">
      <c r="B596" s="688"/>
      <c r="C596" s="689"/>
      <c r="D596" s="689"/>
      <c r="E596" s="689"/>
      <c r="F596" s="689"/>
      <c r="G596" s="689"/>
      <c r="H596" s="689"/>
      <c r="I596" s="689"/>
      <c r="J596" s="689"/>
      <c r="K596" s="689"/>
      <c r="L596"/>
    </row>
    <row r="597" spans="2:12" ht="12.75" customHeight="1">
      <c r="B597" s="1553" t="s">
        <v>259</v>
      </c>
      <c r="C597" s="1555" t="s">
        <v>22</v>
      </c>
      <c r="D597" s="1555" t="s">
        <v>260</v>
      </c>
      <c r="E597" s="1557" t="s">
        <v>261</v>
      </c>
      <c r="F597" s="1558"/>
      <c r="G597" s="1559"/>
      <c r="H597" s="1560" t="s">
        <v>262</v>
      </c>
      <c r="I597" s="1562" t="s">
        <v>263</v>
      </c>
      <c r="J597" s="1563"/>
      <c r="K597" s="1563"/>
      <c r="L597"/>
    </row>
    <row r="598" spans="2:12" ht="12.75" customHeight="1">
      <c r="B598" s="1554"/>
      <c r="C598" s="1556"/>
      <c r="D598" s="1556"/>
      <c r="E598" s="1564" t="s">
        <v>300</v>
      </c>
      <c r="F598" s="1555" t="s">
        <v>301</v>
      </c>
      <c r="G598" s="1555" t="s">
        <v>302</v>
      </c>
      <c r="H598" s="1561"/>
      <c r="I598" s="1564" t="s">
        <v>267</v>
      </c>
      <c r="J598" s="1564" t="s">
        <v>24</v>
      </c>
      <c r="K598" s="1555" t="s">
        <v>268</v>
      </c>
      <c r="L598"/>
    </row>
    <row r="599" spans="2:12" ht="12.75" customHeight="1">
      <c r="B599" s="1554"/>
      <c r="C599" s="1556"/>
      <c r="D599" s="1556"/>
      <c r="E599" s="1565"/>
      <c r="F599" s="1556"/>
      <c r="G599" s="1556"/>
      <c r="H599" s="1561"/>
      <c r="I599" s="1566"/>
      <c r="J599" s="1566"/>
      <c r="K599" s="1567"/>
      <c r="L599"/>
    </row>
    <row r="600" spans="2:12" ht="12.75">
      <c r="B600" s="678">
        <v>0</v>
      </c>
      <c r="C600" s="690">
        <v>1</v>
      </c>
      <c r="D600" s="690">
        <v>2</v>
      </c>
      <c r="E600" s="691">
        <v>3</v>
      </c>
      <c r="F600" s="691">
        <v>4</v>
      </c>
      <c r="G600" s="690">
        <v>5</v>
      </c>
      <c r="H600" s="690">
        <v>6</v>
      </c>
      <c r="I600" s="690">
        <v>7</v>
      </c>
      <c r="J600" s="690">
        <v>8</v>
      </c>
      <c r="K600" s="690">
        <v>9</v>
      </c>
      <c r="L600"/>
    </row>
    <row r="601" spans="2:12" ht="12.75">
      <c r="B601" s="681"/>
      <c r="C601" s="687"/>
      <c r="D601" s="687"/>
      <c r="E601" s="687"/>
      <c r="F601" s="687"/>
      <c r="G601" s="687"/>
      <c r="H601" s="687"/>
      <c r="I601" s="687"/>
      <c r="J601" s="687"/>
      <c r="K601" s="687"/>
      <c r="L601"/>
    </row>
    <row r="602" spans="2:12" ht="12.75">
      <c r="B602" s="106"/>
      <c r="C602" s="1550" t="s">
        <v>296</v>
      </c>
      <c r="D602" s="1550"/>
      <c r="E602" s="1550"/>
      <c r="F602" s="1550"/>
      <c r="G602" s="1550"/>
      <c r="H602" s="1550"/>
      <c r="I602" s="1550"/>
      <c r="J602" s="1550"/>
      <c r="K602" s="1550"/>
      <c r="L602"/>
    </row>
    <row r="603" spans="2:12" ht="12.75">
      <c r="B603" s="106"/>
      <c r="C603" s="692"/>
      <c r="D603" s="692"/>
      <c r="E603" s="692"/>
      <c r="F603" s="692"/>
      <c r="G603" s="692"/>
      <c r="H603" s="692"/>
      <c r="I603" s="692"/>
      <c r="J603" s="692"/>
      <c r="K603" s="692"/>
      <c r="L603"/>
    </row>
    <row r="604" spans="2:12" ht="12.75">
      <c r="B604" s="1027" t="s">
        <v>271</v>
      </c>
      <c r="C604" s="891">
        <v>97042744</v>
      </c>
      <c r="D604" s="891">
        <v>397525</v>
      </c>
      <c r="E604" s="891">
        <v>123027</v>
      </c>
      <c r="F604" s="891">
        <v>190820</v>
      </c>
      <c r="G604" s="891">
        <v>83678</v>
      </c>
      <c r="H604" s="891">
        <v>96645219</v>
      </c>
      <c r="I604" s="891">
        <v>13890672</v>
      </c>
      <c r="J604" s="891">
        <v>28529726</v>
      </c>
      <c r="K604" s="891">
        <v>54224821</v>
      </c>
      <c r="L604"/>
    </row>
    <row r="605" spans="2:12" ht="12.75">
      <c r="B605" s="1027" t="s">
        <v>272</v>
      </c>
      <c r="C605" s="891">
        <v>71080437</v>
      </c>
      <c r="D605" s="891">
        <v>338786</v>
      </c>
      <c r="E605" s="891">
        <v>123131</v>
      </c>
      <c r="F605" s="891">
        <v>150015</v>
      </c>
      <c r="G605" s="891">
        <v>65640</v>
      </c>
      <c r="H605" s="891">
        <v>70741651</v>
      </c>
      <c r="I605" s="891">
        <v>11152641</v>
      </c>
      <c r="J605" s="891">
        <v>19000308</v>
      </c>
      <c r="K605" s="891">
        <v>40588702</v>
      </c>
      <c r="L605"/>
    </row>
    <row r="606" spans="2:12" ht="12.75">
      <c r="B606" s="1027" t="s">
        <v>273</v>
      </c>
      <c r="C606" s="891">
        <v>94326127</v>
      </c>
      <c r="D606" s="893">
        <v>370021</v>
      </c>
      <c r="E606" s="893">
        <v>141070</v>
      </c>
      <c r="F606" s="893">
        <v>162127</v>
      </c>
      <c r="G606" s="894">
        <v>66824</v>
      </c>
      <c r="H606" s="891">
        <v>93956106</v>
      </c>
      <c r="I606" s="893">
        <v>14326353</v>
      </c>
      <c r="J606" s="893">
        <v>25473371</v>
      </c>
      <c r="K606" s="893">
        <v>54156382</v>
      </c>
      <c r="L606"/>
    </row>
    <row r="607" spans="2:12" ht="12.75">
      <c r="B607" s="1027" t="s">
        <v>274</v>
      </c>
      <c r="C607" s="891">
        <v>90179542</v>
      </c>
      <c r="D607" s="891">
        <v>377198</v>
      </c>
      <c r="E607" s="892">
        <v>138987</v>
      </c>
      <c r="F607" s="892">
        <v>177400</v>
      </c>
      <c r="G607" s="892">
        <v>60811</v>
      </c>
      <c r="H607" s="891">
        <v>89802344</v>
      </c>
      <c r="I607" s="892">
        <v>13026121</v>
      </c>
      <c r="J607" s="892">
        <v>24019148</v>
      </c>
      <c r="K607" s="892">
        <v>52757075</v>
      </c>
      <c r="L607"/>
    </row>
    <row r="608" spans="2:12" ht="12.75">
      <c r="B608" s="1027" t="s">
        <v>275</v>
      </c>
      <c r="C608" s="891">
        <v>98348767</v>
      </c>
      <c r="D608" s="658">
        <v>365543</v>
      </c>
      <c r="E608" s="658">
        <v>134256</v>
      </c>
      <c r="F608" s="658">
        <v>176108</v>
      </c>
      <c r="G608" s="658">
        <v>55179</v>
      </c>
      <c r="H608" s="658">
        <v>97983224</v>
      </c>
      <c r="I608" s="658">
        <v>14778485</v>
      </c>
      <c r="J608" s="658">
        <v>25000492</v>
      </c>
      <c r="K608" s="658">
        <v>58204247</v>
      </c>
      <c r="L608"/>
    </row>
    <row r="609" spans="2:12" ht="12.75">
      <c r="B609" s="1027" t="s">
        <v>276</v>
      </c>
      <c r="C609" s="891">
        <v>89668731</v>
      </c>
      <c r="D609" s="891">
        <v>358330</v>
      </c>
      <c r="E609" s="892">
        <v>97987</v>
      </c>
      <c r="F609" s="892">
        <v>193201</v>
      </c>
      <c r="G609" s="892">
        <v>67142</v>
      </c>
      <c r="H609" s="891">
        <v>89310401</v>
      </c>
      <c r="I609" s="892">
        <v>13566128</v>
      </c>
      <c r="J609" s="892">
        <v>23364570</v>
      </c>
      <c r="K609" s="892">
        <v>52379703</v>
      </c>
      <c r="L609"/>
    </row>
    <row r="610" spans="2:12" ht="12.75">
      <c r="B610" s="1027" t="s">
        <v>277</v>
      </c>
      <c r="C610" s="891">
        <v>94814223</v>
      </c>
      <c r="D610" s="893">
        <v>399597</v>
      </c>
      <c r="E610" s="893">
        <v>105945</v>
      </c>
      <c r="F610" s="893">
        <v>239181</v>
      </c>
      <c r="G610" s="894">
        <v>54471</v>
      </c>
      <c r="H610" s="891">
        <v>94414626</v>
      </c>
      <c r="I610" s="893">
        <v>15092121</v>
      </c>
      <c r="J610" s="893">
        <v>26639045</v>
      </c>
      <c r="K610" s="893">
        <v>52683460</v>
      </c>
      <c r="L610"/>
    </row>
    <row r="611" spans="2:12" ht="12.75">
      <c r="B611" s="1027" t="s">
        <v>278</v>
      </c>
      <c r="C611" s="891">
        <v>94523431</v>
      </c>
      <c r="D611" s="893">
        <v>403191</v>
      </c>
      <c r="E611" s="893">
        <v>115093</v>
      </c>
      <c r="F611" s="893">
        <v>229415</v>
      </c>
      <c r="G611" s="894">
        <v>58683</v>
      </c>
      <c r="H611" s="891">
        <v>94120240</v>
      </c>
      <c r="I611" s="893">
        <v>12344055</v>
      </c>
      <c r="J611" s="893">
        <v>25664712</v>
      </c>
      <c r="K611" s="893">
        <v>56111473</v>
      </c>
      <c r="L611"/>
    </row>
    <row r="612" spans="2:12" ht="12.75">
      <c r="B612" s="1027" t="s">
        <v>279</v>
      </c>
      <c r="C612" s="891">
        <v>98036717</v>
      </c>
      <c r="D612" s="891">
        <v>422394</v>
      </c>
      <c r="E612" s="892">
        <v>114069</v>
      </c>
      <c r="F612" s="892">
        <v>234214</v>
      </c>
      <c r="G612" s="892">
        <v>74111</v>
      </c>
      <c r="H612" s="891">
        <v>97614323</v>
      </c>
      <c r="I612" s="892">
        <v>13669245</v>
      </c>
      <c r="J612" s="892">
        <v>26923250</v>
      </c>
      <c r="K612" s="892">
        <v>57021828</v>
      </c>
      <c r="L612"/>
    </row>
    <row r="613" spans="2:12" ht="12.75">
      <c r="B613" s="1027" t="s">
        <v>280</v>
      </c>
      <c r="C613" s="891">
        <v>98036717</v>
      </c>
      <c r="D613" s="893">
        <v>422394</v>
      </c>
      <c r="E613" s="893">
        <v>114069</v>
      </c>
      <c r="F613" s="893">
        <v>234214</v>
      </c>
      <c r="G613" s="893">
        <v>74111</v>
      </c>
      <c r="H613" s="892">
        <v>97614323</v>
      </c>
      <c r="I613" s="893">
        <v>13669245</v>
      </c>
      <c r="J613" s="893">
        <v>26923250</v>
      </c>
      <c r="K613" s="893">
        <v>57021828</v>
      </c>
      <c r="L613"/>
    </row>
    <row r="614" spans="2:12" ht="12.75">
      <c r="B614" s="1027" t="s">
        <v>281</v>
      </c>
      <c r="C614" s="891">
        <v>93991382</v>
      </c>
      <c r="D614" s="893">
        <v>442529</v>
      </c>
      <c r="E614" s="893">
        <v>110487</v>
      </c>
      <c r="F614" s="893">
        <v>234875</v>
      </c>
      <c r="G614" s="894">
        <v>97167</v>
      </c>
      <c r="H614" s="895">
        <v>93548853</v>
      </c>
      <c r="I614" s="893">
        <v>13082164</v>
      </c>
      <c r="J614" s="893">
        <v>28328455</v>
      </c>
      <c r="K614" s="893">
        <v>52138234</v>
      </c>
      <c r="L614"/>
    </row>
    <row r="615" spans="2:12" ht="12.75">
      <c r="B615" s="1027" t="s">
        <v>282</v>
      </c>
      <c r="C615" s="891">
        <v>85303687</v>
      </c>
      <c r="D615" s="893">
        <v>382900</v>
      </c>
      <c r="E615" s="893">
        <v>110310</v>
      </c>
      <c r="F615" s="893">
        <v>202029</v>
      </c>
      <c r="G615" s="894">
        <v>70561</v>
      </c>
      <c r="H615" s="895">
        <v>84920787</v>
      </c>
      <c r="I615" s="893">
        <v>11813818</v>
      </c>
      <c r="J615" s="893">
        <v>24635137</v>
      </c>
      <c r="K615" s="893">
        <v>48471832</v>
      </c>
      <c r="L615"/>
    </row>
    <row r="616" spans="2:12" ht="12.75">
      <c r="B616" s="1027"/>
      <c r="C616" s="694"/>
      <c r="D616" s="695"/>
      <c r="E616" s="696"/>
      <c r="F616" s="696"/>
      <c r="G616" s="696"/>
      <c r="H616" s="695"/>
      <c r="I616" s="696"/>
      <c r="J616" s="696"/>
      <c r="K616" s="696"/>
      <c r="L616"/>
    </row>
    <row r="617" spans="2:12" ht="12.75">
      <c r="B617" s="1026">
        <v>2019</v>
      </c>
      <c r="C617" s="697">
        <v>1105352505</v>
      </c>
      <c r="D617" s="697">
        <v>4680408</v>
      </c>
      <c r="E617" s="697">
        <v>1428431</v>
      </c>
      <c r="F617" s="697">
        <v>2423599</v>
      </c>
      <c r="G617" s="697">
        <v>828378</v>
      </c>
      <c r="H617" s="697">
        <v>1100672097</v>
      </c>
      <c r="I617" s="697">
        <v>160411048</v>
      </c>
      <c r="J617" s="697">
        <v>304501464</v>
      </c>
      <c r="K617" s="697">
        <v>635759585</v>
      </c>
      <c r="L617"/>
    </row>
    <row r="618" spans="2:12" ht="12.75">
      <c r="B618"/>
      <c r="C618"/>
      <c r="D618"/>
      <c r="E618"/>
      <c r="F618"/>
      <c r="G618"/>
      <c r="H618"/>
      <c r="I618"/>
      <c r="J618"/>
      <c r="K618"/>
      <c r="L618"/>
    </row>
    <row r="619" spans="2:12" ht="18.75">
      <c r="B619"/>
      <c r="C619"/>
      <c r="D619"/>
      <c r="E619"/>
      <c r="F619" s="1065"/>
      <c r="G619" s="1065"/>
      <c r="H619" s="1065"/>
      <c r="I619" s="1065"/>
      <c r="J619"/>
      <c r="K619"/>
      <c r="L619"/>
    </row>
    <row r="620" spans="2:12" ht="20.25" thickBot="1">
      <c r="B620"/>
      <c r="C620"/>
      <c r="D620"/>
      <c r="E620" s="1066"/>
      <c r="F620" s="1067" t="s">
        <v>297</v>
      </c>
      <c r="G620" s="1067"/>
      <c r="H620" s="1067"/>
      <c r="I620" s="1067"/>
      <c r="J620" s="1068"/>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68" t="s">
        <v>438</v>
      </c>
      <c r="C636" s="1568"/>
      <c r="D636" s="1568"/>
      <c r="E636" s="1568"/>
      <c r="F636" s="1568"/>
      <c r="G636" s="1568"/>
      <c r="H636" s="1568"/>
      <c r="I636" s="1568"/>
      <c r="J636" s="1568"/>
      <c r="K636" s="1568"/>
    </row>
    <row r="637" spans="2:12" ht="18.75" thickBot="1">
      <c r="B637" s="807"/>
      <c r="C637" s="807"/>
      <c r="D637" s="807"/>
      <c r="E637" s="807"/>
      <c r="F637" s="808" t="s">
        <v>258</v>
      </c>
      <c r="G637" s="807"/>
      <c r="H637" s="807"/>
      <c r="I637" s="807"/>
      <c r="J637" s="807"/>
      <c r="K637" s="807"/>
    </row>
    <row r="638" spans="2:12" ht="12.75" customHeight="1">
      <c r="B638" s="1569" t="s">
        <v>259</v>
      </c>
      <c r="C638" s="1571" t="s">
        <v>22</v>
      </c>
      <c r="D638" s="1571" t="s">
        <v>260</v>
      </c>
      <c r="E638" s="1572" t="s">
        <v>261</v>
      </c>
      <c r="F638" s="1573"/>
      <c r="G638" s="1574"/>
      <c r="H638" s="1575" t="s">
        <v>262</v>
      </c>
      <c r="I638" s="1572" t="s">
        <v>263</v>
      </c>
      <c r="J638" s="1573"/>
      <c r="K638" s="1576"/>
    </row>
    <row r="639" spans="2:12" ht="11.25" customHeight="1">
      <c r="B639" s="1570"/>
      <c r="C639" s="1556"/>
      <c r="D639" s="1556"/>
      <c r="E639" s="1564" t="s">
        <v>300</v>
      </c>
      <c r="F639" s="1555" t="s">
        <v>301</v>
      </c>
      <c r="G639" s="1555" t="s">
        <v>302</v>
      </c>
      <c r="H639" s="1561"/>
      <c r="I639" s="1564" t="s">
        <v>267</v>
      </c>
      <c r="J639" s="1564" t="s">
        <v>24</v>
      </c>
      <c r="K639" s="1577" t="s">
        <v>347</v>
      </c>
    </row>
    <row r="640" spans="2:12" ht="11.25" customHeight="1">
      <c r="B640" s="1570"/>
      <c r="C640" s="1556"/>
      <c r="D640" s="1556"/>
      <c r="E640" s="1565"/>
      <c r="F640" s="1556"/>
      <c r="G640" s="1556"/>
      <c r="H640" s="1561"/>
      <c r="I640" s="1565"/>
      <c r="J640" s="1565"/>
      <c r="K640" s="1578"/>
    </row>
    <row r="641" spans="2:11" ht="12.75">
      <c r="B641" s="1169">
        <v>0</v>
      </c>
      <c r="C641" s="678">
        <v>1</v>
      </c>
      <c r="D641" s="678">
        <v>2</v>
      </c>
      <c r="E641" s="679">
        <v>3</v>
      </c>
      <c r="F641" s="679">
        <v>4</v>
      </c>
      <c r="G641" s="678">
        <v>5</v>
      </c>
      <c r="H641" s="678">
        <v>6</v>
      </c>
      <c r="I641" s="678">
        <v>7</v>
      </c>
      <c r="J641" s="678">
        <v>8</v>
      </c>
      <c r="K641" s="1170">
        <v>9</v>
      </c>
    </row>
    <row r="642" spans="2:11" ht="12.75">
      <c r="B642" s="1171"/>
      <c r="C642" s="681"/>
      <c r="D642" s="681"/>
      <c r="E642" s="681"/>
      <c r="F642" s="681"/>
      <c r="G642" s="681"/>
      <c r="H642" s="681"/>
      <c r="I642" s="681"/>
      <c r="J642" s="681"/>
      <c r="K642" s="1172"/>
    </row>
    <row r="643" spans="2:11" ht="14.25">
      <c r="B643" s="1173"/>
      <c r="C643" s="1551" t="s">
        <v>270</v>
      </c>
      <c r="D643" s="1551"/>
      <c r="E643" s="1551"/>
      <c r="F643" s="1551"/>
      <c r="G643" s="1551"/>
      <c r="H643" s="1551"/>
      <c r="I643" s="1551"/>
      <c r="J643" s="1551"/>
      <c r="K643" s="1552"/>
    </row>
    <row r="644" spans="2:11" ht="12.75">
      <c r="B644" s="1171"/>
      <c r="C644" s="681"/>
      <c r="D644" s="681"/>
      <c r="E644" s="681"/>
      <c r="F644" s="681"/>
      <c r="G644" s="681"/>
      <c r="H644" s="681"/>
      <c r="I644" s="681"/>
      <c r="J644" s="681"/>
      <c r="K644" s="1172"/>
    </row>
    <row r="645" spans="2:11" ht="12.75">
      <c r="B645" s="1257" t="s">
        <v>271</v>
      </c>
      <c r="C645" s="1209">
        <f>SUM(D645+H645)</f>
        <v>163247</v>
      </c>
      <c r="D645" s="1209">
        <v>4183</v>
      </c>
      <c r="E645" s="1209">
        <v>1936</v>
      </c>
      <c r="F645" s="1209">
        <v>1878</v>
      </c>
      <c r="G645" s="1209">
        <v>369</v>
      </c>
      <c r="H645" s="1209">
        <v>159064</v>
      </c>
      <c r="I645" s="1209">
        <v>25823</v>
      </c>
      <c r="J645" s="1209">
        <v>47119</v>
      </c>
      <c r="K645" s="1258">
        <v>86122</v>
      </c>
    </row>
    <row r="646" spans="2:11" ht="12.75">
      <c r="B646" s="1257" t="s">
        <v>272</v>
      </c>
      <c r="C646" s="1209">
        <f t="shared" ref="C646:C656" si="48">SUM(D646+H646)</f>
        <v>154797</v>
      </c>
      <c r="D646" s="1209">
        <v>3855</v>
      </c>
      <c r="E646" s="1209">
        <v>1652</v>
      </c>
      <c r="F646" s="1209">
        <v>1884</v>
      </c>
      <c r="G646" s="1209">
        <v>319</v>
      </c>
      <c r="H646" s="1209">
        <v>150942</v>
      </c>
      <c r="I646" s="1209">
        <v>24820</v>
      </c>
      <c r="J646" s="1209">
        <v>41251</v>
      </c>
      <c r="K646" s="1258">
        <v>84871</v>
      </c>
    </row>
    <row r="647" spans="2:11" ht="12.75">
      <c r="B647" s="1257" t="s">
        <v>273</v>
      </c>
      <c r="C647" s="1209">
        <f t="shared" si="48"/>
        <v>151453</v>
      </c>
      <c r="D647" s="1211">
        <v>3672</v>
      </c>
      <c r="E647" s="1211">
        <v>1511</v>
      </c>
      <c r="F647" s="1211">
        <v>1781</v>
      </c>
      <c r="G647" s="1212">
        <v>380</v>
      </c>
      <c r="H647" s="1209">
        <v>147781</v>
      </c>
      <c r="I647" s="1211">
        <v>22185</v>
      </c>
      <c r="J647" s="1211">
        <v>39306</v>
      </c>
      <c r="K647" s="1259">
        <v>86290</v>
      </c>
    </row>
    <row r="648" spans="2:11" ht="12.75">
      <c r="B648" s="1257" t="s">
        <v>274</v>
      </c>
      <c r="C648" s="1209">
        <f>SUM(D648+H648)</f>
        <v>123387</v>
      </c>
      <c r="D648" s="1209">
        <v>2579</v>
      </c>
      <c r="E648" s="1210">
        <v>1048</v>
      </c>
      <c r="F648" s="1210">
        <v>1175</v>
      </c>
      <c r="G648" s="1209">
        <v>356</v>
      </c>
      <c r="H648" s="1209">
        <v>120808</v>
      </c>
      <c r="I648" s="1209">
        <v>18805</v>
      </c>
      <c r="J648" s="1209">
        <v>35098</v>
      </c>
      <c r="K648" s="1258">
        <v>66905</v>
      </c>
    </row>
    <row r="649" spans="2:11" ht="12.75">
      <c r="B649" s="1257" t="s">
        <v>275</v>
      </c>
      <c r="C649" s="1209">
        <f>SUM(D649+H649)</f>
        <v>141955</v>
      </c>
      <c r="D649" s="707">
        <v>3254</v>
      </c>
      <c r="E649" s="1214">
        <v>1374</v>
      </c>
      <c r="F649" s="1204">
        <v>1580</v>
      </c>
      <c r="G649" s="1204">
        <v>300</v>
      </c>
      <c r="H649" s="707">
        <v>138701</v>
      </c>
      <c r="I649" s="1214">
        <v>23058</v>
      </c>
      <c r="J649" s="1214">
        <v>36148</v>
      </c>
      <c r="K649" s="1260">
        <v>79495</v>
      </c>
    </row>
    <row r="650" spans="2:11" ht="12.75">
      <c r="B650" s="1257" t="s">
        <v>276</v>
      </c>
      <c r="C650" s="1209">
        <f t="shared" si="48"/>
        <v>166759</v>
      </c>
      <c r="D650" s="1209">
        <v>3740</v>
      </c>
      <c r="E650" s="1210">
        <v>1503</v>
      </c>
      <c r="F650" s="1210">
        <v>2000</v>
      </c>
      <c r="G650" s="1209">
        <v>237</v>
      </c>
      <c r="H650" s="1209">
        <v>163019</v>
      </c>
      <c r="I650" s="1209">
        <v>27394</v>
      </c>
      <c r="J650" s="1209">
        <v>41041</v>
      </c>
      <c r="K650" s="1258">
        <v>94584</v>
      </c>
    </row>
    <row r="651" spans="2:11" ht="12.75">
      <c r="B651" s="1257" t="s">
        <v>277</v>
      </c>
      <c r="C651" s="1209">
        <f>SUM(D651+H651)</f>
        <v>176233</v>
      </c>
      <c r="D651" s="708">
        <v>4202</v>
      </c>
      <c r="E651" s="1211">
        <v>1869</v>
      </c>
      <c r="F651" s="1212">
        <v>2029</v>
      </c>
      <c r="G651" s="1212">
        <v>304</v>
      </c>
      <c r="H651" s="1209">
        <v>172031</v>
      </c>
      <c r="I651" s="1211">
        <v>31264</v>
      </c>
      <c r="J651" s="1211">
        <v>50784</v>
      </c>
      <c r="K651" s="1259">
        <v>89983</v>
      </c>
    </row>
    <row r="652" spans="2:11" ht="12.75">
      <c r="B652" s="1257" t="s">
        <v>278</v>
      </c>
      <c r="C652" s="1209">
        <f t="shared" si="48"/>
        <v>151920</v>
      </c>
      <c r="D652" s="708">
        <v>4257</v>
      </c>
      <c r="E652" s="1211">
        <v>1568</v>
      </c>
      <c r="F652" s="1211">
        <v>2117</v>
      </c>
      <c r="G652" s="1212">
        <v>572</v>
      </c>
      <c r="H652" s="1209">
        <v>147663</v>
      </c>
      <c r="I652" s="1211">
        <v>24922</v>
      </c>
      <c r="J652" s="1211">
        <v>43850</v>
      </c>
      <c r="K652" s="1259">
        <v>78891</v>
      </c>
    </row>
    <row r="653" spans="2:11" ht="12.75">
      <c r="B653" s="1257" t="s">
        <v>279</v>
      </c>
      <c r="C653" s="1209">
        <f t="shared" si="48"/>
        <v>168873</v>
      </c>
      <c r="D653" s="1209">
        <v>4787</v>
      </c>
      <c r="E653" s="1210">
        <v>2244</v>
      </c>
      <c r="F653" s="1210">
        <v>2284</v>
      </c>
      <c r="G653" s="1209">
        <v>259</v>
      </c>
      <c r="H653" s="1209">
        <v>164086</v>
      </c>
      <c r="I653" s="1209">
        <v>25977</v>
      </c>
      <c r="J653" s="1209">
        <v>49066</v>
      </c>
      <c r="K653" s="1258">
        <v>89043</v>
      </c>
    </row>
    <row r="654" spans="2:11" ht="12.75">
      <c r="B654" s="1261" t="s">
        <v>280</v>
      </c>
      <c r="C654" s="1209">
        <f>SUM(D654+H654)</f>
        <v>167227</v>
      </c>
      <c r="D654" s="708">
        <v>4810</v>
      </c>
      <c r="E654" s="1211">
        <v>2454</v>
      </c>
      <c r="F654" s="1211">
        <v>1999</v>
      </c>
      <c r="G654" s="1211">
        <v>357</v>
      </c>
      <c r="H654" s="1210">
        <v>162417</v>
      </c>
      <c r="I654" s="1211">
        <v>27314</v>
      </c>
      <c r="J654" s="1211">
        <v>55182</v>
      </c>
      <c r="K654" s="1259">
        <v>79921</v>
      </c>
    </row>
    <row r="655" spans="2:11" ht="12.75">
      <c r="B655" s="1262" t="s">
        <v>281</v>
      </c>
      <c r="C655" s="1209">
        <f>SUM(D655+H655)</f>
        <v>137617</v>
      </c>
      <c r="D655" s="1211">
        <v>3779</v>
      </c>
      <c r="E655" s="1211">
        <v>1461</v>
      </c>
      <c r="F655" s="1211">
        <v>1884</v>
      </c>
      <c r="G655" s="1211">
        <v>434</v>
      </c>
      <c r="H655" s="1211">
        <v>133838</v>
      </c>
      <c r="I655" s="1211">
        <v>22269</v>
      </c>
      <c r="J655" s="1211">
        <v>45841</v>
      </c>
      <c r="K655" s="1259">
        <v>65728</v>
      </c>
    </row>
    <row r="656" spans="2:11" ht="12.75">
      <c r="B656" s="1262" t="s">
        <v>282</v>
      </c>
      <c r="C656" s="1209">
        <f t="shared" si="48"/>
        <v>149450</v>
      </c>
      <c r="D656" s="1211">
        <v>4271</v>
      </c>
      <c r="E656" s="1211">
        <v>1935</v>
      </c>
      <c r="F656" s="1211">
        <v>1913</v>
      </c>
      <c r="G656" s="1211">
        <v>423</v>
      </c>
      <c r="H656" s="1211">
        <v>145179</v>
      </c>
      <c r="I656" s="1211">
        <v>23304</v>
      </c>
      <c r="J656" s="1211">
        <v>47671</v>
      </c>
      <c r="K656" s="1259">
        <v>74204</v>
      </c>
    </row>
    <row r="657" spans="2:11" ht="15">
      <c r="B657" s="1263"/>
      <c r="C657" s="1210"/>
      <c r="D657" s="1210"/>
      <c r="E657" s="1210"/>
      <c r="F657" s="1210"/>
      <c r="G657" s="1210"/>
      <c r="H657" s="1210"/>
      <c r="I657" s="1210"/>
      <c r="J657" s="1210"/>
      <c r="K657" s="1264"/>
    </row>
    <row r="658" spans="2:11" ht="12.75">
      <c r="B658" s="1265">
        <v>2020</v>
      </c>
      <c r="C658" s="1203">
        <f t="shared" ref="C658:K658" si="49">SUM(C645:C656)</f>
        <v>1852918</v>
      </c>
      <c r="D658" s="1203">
        <f>SUM(D645:D656)</f>
        <v>47389</v>
      </c>
      <c r="E658" s="1203">
        <f t="shared" si="49"/>
        <v>20555</v>
      </c>
      <c r="F658" s="1203">
        <f t="shared" si="49"/>
        <v>22524</v>
      </c>
      <c r="G658" s="1203">
        <f>SUM(G645:G656)</f>
        <v>4310</v>
      </c>
      <c r="H658" s="1203">
        <f t="shared" si="49"/>
        <v>1805529</v>
      </c>
      <c r="I658" s="1203">
        <f t="shared" si="49"/>
        <v>297135</v>
      </c>
      <c r="J658" s="1203">
        <f t="shared" si="49"/>
        <v>532357</v>
      </c>
      <c r="K658" s="1266">
        <f t="shared" si="49"/>
        <v>976037</v>
      </c>
    </row>
    <row r="659" spans="2:11" ht="12.75">
      <c r="B659" s="1173"/>
      <c r="C659" s="1179"/>
      <c r="D659" s="1179"/>
      <c r="E659" s="1179"/>
      <c r="F659" s="1179"/>
      <c r="G659" s="1179"/>
      <c r="H659" s="1179"/>
      <c r="I659" s="1179"/>
      <c r="J659" s="1179"/>
      <c r="K659" s="1267"/>
    </row>
    <row r="660" spans="2:11" ht="12.75">
      <c r="B660" s="1173"/>
      <c r="C660" s="1550" t="s">
        <v>295</v>
      </c>
      <c r="D660" s="1550"/>
      <c r="E660" s="1550"/>
      <c r="F660" s="1550"/>
      <c r="G660" s="1550"/>
      <c r="H660" s="1550"/>
      <c r="I660" s="1550"/>
      <c r="J660" s="1550"/>
      <c r="K660" s="1581"/>
    </row>
    <row r="661" spans="2:11" ht="12.75">
      <c r="B661" s="1171"/>
      <c r="C661" s="1179"/>
      <c r="D661" s="1179"/>
      <c r="E661" s="1179"/>
      <c r="F661" s="1179"/>
      <c r="G661" s="1179"/>
      <c r="H661" s="1179"/>
      <c r="I661" s="1179"/>
      <c r="J661" s="1179"/>
      <c r="K661" s="1267"/>
    </row>
    <row r="662" spans="2:11" ht="12.75">
      <c r="B662" s="1268" t="s">
        <v>271</v>
      </c>
      <c r="C662" s="1209">
        <f t="shared" ref="C662:C673" si="50">SUM(D662+H662)</f>
        <v>49960551</v>
      </c>
      <c r="D662" s="1209">
        <v>235967</v>
      </c>
      <c r="E662" s="1209">
        <v>69271</v>
      </c>
      <c r="F662" s="1209">
        <v>111895</v>
      </c>
      <c r="G662" s="1209">
        <v>54801</v>
      </c>
      <c r="H662" s="1209">
        <v>49724584</v>
      </c>
      <c r="I662" s="1209">
        <v>7150936</v>
      </c>
      <c r="J662" s="1209">
        <v>13108259</v>
      </c>
      <c r="K662" s="1258">
        <v>29465389</v>
      </c>
    </row>
    <row r="663" spans="2:11" ht="12.75">
      <c r="B663" s="1268" t="s">
        <v>272</v>
      </c>
      <c r="C663" s="1209">
        <f t="shared" si="50"/>
        <v>47617324</v>
      </c>
      <c r="D663" s="1209">
        <v>208840</v>
      </c>
      <c r="E663" s="1209">
        <v>57340</v>
      </c>
      <c r="F663" s="1209">
        <v>107364</v>
      </c>
      <c r="G663" s="1209">
        <v>44136</v>
      </c>
      <c r="H663" s="1209">
        <v>47408484</v>
      </c>
      <c r="I663" s="1209">
        <v>6893452</v>
      </c>
      <c r="J663" s="1209">
        <v>11453223</v>
      </c>
      <c r="K663" s="1258">
        <v>29061809</v>
      </c>
    </row>
    <row r="664" spans="2:11" ht="12.75">
      <c r="B664" s="1268" t="s">
        <v>273</v>
      </c>
      <c r="C664" s="1209">
        <f t="shared" si="50"/>
        <v>45810921</v>
      </c>
      <c r="D664" s="1211">
        <v>212047</v>
      </c>
      <c r="E664" s="1211">
        <v>52722</v>
      </c>
      <c r="F664" s="1211">
        <v>104528</v>
      </c>
      <c r="G664" s="1212">
        <v>54797</v>
      </c>
      <c r="H664" s="1209">
        <v>45598874</v>
      </c>
      <c r="I664" s="1211">
        <v>6206047</v>
      </c>
      <c r="J664" s="1211">
        <v>10978459</v>
      </c>
      <c r="K664" s="1259">
        <v>28414368</v>
      </c>
    </row>
    <row r="665" spans="2:11" ht="12.75">
      <c r="B665" s="1268" t="s">
        <v>274</v>
      </c>
      <c r="C665" s="1209">
        <f t="shared" si="50"/>
        <v>37947488</v>
      </c>
      <c r="D665" s="1209">
        <v>152361</v>
      </c>
      <c r="E665" s="1210">
        <v>38008</v>
      </c>
      <c r="F665" s="1210">
        <v>67675</v>
      </c>
      <c r="G665" s="1209">
        <v>46678</v>
      </c>
      <c r="H665" s="1209">
        <v>37795127</v>
      </c>
      <c r="I665" s="1209">
        <v>5250323</v>
      </c>
      <c r="J665" s="1209">
        <v>9742524</v>
      </c>
      <c r="K665" s="1258">
        <v>22802280</v>
      </c>
    </row>
    <row r="666" spans="2:11" ht="12.75">
      <c r="B666" s="1268" t="s">
        <v>275</v>
      </c>
      <c r="C666" s="1209">
        <f t="shared" si="50"/>
        <v>43850100</v>
      </c>
      <c r="D666" s="1214">
        <v>182406</v>
      </c>
      <c r="E666" s="1214">
        <v>49999</v>
      </c>
      <c r="F666" s="1214">
        <v>89839</v>
      </c>
      <c r="G666" s="1214">
        <v>42568</v>
      </c>
      <c r="H666" s="1214">
        <v>43667694</v>
      </c>
      <c r="I666" s="1214">
        <v>6427358</v>
      </c>
      <c r="J666" s="1214">
        <v>9965046</v>
      </c>
      <c r="K666" s="1260">
        <v>27275290</v>
      </c>
    </row>
    <row r="667" spans="2:11" ht="12.75">
      <c r="B667" s="1268" t="s">
        <v>276</v>
      </c>
      <c r="C667" s="1209">
        <f t="shared" si="50"/>
        <v>52025091</v>
      </c>
      <c r="D667" s="1209">
        <v>205453</v>
      </c>
      <c r="E667" s="1210">
        <v>52679</v>
      </c>
      <c r="F667" s="1210">
        <v>121156</v>
      </c>
      <c r="G667" s="1209">
        <v>31618</v>
      </c>
      <c r="H667" s="1209">
        <v>51819638</v>
      </c>
      <c r="I667" s="1209">
        <v>7514997</v>
      </c>
      <c r="J667" s="1209">
        <v>11510571</v>
      </c>
      <c r="K667" s="1258">
        <v>32794070</v>
      </c>
    </row>
    <row r="668" spans="2:11" ht="12.75">
      <c r="B668" s="1268" t="s">
        <v>277</v>
      </c>
      <c r="C668" s="1209">
        <f t="shared" si="50"/>
        <v>54051147</v>
      </c>
      <c r="D668" s="1211">
        <v>228220</v>
      </c>
      <c r="E668" s="1211">
        <v>67664</v>
      </c>
      <c r="F668" s="1211">
        <v>124553</v>
      </c>
      <c r="G668" s="1212">
        <v>36003</v>
      </c>
      <c r="H668" s="1209">
        <v>53822927</v>
      </c>
      <c r="I668" s="1211">
        <v>8725344</v>
      </c>
      <c r="J668" s="1211">
        <v>14051630</v>
      </c>
      <c r="K668" s="1259">
        <v>31045953</v>
      </c>
    </row>
    <row r="669" spans="2:11" ht="12.75">
      <c r="B669" s="1268" t="s">
        <v>278</v>
      </c>
      <c r="C669" s="1209">
        <f t="shared" si="50"/>
        <v>45879866</v>
      </c>
      <c r="D669" s="1211">
        <v>235692</v>
      </c>
      <c r="E669" s="1211">
        <v>57242</v>
      </c>
      <c r="F669" s="1211">
        <v>115636</v>
      </c>
      <c r="G669" s="1212">
        <v>62814</v>
      </c>
      <c r="H669" s="1209">
        <v>45644174</v>
      </c>
      <c r="I669" s="1211">
        <v>6814064</v>
      </c>
      <c r="J669" s="1211">
        <v>12095543</v>
      </c>
      <c r="K669" s="1259">
        <v>26734567</v>
      </c>
    </row>
    <row r="670" spans="2:11" ht="12.75">
      <c r="B670" s="1268" t="s">
        <v>279</v>
      </c>
      <c r="C670" s="1209">
        <f t="shared" si="50"/>
        <v>50006709</v>
      </c>
      <c r="D670" s="1211">
        <v>255535</v>
      </c>
      <c r="E670" s="1211">
        <v>81414</v>
      </c>
      <c r="F670" s="1211">
        <v>142799</v>
      </c>
      <c r="G670" s="1212">
        <v>31322</v>
      </c>
      <c r="H670" s="1209">
        <v>49751174</v>
      </c>
      <c r="I670" s="1211">
        <v>7098072</v>
      </c>
      <c r="J670" s="1211">
        <v>13203179</v>
      </c>
      <c r="K670" s="1259">
        <v>29449923</v>
      </c>
    </row>
    <row r="671" spans="2:11" ht="12.75">
      <c r="B671" s="1268" t="s">
        <v>280</v>
      </c>
      <c r="C671" s="1209">
        <f>SUM(D671+H671)</f>
        <v>49388258</v>
      </c>
      <c r="D671" s="1211">
        <v>269010</v>
      </c>
      <c r="E671" s="1211">
        <v>93543</v>
      </c>
      <c r="F671" s="1211">
        <v>130959</v>
      </c>
      <c r="G671" s="1211">
        <v>44508</v>
      </c>
      <c r="H671" s="1210">
        <v>49119248</v>
      </c>
      <c r="I671" s="1211">
        <v>7503226</v>
      </c>
      <c r="J671" s="1211">
        <v>14927985</v>
      </c>
      <c r="K671" s="1259">
        <v>26688037</v>
      </c>
    </row>
    <row r="672" spans="2:11" ht="12.75">
      <c r="B672" s="1268" t="s">
        <v>281</v>
      </c>
      <c r="C672" s="1209">
        <f>SUM(D672+H672)</f>
        <v>38901473</v>
      </c>
      <c r="D672" s="1211">
        <v>222167</v>
      </c>
      <c r="E672" s="1211">
        <v>52668</v>
      </c>
      <c r="F672" s="1211">
        <v>117595</v>
      </c>
      <c r="G672" s="1211">
        <v>51904</v>
      </c>
      <c r="H672" s="1210">
        <v>38679306</v>
      </c>
      <c r="I672" s="1211">
        <v>6116907</v>
      </c>
      <c r="J672" s="1211">
        <v>12771724</v>
      </c>
      <c r="K672" s="1259">
        <v>19790675</v>
      </c>
    </row>
    <row r="673" spans="2:14" ht="12.75">
      <c r="B673" s="1268" t="s">
        <v>282</v>
      </c>
      <c r="C673" s="1209">
        <f t="shared" si="50"/>
        <v>44379143</v>
      </c>
      <c r="D673" s="1211">
        <v>235538</v>
      </c>
      <c r="E673" s="1211">
        <v>68088</v>
      </c>
      <c r="F673" s="1211">
        <v>114816</v>
      </c>
      <c r="G673" s="1211">
        <v>52634</v>
      </c>
      <c r="H673" s="1211">
        <v>44143605</v>
      </c>
      <c r="I673" s="1211">
        <v>6396462</v>
      </c>
      <c r="J673" s="1211">
        <v>13181865</v>
      </c>
      <c r="K673" s="1259">
        <v>24565278</v>
      </c>
    </row>
    <row r="674" spans="2:14" ht="12.75">
      <c r="B674" s="1173"/>
      <c r="C674" s="1210"/>
      <c r="D674" s="1210"/>
      <c r="E674" s="1210"/>
      <c r="F674" s="1210"/>
      <c r="G674" s="1210"/>
      <c r="H674" s="1210"/>
      <c r="I674" s="1210"/>
      <c r="J674" s="1210"/>
      <c r="K674" s="1264"/>
    </row>
    <row r="675" spans="2:14" ht="12.75">
      <c r="B675" s="1265">
        <v>2020</v>
      </c>
      <c r="C675" s="1203">
        <f t="shared" ref="C675:K675" si="51">SUM(C662:C673)</f>
        <v>559818071</v>
      </c>
      <c r="D675" s="1203">
        <f t="shared" si="51"/>
        <v>2643236</v>
      </c>
      <c r="E675" s="1203">
        <f t="shared" si="51"/>
        <v>740638</v>
      </c>
      <c r="F675" s="1203">
        <f t="shared" si="51"/>
        <v>1348815</v>
      </c>
      <c r="G675" s="1203">
        <f t="shared" si="51"/>
        <v>553783</v>
      </c>
      <c r="H675" s="1203">
        <f t="shared" si="51"/>
        <v>557174835</v>
      </c>
      <c r="I675" s="1203">
        <f t="shared" si="51"/>
        <v>82097188</v>
      </c>
      <c r="J675" s="1203">
        <f t="shared" si="51"/>
        <v>146990008</v>
      </c>
      <c r="K675" s="1266">
        <f t="shared" si="51"/>
        <v>328087639</v>
      </c>
      <c r="N675" s="438" t="s">
        <v>502</v>
      </c>
    </row>
    <row r="676" spans="2:14" ht="12.75">
      <c r="B676" s="1269"/>
      <c r="C676" s="1180"/>
      <c r="D676" s="1180"/>
      <c r="E676" s="1180"/>
      <c r="F676" s="1180"/>
      <c r="G676" s="1180"/>
      <c r="H676" s="1180"/>
      <c r="I676" s="1180"/>
      <c r="J676" s="1180"/>
      <c r="K676" s="1270"/>
    </row>
    <row r="677" spans="2:14" ht="12.75" customHeight="1">
      <c r="B677" s="1579" t="s">
        <v>259</v>
      </c>
      <c r="C677" s="1555" t="s">
        <v>22</v>
      </c>
      <c r="D677" s="1555" t="s">
        <v>260</v>
      </c>
      <c r="E677" s="1557" t="s">
        <v>261</v>
      </c>
      <c r="F677" s="1558"/>
      <c r="G677" s="1559"/>
      <c r="H677" s="1560" t="s">
        <v>262</v>
      </c>
      <c r="I677" s="1562" t="s">
        <v>263</v>
      </c>
      <c r="J677" s="1563"/>
      <c r="K677" s="1645"/>
    </row>
    <row r="678" spans="2:14" ht="11.25" customHeight="1">
      <c r="B678" s="1580"/>
      <c r="C678" s="1556"/>
      <c r="D678" s="1556"/>
      <c r="E678" s="1564" t="s">
        <v>300</v>
      </c>
      <c r="F678" s="1555" t="s">
        <v>301</v>
      </c>
      <c r="G678" s="1555" t="s">
        <v>302</v>
      </c>
      <c r="H678" s="1561"/>
      <c r="I678" s="1564" t="s">
        <v>267</v>
      </c>
      <c r="J678" s="1564" t="s">
        <v>24</v>
      </c>
      <c r="K678" s="1577" t="s">
        <v>268</v>
      </c>
    </row>
    <row r="679" spans="2:14" ht="11.25" customHeight="1">
      <c r="B679" s="1580"/>
      <c r="C679" s="1556"/>
      <c r="D679" s="1556"/>
      <c r="E679" s="1565"/>
      <c r="F679" s="1556"/>
      <c r="G679" s="1556"/>
      <c r="H679" s="1561"/>
      <c r="I679" s="1566"/>
      <c r="J679" s="1566"/>
      <c r="K679" s="1644"/>
    </row>
    <row r="680" spans="2:14" ht="12.75">
      <c r="B680" s="1169">
        <v>0</v>
      </c>
      <c r="C680" s="1181">
        <v>1</v>
      </c>
      <c r="D680" s="1181">
        <v>2</v>
      </c>
      <c r="E680" s="1182">
        <v>3</v>
      </c>
      <c r="F680" s="1182">
        <v>4</v>
      </c>
      <c r="G680" s="1181">
        <v>5</v>
      </c>
      <c r="H680" s="1181">
        <v>6</v>
      </c>
      <c r="I680" s="1181">
        <v>7</v>
      </c>
      <c r="J680" s="1181">
        <v>8</v>
      </c>
      <c r="K680" s="1271">
        <v>9</v>
      </c>
    </row>
    <row r="681" spans="2:14" ht="12.75">
      <c r="B681" s="1171"/>
      <c r="C681" s="1179"/>
      <c r="D681" s="1179"/>
      <c r="E681" s="1179"/>
      <c r="F681" s="1179"/>
      <c r="G681" s="1179"/>
      <c r="H681" s="1179"/>
      <c r="I681" s="1179"/>
      <c r="J681" s="1179"/>
      <c r="K681" s="1267"/>
    </row>
    <row r="682" spans="2:14" ht="12.75">
      <c r="B682" s="1173"/>
      <c r="C682" s="1550" t="s">
        <v>296</v>
      </c>
      <c r="D682" s="1550"/>
      <c r="E682" s="1550"/>
      <c r="F682" s="1550"/>
      <c r="G682" s="1550"/>
      <c r="H682" s="1550"/>
      <c r="I682" s="1550"/>
      <c r="J682" s="1550"/>
      <c r="K682" s="1581"/>
    </row>
    <row r="683" spans="2:14" ht="12.75">
      <c r="B683" s="1173"/>
      <c r="C683" s="1183"/>
      <c r="D683" s="1183"/>
      <c r="E683" s="1183"/>
      <c r="F683" s="1183"/>
      <c r="G683" s="1183"/>
      <c r="H683" s="1183"/>
      <c r="I683" s="1183"/>
      <c r="J683" s="1183"/>
      <c r="K683" s="1272"/>
    </row>
    <row r="684" spans="2:14" ht="12.75">
      <c r="B684" s="1268" t="s">
        <v>271</v>
      </c>
      <c r="C684" s="1209">
        <f>SUM(D684+H684)</f>
        <v>98406751</v>
      </c>
      <c r="D684" s="1209">
        <v>415255</v>
      </c>
      <c r="E684" s="1209">
        <v>121753</v>
      </c>
      <c r="F684" s="1209">
        <v>197678</v>
      </c>
      <c r="G684" s="1209">
        <v>95824</v>
      </c>
      <c r="H684" s="1209">
        <v>97991496</v>
      </c>
      <c r="I684" s="1209">
        <v>14011279</v>
      </c>
      <c r="J684" s="1209">
        <v>27307209</v>
      </c>
      <c r="K684" s="1258">
        <v>56673008</v>
      </c>
    </row>
    <row r="685" spans="2:14" ht="12.75">
      <c r="B685" s="1268" t="s">
        <v>272</v>
      </c>
      <c r="C685" s="1209">
        <f t="shared" ref="C685:C695" si="52">SUM(D685+H685)</f>
        <v>94273400</v>
      </c>
      <c r="D685" s="1209">
        <v>371528</v>
      </c>
      <c r="E685" s="1209">
        <v>101380</v>
      </c>
      <c r="F685" s="1209">
        <v>190031</v>
      </c>
      <c r="G685" s="1209">
        <v>80117</v>
      </c>
      <c r="H685" s="1209">
        <v>93901872</v>
      </c>
      <c r="I685" s="1209">
        <v>13706847</v>
      </c>
      <c r="J685" s="1209">
        <v>24084327</v>
      </c>
      <c r="K685" s="1258">
        <v>56110698</v>
      </c>
    </row>
    <row r="686" spans="2:14" ht="12.75">
      <c r="B686" s="1268" t="s">
        <v>273</v>
      </c>
      <c r="C686" s="1209">
        <f t="shared" si="52"/>
        <v>89717346</v>
      </c>
      <c r="D686" s="1211">
        <v>372120</v>
      </c>
      <c r="E686" s="1211">
        <v>93526</v>
      </c>
      <c r="F686" s="1211">
        <v>183035</v>
      </c>
      <c r="G686" s="1212">
        <v>95559</v>
      </c>
      <c r="H686" s="1209">
        <v>89345226</v>
      </c>
      <c r="I686" s="1211">
        <v>12115715</v>
      </c>
      <c r="J686" s="1211">
        <v>22514649</v>
      </c>
      <c r="K686" s="1259">
        <v>54714862</v>
      </c>
    </row>
    <row r="687" spans="2:14" ht="12.75">
      <c r="B687" s="1268" t="s">
        <v>274</v>
      </c>
      <c r="C687" s="1209">
        <f t="shared" si="52"/>
        <v>74393739</v>
      </c>
      <c r="D687" s="1209">
        <v>265878</v>
      </c>
      <c r="E687" s="1210">
        <v>66178</v>
      </c>
      <c r="F687" s="1210">
        <v>117616</v>
      </c>
      <c r="G687" s="1210">
        <v>82084</v>
      </c>
      <c r="H687" s="1209">
        <v>74127861</v>
      </c>
      <c r="I687" s="1210">
        <v>10308616</v>
      </c>
      <c r="J687" s="1210">
        <v>20143556</v>
      </c>
      <c r="K687" s="1264">
        <v>43675689</v>
      </c>
    </row>
    <row r="688" spans="2:14" ht="12.75">
      <c r="B688" s="1268" t="s">
        <v>275</v>
      </c>
      <c r="C688" s="1209">
        <f t="shared" si="52"/>
        <v>86208498</v>
      </c>
      <c r="D688" s="1214">
        <v>319898</v>
      </c>
      <c r="E688" s="1214">
        <v>87279</v>
      </c>
      <c r="F688" s="1214">
        <v>156470</v>
      </c>
      <c r="G688" s="1214">
        <v>76149</v>
      </c>
      <c r="H688" s="1214">
        <v>85888600</v>
      </c>
      <c r="I688" s="1214">
        <v>12659354</v>
      </c>
      <c r="J688" s="1214">
        <v>20656790</v>
      </c>
      <c r="K688" s="1260">
        <v>52572456</v>
      </c>
    </row>
    <row r="689" spans="2:12" ht="12.75">
      <c r="B689" s="1268" t="s">
        <v>276</v>
      </c>
      <c r="C689" s="1209">
        <f t="shared" si="52"/>
        <v>101889130</v>
      </c>
      <c r="D689" s="1209">
        <v>360681</v>
      </c>
      <c r="E689" s="1210">
        <v>93221</v>
      </c>
      <c r="F689" s="1210">
        <v>211996</v>
      </c>
      <c r="G689" s="1210">
        <v>55464</v>
      </c>
      <c r="H689" s="1209">
        <v>101528449</v>
      </c>
      <c r="I689" s="1210">
        <v>15174672</v>
      </c>
      <c r="J689" s="1210">
        <v>23731496</v>
      </c>
      <c r="K689" s="1264">
        <v>62622281</v>
      </c>
    </row>
    <row r="690" spans="2:12" ht="12.75">
      <c r="B690" s="1268" t="s">
        <v>277</v>
      </c>
      <c r="C690" s="1209">
        <f>SUM(D690+H690)</f>
        <v>105672362</v>
      </c>
      <c r="D690" s="1211">
        <v>403511</v>
      </c>
      <c r="E690" s="1211">
        <v>119182</v>
      </c>
      <c r="F690" s="1211">
        <v>221232</v>
      </c>
      <c r="G690" s="1212">
        <v>63097</v>
      </c>
      <c r="H690" s="1209">
        <v>105268851</v>
      </c>
      <c r="I690" s="1211">
        <v>17023118</v>
      </c>
      <c r="J690" s="1211">
        <v>28928872</v>
      </c>
      <c r="K690" s="1259">
        <v>59316861</v>
      </c>
    </row>
    <row r="691" spans="2:12" ht="12.75">
      <c r="B691" s="1268" t="s">
        <v>278</v>
      </c>
      <c r="C691" s="1209">
        <f>SUM(D691+H691)</f>
        <v>89888573</v>
      </c>
      <c r="D691" s="1211">
        <v>413288</v>
      </c>
      <c r="E691" s="1211">
        <v>100914</v>
      </c>
      <c r="F691" s="1211">
        <v>202818</v>
      </c>
      <c r="G691" s="1212">
        <v>109556</v>
      </c>
      <c r="H691" s="1209">
        <v>89475285</v>
      </c>
      <c r="I691" s="1211">
        <v>13419764</v>
      </c>
      <c r="J691" s="1211">
        <v>24879574</v>
      </c>
      <c r="K691" s="1259">
        <v>51175947</v>
      </c>
    </row>
    <row r="692" spans="2:12" ht="12.75">
      <c r="B692" s="1268" t="s">
        <v>279</v>
      </c>
      <c r="C692" s="1209">
        <f t="shared" si="52"/>
        <v>98776814</v>
      </c>
      <c r="D692" s="1209">
        <v>449742</v>
      </c>
      <c r="E692" s="1210">
        <v>142399</v>
      </c>
      <c r="F692" s="1210">
        <v>252641</v>
      </c>
      <c r="G692" s="1210">
        <v>54702</v>
      </c>
      <c r="H692" s="1209">
        <v>98327072</v>
      </c>
      <c r="I692" s="1210">
        <v>13985215</v>
      </c>
      <c r="J692" s="1210">
        <v>27586425</v>
      </c>
      <c r="K692" s="1264">
        <v>56755432</v>
      </c>
    </row>
    <row r="693" spans="2:12" ht="12.75">
      <c r="B693" s="1268" t="s">
        <v>280</v>
      </c>
      <c r="C693" s="1209">
        <f t="shared" si="52"/>
        <v>97774164</v>
      </c>
      <c r="D693" s="1211">
        <v>478145</v>
      </c>
      <c r="E693" s="1211">
        <v>164762</v>
      </c>
      <c r="F693" s="1211">
        <v>235023</v>
      </c>
      <c r="G693" s="1211">
        <v>78360</v>
      </c>
      <c r="H693" s="1210">
        <v>97296019</v>
      </c>
      <c r="I693" s="1211">
        <v>14828737</v>
      </c>
      <c r="J693" s="1211">
        <v>31240799</v>
      </c>
      <c r="K693" s="1259">
        <v>51226483</v>
      </c>
    </row>
    <row r="694" spans="2:12" ht="12.75">
      <c r="B694" s="1268" t="s">
        <v>281</v>
      </c>
      <c r="C694" s="1209">
        <f t="shared" si="52"/>
        <v>81593253</v>
      </c>
      <c r="D694" s="1211">
        <v>392463</v>
      </c>
      <c r="E694" s="1211">
        <v>92244</v>
      </c>
      <c r="F694" s="1211">
        <v>209689</v>
      </c>
      <c r="G694" s="1211">
        <v>90530</v>
      </c>
      <c r="H694" s="1210">
        <v>81200790</v>
      </c>
      <c r="I694" s="1211">
        <v>12068851</v>
      </c>
      <c r="J694" s="1211">
        <v>26605968</v>
      </c>
      <c r="K694" s="1259">
        <v>42525971</v>
      </c>
    </row>
    <row r="695" spans="2:12" ht="12.75">
      <c r="B695" s="1268" t="s">
        <v>282</v>
      </c>
      <c r="C695" s="1209">
        <f t="shared" si="52"/>
        <v>87937614</v>
      </c>
      <c r="D695" s="1211">
        <v>416595</v>
      </c>
      <c r="E695" s="1211">
        <v>118762</v>
      </c>
      <c r="F695" s="1211">
        <v>204236</v>
      </c>
      <c r="G695" s="1212">
        <v>93597</v>
      </c>
      <c r="H695" s="1213">
        <v>87521019</v>
      </c>
      <c r="I695" s="1211">
        <v>12604337</v>
      </c>
      <c r="J695" s="1211">
        <v>27520655</v>
      </c>
      <c r="K695" s="1259">
        <v>47396027</v>
      </c>
    </row>
    <row r="696" spans="2:12" ht="12.75">
      <c r="B696" s="1268"/>
      <c r="C696" s="1208"/>
      <c r="D696" s="1205"/>
      <c r="E696" s="1206"/>
      <c r="F696" s="1206"/>
      <c r="G696" s="1206"/>
      <c r="H696" s="1205"/>
      <c r="I696" s="1206"/>
      <c r="J696" s="1206"/>
      <c r="K696" s="1273"/>
    </row>
    <row r="697" spans="2:12" ht="12.75">
      <c r="B697" s="1265">
        <v>2020</v>
      </c>
      <c r="C697" s="1207">
        <f t="shared" ref="C697:K697" si="53">SUM(C684:C695)</f>
        <v>1106531644</v>
      </c>
      <c r="D697" s="1207">
        <f t="shared" si="53"/>
        <v>4659104</v>
      </c>
      <c r="E697" s="1207">
        <f t="shared" si="53"/>
        <v>1301600</v>
      </c>
      <c r="F697" s="1207">
        <f t="shared" si="53"/>
        <v>2382465</v>
      </c>
      <c r="G697" s="1207">
        <f t="shared" si="53"/>
        <v>975039</v>
      </c>
      <c r="H697" s="1207">
        <f t="shared" si="53"/>
        <v>1101872540</v>
      </c>
      <c r="I697" s="1207">
        <f t="shared" si="53"/>
        <v>161906505</v>
      </c>
      <c r="J697" s="1207">
        <f t="shared" si="53"/>
        <v>305200320</v>
      </c>
      <c r="K697" s="1274">
        <f t="shared" si="53"/>
        <v>634765715</v>
      </c>
    </row>
    <row r="698" spans="2:12">
      <c r="B698" s="532"/>
      <c r="C698" s="498"/>
      <c r="D698" s="498"/>
      <c r="E698" s="498"/>
      <c r="F698" s="498"/>
      <c r="G698" s="498"/>
      <c r="H698" s="498"/>
      <c r="I698" s="498"/>
      <c r="J698" s="498"/>
      <c r="K698" s="533"/>
    </row>
    <row r="699" spans="2:12">
      <c r="B699" s="532"/>
      <c r="C699" s="498"/>
      <c r="D699" s="498"/>
      <c r="E699" s="498"/>
      <c r="F699" s="498"/>
      <c r="G699" s="498"/>
      <c r="H699" s="498"/>
      <c r="I699" s="498"/>
      <c r="J699" s="498"/>
      <c r="K699" s="533"/>
    </row>
    <row r="700" spans="2:12" ht="20.25" thickBot="1">
      <c r="B700" s="1173"/>
      <c r="C700" s="1202"/>
      <c r="D700" s="1202"/>
      <c r="E700" s="1275"/>
      <c r="F700" s="1276" t="s">
        <v>297</v>
      </c>
      <c r="G700" s="1276"/>
      <c r="H700" s="1276"/>
      <c r="I700" s="1276"/>
      <c r="J700" s="1277"/>
      <c r="K700" s="1278"/>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24">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25">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25">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25">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25">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25">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25">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25">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25">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25">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25">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168">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568" t="s">
        <v>503</v>
      </c>
      <c r="C715" s="1568"/>
      <c r="D715" s="1568"/>
      <c r="E715" s="1568"/>
      <c r="F715" s="1568"/>
      <c r="G715" s="1568"/>
      <c r="H715" s="1568"/>
      <c r="I715" s="1568"/>
      <c r="J715" s="1568"/>
      <c r="K715" s="1568"/>
      <c r="L715"/>
    </row>
    <row r="716" spans="2:12" ht="18.75" thickBot="1">
      <c r="B716" s="1246"/>
      <c r="C716" s="1246"/>
      <c r="D716" s="1246"/>
      <c r="E716" s="1246"/>
      <c r="F716" s="808" t="s">
        <v>258</v>
      </c>
      <c r="G716" s="1246"/>
      <c r="H716" s="1246"/>
      <c r="I716" s="1246"/>
      <c r="J716" s="1246"/>
      <c r="K716" s="1246"/>
    </row>
    <row r="717" spans="2:12" ht="12.75">
      <c r="B717" s="1569" t="s">
        <v>259</v>
      </c>
      <c r="C717" s="1571" t="s">
        <v>22</v>
      </c>
      <c r="D717" s="1571" t="s">
        <v>260</v>
      </c>
      <c r="E717" s="1572" t="s">
        <v>261</v>
      </c>
      <c r="F717" s="1573"/>
      <c r="G717" s="1574"/>
      <c r="H717" s="1575" t="s">
        <v>262</v>
      </c>
      <c r="I717" s="1572" t="s">
        <v>263</v>
      </c>
      <c r="J717" s="1573"/>
      <c r="K717" s="1576"/>
    </row>
    <row r="718" spans="2:12">
      <c r="B718" s="1570"/>
      <c r="C718" s="1556"/>
      <c r="D718" s="1556"/>
      <c r="E718" s="1564" t="s">
        <v>300</v>
      </c>
      <c r="F718" s="1555" t="s">
        <v>301</v>
      </c>
      <c r="G718" s="1555" t="s">
        <v>302</v>
      </c>
      <c r="H718" s="1561"/>
      <c r="I718" s="1564" t="s">
        <v>267</v>
      </c>
      <c r="J718" s="1564" t="s">
        <v>24</v>
      </c>
      <c r="K718" s="1577" t="s">
        <v>347</v>
      </c>
    </row>
    <row r="719" spans="2:12" ht="17.25" customHeight="1">
      <c r="B719" s="1570"/>
      <c r="C719" s="1556"/>
      <c r="D719" s="1556"/>
      <c r="E719" s="1565"/>
      <c r="F719" s="1556"/>
      <c r="G719" s="1556"/>
      <c r="H719" s="1561"/>
      <c r="I719" s="1565"/>
      <c r="J719" s="1565"/>
      <c r="K719" s="1578"/>
    </row>
    <row r="720" spans="2:12" ht="12.75">
      <c r="B720" s="1169">
        <v>0</v>
      </c>
      <c r="C720" s="678">
        <v>1</v>
      </c>
      <c r="D720" s="678">
        <v>2</v>
      </c>
      <c r="E720" s="679">
        <v>3</v>
      </c>
      <c r="F720" s="679">
        <v>4</v>
      </c>
      <c r="G720" s="678">
        <v>5</v>
      </c>
      <c r="H720" s="678">
        <v>6</v>
      </c>
      <c r="I720" s="678">
        <v>7</v>
      </c>
      <c r="J720" s="678">
        <v>8</v>
      </c>
      <c r="K720" s="1170">
        <v>9</v>
      </c>
    </row>
    <row r="721" spans="2:11" ht="12.75">
      <c r="B721" s="1171"/>
      <c r="C721" s="681"/>
      <c r="D721" s="681"/>
      <c r="E721" s="681"/>
      <c r="F721" s="681"/>
      <c r="G721" s="681"/>
      <c r="H721" s="681"/>
      <c r="I721" s="681"/>
      <c r="J721" s="681"/>
      <c r="K721" s="1172"/>
    </row>
    <row r="722" spans="2:11" ht="14.25">
      <c r="B722" s="1173"/>
      <c r="C722" s="1551" t="s">
        <v>270</v>
      </c>
      <c r="D722" s="1551"/>
      <c r="E722" s="1551"/>
      <c r="F722" s="1551"/>
      <c r="G722" s="1551"/>
      <c r="H722" s="1551"/>
      <c r="I722" s="1551"/>
      <c r="J722" s="1551"/>
      <c r="K722" s="1552"/>
    </row>
    <row r="723" spans="2:11" ht="12.75">
      <c r="B723" s="1171"/>
      <c r="C723" s="681"/>
      <c r="D723" s="681"/>
      <c r="E723" s="681"/>
      <c r="F723" s="681"/>
      <c r="G723" s="681"/>
      <c r="H723" s="681"/>
      <c r="I723" s="681"/>
      <c r="J723" s="681"/>
      <c r="K723" s="1172"/>
    </row>
    <row r="724" spans="2:11" ht="12.75">
      <c r="B724" s="1329" t="s">
        <v>271</v>
      </c>
      <c r="C724" s="1209">
        <f>SUM(D724+H724)</f>
        <v>131487</v>
      </c>
      <c r="D724" s="1330">
        <v>4212</v>
      </c>
      <c r="E724" s="1331">
        <v>1884</v>
      </c>
      <c r="F724" s="1331">
        <v>1881</v>
      </c>
      <c r="G724" s="1331">
        <v>447</v>
      </c>
      <c r="H724" s="1331">
        <v>127275</v>
      </c>
      <c r="I724" s="1331">
        <v>20665</v>
      </c>
      <c r="J724" s="1331">
        <v>40603</v>
      </c>
      <c r="K724" s="1331">
        <v>66007</v>
      </c>
    </row>
    <row r="725" spans="2:11" ht="12.75">
      <c r="B725" s="1329" t="s">
        <v>272</v>
      </c>
      <c r="C725" s="1209">
        <f t="shared" ref="C725:C735" si="65">SUM(D725+H725)</f>
        <v>139761</v>
      </c>
      <c r="D725" s="1330">
        <v>4061</v>
      </c>
      <c r="E725" s="1331">
        <v>2090</v>
      </c>
      <c r="F725" s="1331">
        <v>1541</v>
      </c>
      <c r="G725" s="1331">
        <v>430</v>
      </c>
      <c r="H725" s="1331">
        <v>135700</v>
      </c>
      <c r="I725" s="1331">
        <v>22172</v>
      </c>
      <c r="J725" s="1331">
        <v>39787</v>
      </c>
      <c r="K725" s="1331">
        <v>73741</v>
      </c>
    </row>
    <row r="726" spans="2:11" ht="12.75">
      <c r="B726" s="1329" t="s">
        <v>273</v>
      </c>
      <c r="C726" s="1209">
        <f t="shared" si="65"/>
        <v>0</v>
      </c>
      <c r="D726" s="1211"/>
      <c r="E726" s="1211"/>
      <c r="F726" s="1211"/>
      <c r="G726" s="1212"/>
      <c r="H726" s="1209"/>
      <c r="I726" s="1211"/>
      <c r="J726" s="1211"/>
      <c r="K726" s="1211"/>
    </row>
    <row r="727" spans="2:11" ht="12.75">
      <c r="B727" s="1329" t="s">
        <v>274</v>
      </c>
      <c r="C727" s="1209">
        <f>SUM(D727+H727)</f>
        <v>0</v>
      </c>
      <c r="D727" s="1209"/>
      <c r="E727" s="1210"/>
      <c r="F727" s="1210"/>
      <c r="G727" s="1209"/>
      <c r="H727" s="1209"/>
      <c r="I727" s="1209"/>
      <c r="J727" s="1209"/>
      <c r="K727" s="1209"/>
    </row>
    <row r="728" spans="2:11" ht="12.75">
      <c r="B728" s="1329" t="s">
        <v>275</v>
      </c>
      <c r="C728" s="1209">
        <f>SUM(D728+H728)</f>
        <v>0</v>
      </c>
      <c r="D728" s="1023"/>
      <c r="E728" s="1214"/>
      <c r="F728" s="1204"/>
      <c r="G728" s="1204"/>
      <c r="H728" s="1023"/>
      <c r="I728" s="1214"/>
      <c r="J728" s="1214"/>
      <c r="K728" s="1204"/>
    </row>
    <row r="729" spans="2:11" ht="12.75">
      <c r="B729" s="1329" t="s">
        <v>276</v>
      </c>
      <c r="C729" s="1209">
        <f t="shared" si="65"/>
        <v>0</v>
      </c>
      <c r="D729" s="1209"/>
      <c r="E729" s="1210"/>
      <c r="F729" s="1210"/>
      <c r="G729" s="1209"/>
      <c r="H729" s="1209"/>
      <c r="I729" s="1209"/>
      <c r="J729" s="1209"/>
      <c r="K729" s="1209"/>
    </row>
    <row r="730" spans="2:11" ht="12.75">
      <c r="B730" s="1329" t="s">
        <v>277</v>
      </c>
      <c r="C730" s="1209">
        <f>SUM(D730+H730)</f>
        <v>0</v>
      </c>
      <c r="D730" s="886"/>
      <c r="E730" s="1211"/>
      <c r="F730" s="1212"/>
      <c r="G730" s="1212"/>
      <c r="H730" s="1209"/>
      <c r="I730" s="1211"/>
      <c r="J730" s="1211"/>
      <c r="K730" s="1211"/>
    </row>
    <row r="731" spans="2:11" ht="12.75">
      <c r="B731" s="1329" t="s">
        <v>278</v>
      </c>
      <c r="C731" s="1209">
        <f t="shared" si="65"/>
        <v>0</v>
      </c>
      <c r="D731" s="886"/>
      <c r="E731" s="1211"/>
      <c r="F731" s="1211"/>
      <c r="G731" s="1212"/>
      <c r="H731" s="1209"/>
      <c r="I731" s="1211"/>
      <c r="J731" s="1211"/>
      <c r="K731" s="1211"/>
    </row>
    <row r="732" spans="2:11" ht="12.75">
      <c r="B732" s="1329" t="s">
        <v>279</v>
      </c>
      <c r="C732" s="1209">
        <f t="shared" si="65"/>
        <v>0</v>
      </c>
      <c r="D732" s="1209"/>
      <c r="E732" s="1210"/>
      <c r="F732" s="1210"/>
      <c r="G732" s="1209"/>
      <c r="H732" s="1209"/>
      <c r="I732" s="1209"/>
      <c r="J732" s="1209"/>
      <c r="K732" s="1209"/>
    </row>
    <row r="733" spans="2:11" ht="12.75">
      <c r="B733" s="1332" t="s">
        <v>280</v>
      </c>
      <c r="C733" s="1209">
        <f>SUM(D733+H733)</f>
        <v>0</v>
      </c>
      <c r="D733" s="886"/>
      <c r="E733" s="1211"/>
      <c r="F733" s="1211"/>
      <c r="G733" s="1211"/>
      <c r="H733" s="1210"/>
      <c r="I733" s="1211"/>
      <c r="J733" s="1211"/>
      <c r="K733" s="1211"/>
    </row>
    <row r="734" spans="2:11" ht="12.75">
      <c r="B734" s="1333" t="s">
        <v>281</v>
      </c>
      <c r="C734" s="1209">
        <f>SUM(D734+H734)</f>
        <v>0</v>
      </c>
      <c r="D734" s="1211"/>
      <c r="E734" s="1211"/>
      <c r="F734" s="1211"/>
      <c r="G734" s="1211"/>
      <c r="H734" s="1211"/>
      <c r="I734" s="1211"/>
      <c r="J734" s="1211"/>
      <c r="K734" s="1211"/>
    </row>
    <row r="735" spans="2:11" ht="12.75">
      <c r="B735" s="1333" t="s">
        <v>282</v>
      </c>
      <c r="C735" s="1209">
        <f t="shared" si="65"/>
        <v>0</v>
      </c>
      <c r="D735" s="1211"/>
      <c r="E735" s="1211"/>
      <c r="F735" s="1211"/>
      <c r="G735" s="1211"/>
      <c r="H735" s="1211"/>
      <c r="I735" s="1211"/>
      <c r="J735" s="1211"/>
      <c r="K735" s="1211"/>
    </row>
    <row r="736" spans="2:11" ht="15">
      <c r="B736" s="1025"/>
      <c r="C736" s="1210"/>
      <c r="D736" s="1210"/>
      <c r="E736" s="1210"/>
      <c r="F736" s="1210"/>
      <c r="G736" s="1210"/>
      <c r="H736" s="1210"/>
      <c r="I736" s="1210"/>
      <c r="J736" s="1210"/>
      <c r="K736" s="1210"/>
    </row>
    <row r="737" spans="2:11" ht="12.75">
      <c r="B737" s="1026">
        <v>2021</v>
      </c>
      <c r="C737" s="1203">
        <f t="shared" ref="C737:K737" si="66">SUM(C724:C735)</f>
        <v>271248</v>
      </c>
      <c r="D737" s="1203">
        <f>SUM(D724:D735)</f>
        <v>8273</v>
      </c>
      <c r="E737" s="1203">
        <f t="shared" si="66"/>
        <v>3974</v>
      </c>
      <c r="F737" s="1203">
        <f t="shared" si="66"/>
        <v>3422</v>
      </c>
      <c r="G737" s="1203">
        <f>SUM(G724:G735)</f>
        <v>877</v>
      </c>
      <c r="H737" s="1203">
        <f t="shared" si="66"/>
        <v>262975</v>
      </c>
      <c r="I737" s="1203">
        <f t="shared" si="66"/>
        <v>42837</v>
      </c>
      <c r="J737" s="1203">
        <f t="shared" si="66"/>
        <v>80390</v>
      </c>
      <c r="K737" s="1203">
        <f t="shared" si="66"/>
        <v>139748</v>
      </c>
    </row>
    <row r="738" spans="2:11" ht="12.75">
      <c r="B738" s="1202"/>
      <c r="C738" s="1179"/>
      <c r="D738" s="1179"/>
      <c r="E738" s="1179"/>
      <c r="F738" s="1179"/>
      <c r="G738" s="1179"/>
      <c r="H738" s="1179"/>
      <c r="I738" s="1179"/>
      <c r="J738" s="1179"/>
      <c r="K738" s="1179"/>
    </row>
    <row r="739" spans="2:11" ht="12.75">
      <c r="B739" s="106"/>
      <c r="C739" s="1550" t="s">
        <v>295</v>
      </c>
      <c r="D739" s="1550"/>
      <c r="E739" s="1550"/>
      <c r="F739" s="1550"/>
      <c r="G739" s="1550"/>
      <c r="H739" s="1550"/>
      <c r="I739" s="1550"/>
      <c r="J739" s="1550"/>
      <c r="K739" s="1550"/>
    </row>
    <row r="740" spans="2:11" ht="12.75">
      <c r="B740" s="681"/>
      <c r="C740" s="1179"/>
      <c r="D740" s="1179"/>
      <c r="E740" s="1179"/>
      <c r="F740" s="1179"/>
      <c r="G740" s="1179"/>
      <c r="H740" s="1179"/>
      <c r="I740" s="1179"/>
      <c r="J740" s="1179"/>
      <c r="K740" s="1179"/>
    </row>
    <row r="741" spans="2:11" ht="12.75">
      <c r="B741" s="1027" t="s">
        <v>271</v>
      </c>
      <c r="C741" s="1209">
        <f t="shared" ref="C741:C752" si="67">SUM(D741+H741)</f>
        <v>39741341</v>
      </c>
      <c r="D741" s="1330">
        <v>237362</v>
      </c>
      <c r="E741" s="1331">
        <v>66223</v>
      </c>
      <c r="F741" s="1331">
        <v>109472</v>
      </c>
      <c r="G741" s="1331">
        <v>61667</v>
      </c>
      <c r="H741" s="1331">
        <v>39503979</v>
      </c>
      <c r="I741" s="1331">
        <v>5747629</v>
      </c>
      <c r="J741" s="1331">
        <v>11340717</v>
      </c>
      <c r="K741" s="1331">
        <v>22415633</v>
      </c>
    </row>
    <row r="742" spans="2:11" ht="12.75">
      <c r="B742" s="1027" t="s">
        <v>272</v>
      </c>
      <c r="C742" s="1209">
        <f t="shared" si="67"/>
        <v>42585604</v>
      </c>
      <c r="D742" s="1330">
        <v>225646</v>
      </c>
      <c r="E742" s="1331">
        <v>74893</v>
      </c>
      <c r="F742" s="1331">
        <v>91386</v>
      </c>
      <c r="G742" s="1331">
        <v>59367</v>
      </c>
      <c r="H742" s="1331">
        <v>42359958</v>
      </c>
      <c r="I742" s="1331">
        <v>6173809</v>
      </c>
      <c r="J742" s="1331">
        <v>11233624</v>
      </c>
      <c r="K742" s="1331">
        <v>24952525</v>
      </c>
    </row>
    <row r="743" spans="2:11" ht="12.75">
      <c r="B743" s="1027" t="s">
        <v>273</v>
      </c>
      <c r="C743" s="1209">
        <f t="shared" si="67"/>
        <v>0</v>
      </c>
      <c r="D743" s="1211"/>
      <c r="E743" s="1211"/>
      <c r="F743" s="1211"/>
      <c r="G743" s="1212"/>
      <c r="H743" s="1209"/>
      <c r="I743" s="1211"/>
      <c r="J743" s="1211"/>
      <c r="K743" s="1211"/>
    </row>
    <row r="744" spans="2:11" ht="12.75">
      <c r="B744" s="1027" t="s">
        <v>274</v>
      </c>
      <c r="C744" s="1209">
        <f t="shared" si="67"/>
        <v>0</v>
      </c>
      <c r="D744" s="1209"/>
      <c r="E744" s="1210"/>
      <c r="F744" s="1210"/>
      <c r="G744" s="1209"/>
      <c r="H744" s="1209"/>
      <c r="I744" s="1209"/>
      <c r="J744" s="1209"/>
      <c r="K744" s="1209"/>
    </row>
    <row r="745" spans="2:11" ht="12.75">
      <c r="B745" s="1027" t="s">
        <v>275</v>
      </c>
      <c r="C745" s="1209">
        <f t="shared" si="67"/>
        <v>0</v>
      </c>
      <c r="D745" s="1214"/>
      <c r="E745" s="1214"/>
      <c r="F745" s="1214"/>
      <c r="G745" s="1214"/>
      <c r="H745" s="1214"/>
      <c r="I745" s="1214"/>
      <c r="J745" s="1214"/>
      <c r="K745" s="1204"/>
    </row>
    <row r="746" spans="2:11" ht="12.75">
      <c r="B746" s="1027" t="s">
        <v>276</v>
      </c>
      <c r="C746" s="1209">
        <f t="shared" si="67"/>
        <v>0</v>
      </c>
      <c r="D746" s="1209"/>
      <c r="E746" s="1210"/>
      <c r="F746" s="1210"/>
      <c r="G746" s="1209"/>
      <c r="H746" s="1209"/>
      <c r="I746" s="1209"/>
      <c r="J746" s="1209"/>
      <c r="K746" s="1209"/>
    </row>
    <row r="747" spans="2:11" ht="12.75">
      <c r="B747" s="1027" t="s">
        <v>277</v>
      </c>
      <c r="C747" s="1209">
        <f t="shared" si="67"/>
        <v>0</v>
      </c>
      <c r="D747" s="1211"/>
      <c r="E747" s="1211"/>
      <c r="F747" s="1211"/>
      <c r="G747" s="1212"/>
      <c r="H747" s="1209"/>
      <c r="I747" s="1211"/>
      <c r="J747" s="1211"/>
      <c r="K747" s="1211"/>
    </row>
    <row r="748" spans="2:11" ht="12.75">
      <c r="B748" s="1027" t="s">
        <v>278</v>
      </c>
      <c r="C748" s="1209">
        <f t="shared" si="67"/>
        <v>0</v>
      </c>
      <c r="D748" s="1211"/>
      <c r="E748" s="1211"/>
      <c r="F748" s="1211"/>
      <c r="G748" s="1212"/>
      <c r="H748" s="1209"/>
      <c r="I748" s="1211"/>
      <c r="J748" s="1211"/>
      <c r="K748" s="1211"/>
    </row>
    <row r="749" spans="2:11" ht="12.75">
      <c r="B749" s="1027" t="s">
        <v>279</v>
      </c>
      <c r="C749" s="1209">
        <f t="shared" si="67"/>
        <v>0</v>
      </c>
      <c r="D749" s="1211"/>
      <c r="E749" s="1211"/>
      <c r="F749" s="1211"/>
      <c r="G749" s="1212"/>
      <c r="H749" s="1209"/>
      <c r="I749" s="1211"/>
      <c r="J749" s="1211"/>
      <c r="K749" s="1211"/>
    </row>
    <row r="750" spans="2:11" ht="12.75">
      <c r="B750" s="1027" t="s">
        <v>280</v>
      </c>
      <c r="C750" s="1209">
        <f>SUM(D750+H750)</f>
        <v>0</v>
      </c>
      <c r="D750" s="1211"/>
      <c r="E750" s="1211"/>
      <c r="F750" s="1211"/>
      <c r="G750" s="1211"/>
      <c r="H750" s="1210"/>
      <c r="I750" s="1211"/>
      <c r="J750" s="1211"/>
      <c r="K750" s="1211"/>
    </row>
    <row r="751" spans="2:11" ht="12.75">
      <c r="B751" s="1027" t="s">
        <v>281</v>
      </c>
      <c r="C751" s="1209">
        <f>SUM(D751+H751)</f>
        <v>0</v>
      </c>
      <c r="D751" s="1211"/>
      <c r="E751" s="1211"/>
      <c r="F751" s="1211"/>
      <c r="G751" s="1211"/>
      <c r="H751" s="1210"/>
      <c r="I751" s="1211"/>
      <c r="J751" s="1211"/>
      <c r="K751" s="1211"/>
    </row>
    <row r="752" spans="2:11" ht="12.75">
      <c r="B752" s="1027" t="s">
        <v>282</v>
      </c>
      <c r="C752" s="1209">
        <f t="shared" si="67"/>
        <v>0</v>
      </c>
      <c r="D752" s="1211"/>
      <c r="E752" s="1211"/>
      <c r="F752" s="1211"/>
      <c r="G752" s="1211"/>
      <c r="H752" s="1211"/>
      <c r="I752" s="1211"/>
      <c r="J752" s="1211"/>
      <c r="K752" s="1211"/>
    </row>
    <row r="753" spans="2:11" ht="12.75">
      <c r="B753" s="1202"/>
      <c r="C753" s="1210"/>
      <c r="D753" s="1210"/>
      <c r="E753" s="1210"/>
      <c r="F753" s="1210"/>
      <c r="G753" s="1210"/>
      <c r="H753" s="1210"/>
      <c r="I753" s="1210"/>
      <c r="J753" s="1210"/>
      <c r="K753" s="1210"/>
    </row>
    <row r="754" spans="2:11" ht="12.75">
      <c r="B754" s="1026">
        <v>2021</v>
      </c>
      <c r="C754" s="1203">
        <f t="shared" ref="C754:K754" si="68">SUM(C741:C752)</f>
        <v>82326945</v>
      </c>
      <c r="D754" s="1203">
        <f t="shared" si="68"/>
        <v>463008</v>
      </c>
      <c r="E754" s="1203">
        <f t="shared" si="68"/>
        <v>141116</v>
      </c>
      <c r="F754" s="1203">
        <f t="shared" si="68"/>
        <v>200858</v>
      </c>
      <c r="G754" s="1203">
        <f t="shared" si="68"/>
        <v>121034</v>
      </c>
      <c r="H754" s="1203">
        <f t="shared" si="68"/>
        <v>81863937</v>
      </c>
      <c r="I754" s="1203">
        <f t="shared" si="68"/>
        <v>11921438</v>
      </c>
      <c r="J754" s="1203">
        <f t="shared" si="68"/>
        <v>22574341</v>
      </c>
      <c r="K754" s="1203">
        <f t="shared" si="68"/>
        <v>47368158</v>
      </c>
    </row>
    <row r="755" spans="2:11" ht="12.75">
      <c r="B755" s="688"/>
      <c r="C755" s="1180"/>
      <c r="D755" s="1180"/>
      <c r="E755" s="1180"/>
      <c r="F755" s="1180"/>
      <c r="G755" s="1180"/>
      <c r="H755" s="1180"/>
      <c r="I755" s="1180"/>
      <c r="J755" s="1180"/>
      <c r="K755" s="1180"/>
    </row>
    <row r="756" spans="2:11" ht="12.75" customHeight="1">
      <c r="B756" s="1553" t="s">
        <v>259</v>
      </c>
      <c r="C756" s="1555" t="s">
        <v>22</v>
      </c>
      <c r="D756" s="1555" t="s">
        <v>260</v>
      </c>
      <c r="E756" s="1557" t="s">
        <v>261</v>
      </c>
      <c r="F756" s="1558"/>
      <c r="G756" s="1559"/>
      <c r="H756" s="1560" t="s">
        <v>262</v>
      </c>
      <c r="I756" s="1562" t="s">
        <v>263</v>
      </c>
      <c r="J756" s="1563"/>
      <c r="K756" s="1563"/>
    </row>
    <row r="757" spans="2:11" ht="11.25" customHeight="1">
      <c r="B757" s="1554"/>
      <c r="C757" s="1556"/>
      <c r="D757" s="1556"/>
      <c r="E757" s="1564" t="s">
        <v>300</v>
      </c>
      <c r="F757" s="1555" t="s">
        <v>301</v>
      </c>
      <c r="G757" s="1555" t="s">
        <v>302</v>
      </c>
      <c r="H757" s="1561"/>
      <c r="I757" s="1564" t="s">
        <v>267</v>
      </c>
      <c r="J757" s="1564" t="s">
        <v>24</v>
      </c>
      <c r="K757" s="1555" t="s">
        <v>268</v>
      </c>
    </row>
    <row r="758" spans="2:11" ht="11.25" customHeight="1">
      <c r="B758" s="1554"/>
      <c r="C758" s="1556"/>
      <c r="D758" s="1556"/>
      <c r="E758" s="1565"/>
      <c r="F758" s="1556"/>
      <c r="G758" s="1556"/>
      <c r="H758" s="1561"/>
      <c r="I758" s="1566"/>
      <c r="J758" s="1566"/>
      <c r="K758" s="1567"/>
    </row>
    <row r="759" spans="2:11" ht="12.75">
      <c r="B759" s="678">
        <v>0</v>
      </c>
      <c r="C759" s="1181">
        <v>1</v>
      </c>
      <c r="D759" s="1181">
        <v>2</v>
      </c>
      <c r="E759" s="1182">
        <v>3</v>
      </c>
      <c r="F759" s="1182">
        <v>4</v>
      </c>
      <c r="G759" s="1181">
        <v>5</v>
      </c>
      <c r="H759" s="1181">
        <v>6</v>
      </c>
      <c r="I759" s="1181">
        <v>7</v>
      </c>
      <c r="J759" s="1181">
        <v>8</v>
      </c>
      <c r="K759" s="1181">
        <v>9</v>
      </c>
    </row>
    <row r="760" spans="2:11" ht="12.75">
      <c r="B760" s="681"/>
      <c r="C760" s="1179"/>
      <c r="D760" s="1179"/>
      <c r="E760" s="1179"/>
      <c r="F760" s="1179"/>
      <c r="G760" s="1179"/>
      <c r="H760" s="1179"/>
      <c r="I760" s="1179"/>
      <c r="J760" s="1179"/>
      <c r="K760" s="1179"/>
    </row>
    <row r="761" spans="2:11" ht="12.75">
      <c r="B761" s="106"/>
      <c r="C761" s="1550" t="s">
        <v>296</v>
      </c>
      <c r="D761" s="1550"/>
      <c r="E761" s="1550"/>
      <c r="F761" s="1550"/>
      <c r="G761" s="1550"/>
      <c r="H761" s="1550"/>
      <c r="I761" s="1550"/>
      <c r="J761" s="1550"/>
      <c r="K761" s="1550"/>
    </row>
    <row r="762" spans="2:11" ht="12.75">
      <c r="B762" s="106"/>
      <c r="C762" s="1183"/>
      <c r="D762" s="1183"/>
      <c r="E762" s="1183"/>
      <c r="F762" s="1183"/>
      <c r="G762" s="1183"/>
      <c r="H762" s="1183"/>
      <c r="I762" s="1183"/>
      <c r="J762" s="1183"/>
      <c r="K762" s="1183"/>
    </row>
    <row r="763" spans="2:11" ht="12.75">
      <c r="B763" s="1027" t="s">
        <v>271</v>
      </c>
      <c r="C763" s="1209">
        <f>SUM(D763+H763)</f>
        <v>78109600</v>
      </c>
      <c r="D763" s="1330">
        <v>415757</v>
      </c>
      <c r="E763" s="1331">
        <v>115249</v>
      </c>
      <c r="F763" s="1331">
        <v>192404</v>
      </c>
      <c r="G763" s="1331">
        <v>108104</v>
      </c>
      <c r="H763" s="1331">
        <v>77693843</v>
      </c>
      <c r="I763" s="1331">
        <v>11243403</v>
      </c>
      <c r="J763" s="1331">
        <v>23582450</v>
      </c>
      <c r="K763" s="1331">
        <v>42867990</v>
      </c>
    </row>
    <row r="764" spans="2:11" ht="12.75">
      <c r="B764" s="1027" t="s">
        <v>272</v>
      </c>
      <c r="C764" s="1209">
        <f t="shared" ref="C764:C774" si="69">SUM(D764+H764)</f>
        <v>84091107</v>
      </c>
      <c r="D764" s="1330">
        <v>393972</v>
      </c>
      <c r="E764" s="1331">
        <v>130879</v>
      </c>
      <c r="F764" s="1331">
        <v>159588</v>
      </c>
      <c r="G764" s="1331">
        <v>103505</v>
      </c>
      <c r="H764" s="1331">
        <v>83697135</v>
      </c>
      <c r="I764" s="1331">
        <v>12177076</v>
      </c>
      <c r="J764" s="1331">
        <v>23317616</v>
      </c>
      <c r="K764" s="1331">
        <v>48202443</v>
      </c>
    </row>
    <row r="765" spans="2:11" ht="12.75">
      <c r="B765" s="1027" t="s">
        <v>273</v>
      </c>
      <c r="C765" s="1209">
        <f t="shared" si="69"/>
        <v>0</v>
      </c>
      <c r="D765" s="1211"/>
      <c r="E765" s="1211"/>
      <c r="F765" s="1211"/>
      <c r="G765" s="1212"/>
      <c r="H765" s="1209"/>
      <c r="I765" s="1211"/>
      <c r="J765" s="1211"/>
      <c r="K765" s="1211"/>
    </row>
    <row r="766" spans="2:11" ht="12.75">
      <c r="B766" s="1027" t="s">
        <v>274</v>
      </c>
      <c r="C766" s="1209">
        <f t="shared" si="69"/>
        <v>0</v>
      </c>
      <c r="D766" s="1209"/>
      <c r="E766" s="1210"/>
      <c r="F766" s="1210"/>
      <c r="G766" s="1210"/>
      <c r="H766" s="1209"/>
      <c r="I766" s="1210"/>
      <c r="J766" s="1210"/>
      <c r="K766" s="1210"/>
    </row>
    <row r="767" spans="2:11" ht="12.75">
      <c r="B767" s="1027" t="s">
        <v>275</v>
      </c>
      <c r="C767" s="1209">
        <f t="shared" si="69"/>
        <v>0</v>
      </c>
      <c r="D767" s="1214"/>
      <c r="E767" s="1214"/>
      <c r="F767" s="1214"/>
      <c r="G767" s="1214"/>
      <c r="H767" s="1214"/>
      <c r="I767" s="1214"/>
      <c r="J767" s="1214"/>
      <c r="K767" s="1214"/>
    </row>
    <row r="768" spans="2:11" ht="12.75">
      <c r="B768" s="1027" t="s">
        <v>276</v>
      </c>
      <c r="C768" s="1209">
        <f t="shared" si="69"/>
        <v>0</v>
      </c>
      <c r="D768" s="1209"/>
      <c r="E768" s="1210"/>
      <c r="F768" s="1210"/>
      <c r="G768" s="1210"/>
      <c r="H768" s="1209"/>
      <c r="I768" s="1210"/>
      <c r="J768" s="1210"/>
      <c r="K768" s="1210"/>
    </row>
    <row r="769" spans="2:11" ht="12.75">
      <c r="B769" s="1027" t="s">
        <v>277</v>
      </c>
      <c r="C769" s="1209">
        <f>SUM(D769+H769)</f>
        <v>0</v>
      </c>
      <c r="D769" s="1211"/>
      <c r="E769" s="1211"/>
      <c r="F769" s="1211"/>
      <c r="G769" s="1212"/>
      <c r="H769" s="1209"/>
      <c r="I769" s="1211"/>
      <c r="J769" s="1211"/>
      <c r="K769" s="1211"/>
    </row>
    <row r="770" spans="2:11" ht="12.75">
      <c r="B770" s="1027" t="s">
        <v>278</v>
      </c>
      <c r="C770" s="1209">
        <f>SUM(D770+H770)</f>
        <v>0</v>
      </c>
      <c r="D770" s="1211"/>
      <c r="E770" s="1211"/>
      <c r="F770" s="1211"/>
      <c r="G770" s="1212"/>
      <c r="H770" s="1209"/>
      <c r="I770" s="1211"/>
      <c r="J770" s="1211"/>
      <c r="K770" s="1211"/>
    </row>
    <row r="771" spans="2:11" ht="12.75">
      <c r="B771" s="1027" t="s">
        <v>279</v>
      </c>
      <c r="C771" s="1209">
        <f t="shared" si="69"/>
        <v>0</v>
      </c>
      <c r="D771" s="1209"/>
      <c r="E771" s="1210"/>
      <c r="F771" s="1210"/>
      <c r="G771" s="1210"/>
      <c r="H771" s="1209"/>
      <c r="I771" s="1210"/>
      <c r="J771" s="1210"/>
      <c r="K771" s="1210"/>
    </row>
    <row r="772" spans="2:11" ht="12.75">
      <c r="B772" s="1027" t="s">
        <v>280</v>
      </c>
      <c r="C772" s="1209">
        <f t="shared" si="69"/>
        <v>0</v>
      </c>
      <c r="D772" s="1211"/>
      <c r="E772" s="1211"/>
      <c r="F772" s="1211"/>
      <c r="G772" s="1211"/>
      <c r="H772" s="1210"/>
      <c r="I772" s="1211"/>
      <c r="J772" s="1211"/>
      <c r="K772" s="1211"/>
    </row>
    <row r="773" spans="2:11" ht="12.75">
      <c r="B773" s="1027" t="s">
        <v>281</v>
      </c>
      <c r="C773" s="1209">
        <f t="shared" si="69"/>
        <v>0</v>
      </c>
      <c r="D773" s="1211"/>
      <c r="E773" s="1211"/>
      <c r="F773" s="1211"/>
      <c r="G773" s="1211"/>
      <c r="H773" s="1210"/>
      <c r="I773" s="1211"/>
      <c r="J773" s="1211"/>
      <c r="K773" s="1211"/>
    </row>
    <row r="774" spans="2:11" ht="12.75">
      <c r="B774" s="1027" t="s">
        <v>282</v>
      </c>
      <c r="C774" s="1209">
        <f t="shared" si="69"/>
        <v>0</v>
      </c>
      <c r="D774" s="1211"/>
      <c r="E774" s="1211"/>
      <c r="F774" s="1211"/>
      <c r="G774" s="1212"/>
      <c r="H774" s="1213"/>
      <c r="I774" s="1211"/>
      <c r="J774" s="1211"/>
      <c r="K774" s="1211"/>
    </row>
    <row r="775" spans="2:11" ht="12.75">
      <c r="B775" s="1027"/>
      <c r="C775" s="1208"/>
      <c r="D775" s="1205"/>
      <c r="E775" s="1206"/>
      <c r="F775" s="1206"/>
      <c r="G775" s="1206"/>
      <c r="H775" s="1205"/>
      <c r="I775" s="1206"/>
      <c r="J775" s="1206"/>
      <c r="K775" s="1206"/>
    </row>
    <row r="776" spans="2:11" ht="12.75">
      <c r="B776" s="1026">
        <v>2021</v>
      </c>
      <c r="C776" s="1207">
        <f t="shared" ref="C776:K776" si="70">SUM(C763:C774)</f>
        <v>162200707</v>
      </c>
      <c r="D776" s="1207">
        <f t="shared" si="70"/>
        <v>809729</v>
      </c>
      <c r="E776" s="1207">
        <f t="shared" si="70"/>
        <v>246128</v>
      </c>
      <c r="F776" s="1207">
        <f t="shared" si="70"/>
        <v>351992</v>
      </c>
      <c r="G776" s="1207">
        <f t="shared" si="70"/>
        <v>211609</v>
      </c>
      <c r="H776" s="1207">
        <f t="shared" si="70"/>
        <v>161390978</v>
      </c>
      <c r="I776" s="1207">
        <f t="shared" si="70"/>
        <v>23420479</v>
      </c>
      <c r="J776" s="1207">
        <f t="shared" si="70"/>
        <v>46900066</v>
      </c>
      <c r="K776" s="1207">
        <f t="shared" si="70"/>
        <v>91070433</v>
      </c>
    </row>
    <row r="777" spans="2:11">
      <c r="B777" s="532"/>
      <c r="C777" s="498"/>
      <c r="D777" s="498"/>
      <c r="E777" s="498"/>
      <c r="F777" s="498"/>
      <c r="G777" s="498"/>
      <c r="H777" s="498"/>
      <c r="I777" s="498"/>
      <c r="J777" s="498"/>
      <c r="K777" s="533"/>
    </row>
    <row r="778" spans="2:11">
      <c r="B778" s="532"/>
      <c r="C778" s="498"/>
      <c r="D778" s="498"/>
      <c r="E778" s="498"/>
      <c r="F778" s="498"/>
      <c r="G778" s="498"/>
      <c r="H778" s="498"/>
      <c r="I778" s="498"/>
      <c r="J778" s="498"/>
      <c r="K778" s="533"/>
    </row>
    <row r="779" spans="2:11" ht="20.25" thickBot="1">
      <c r="B779" s="1173"/>
      <c r="C779" s="1202"/>
      <c r="D779" s="1202"/>
      <c r="E779" s="1275"/>
      <c r="F779" s="1276" t="s">
        <v>297</v>
      </c>
      <c r="G779" s="1276"/>
      <c r="H779" s="1276"/>
      <c r="I779" s="1276"/>
      <c r="J779" s="1277"/>
      <c r="K779" s="1278"/>
    </row>
    <row r="780" spans="2:11" ht="15.75">
      <c r="B780" s="538" t="s">
        <v>271</v>
      </c>
      <c r="C780" s="563">
        <f>C763/C724</f>
        <v>594.0480807988622</v>
      </c>
      <c r="D780" s="563">
        <f t="shared" ref="D780:K780" si="71">D763/D724</f>
        <v>98.707739791073124</v>
      </c>
      <c r="E780" s="563">
        <f t="shared" si="71"/>
        <v>61.172505307855623</v>
      </c>
      <c r="F780" s="563">
        <f t="shared" si="71"/>
        <v>102.28814460393407</v>
      </c>
      <c r="G780" s="563">
        <f t="shared" si="71"/>
        <v>241.84340044742729</v>
      </c>
      <c r="H780" s="563">
        <f t="shared" si="71"/>
        <v>610.44072284423487</v>
      </c>
      <c r="I780" s="563">
        <f t="shared" si="71"/>
        <v>544.07950641180742</v>
      </c>
      <c r="J780" s="563">
        <f t="shared" si="71"/>
        <v>580.80560549713073</v>
      </c>
      <c r="K780" s="1124">
        <f t="shared" si="71"/>
        <v>649.44611935097794</v>
      </c>
    </row>
    <row r="781" spans="2:11" ht="15.75">
      <c r="B781" s="534" t="s">
        <v>272</v>
      </c>
      <c r="C781" s="564">
        <f t="shared" ref="C781:G781" si="72">C764/C725</f>
        <v>601.67791443965052</v>
      </c>
      <c r="D781" s="564">
        <f t="shared" si="72"/>
        <v>97.013543462201426</v>
      </c>
      <c r="E781" s="564">
        <f t="shared" si="72"/>
        <v>62.621531100478471</v>
      </c>
      <c r="F781" s="564">
        <f t="shared" si="72"/>
        <v>103.56132381570409</v>
      </c>
      <c r="G781" s="564">
        <f t="shared" si="72"/>
        <v>240.7093023255814</v>
      </c>
      <c r="H781" s="564">
        <f>H764/H725</f>
        <v>616.78065585851141</v>
      </c>
      <c r="I781" s="564">
        <f t="shared" ref="I781:K781" si="73">I764/I725</f>
        <v>549.20963377232545</v>
      </c>
      <c r="J781" s="564">
        <f t="shared" si="73"/>
        <v>586.06117576092697</v>
      </c>
      <c r="K781" s="1125">
        <f t="shared" si="73"/>
        <v>653.67221762655777</v>
      </c>
    </row>
    <row r="782" spans="2:11" ht="15.75">
      <c r="B782" s="534" t="s">
        <v>273</v>
      </c>
      <c r="C782" s="564" t="e">
        <f t="shared" ref="C782:G782" si="74">C765/C726</f>
        <v>#DIV/0!</v>
      </c>
      <c r="D782" s="564" t="e">
        <f t="shared" si="74"/>
        <v>#DIV/0!</v>
      </c>
      <c r="E782" s="564" t="e">
        <f t="shared" si="74"/>
        <v>#DIV/0!</v>
      </c>
      <c r="F782" s="564" t="e">
        <f t="shared" si="74"/>
        <v>#DIV/0!</v>
      </c>
      <c r="G782" s="564" t="e">
        <f t="shared" si="74"/>
        <v>#DIV/0!</v>
      </c>
      <c r="H782" s="564" t="e">
        <f>H765/H726</f>
        <v>#DIV/0!</v>
      </c>
      <c r="I782" s="564" t="e">
        <f t="shared" ref="I782:K782" si="75">I765/I726</f>
        <v>#DIV/0!</v>
      </c>
      <c r="J782" s="564" t="e">
        <f t="shared" si="75"/>
        <v>#DIV/0!</v>
      </c>
      <c r="K782" s="1125" t="e">
        <f t="shared" si="75"/>
        <v>#DIV/0!</v>
      </c>
    </row>
    <row r="783" spans="2:11" ht="15.75">
      <c r="B783" s="534" t="s">
        <v>274</v>
      </c>
      <c r="C783" s="564" t="e">
        <f>C766/C727</f>
        <v>#DIV/0!</v>
      </c>
      <c r="D783" s="564" t="e">
        <f t="shared" ref="D783:G783" si="76">D766/D727</f>
        <v>#DIV/0!</v>
      </c>
      <c r="E783" s="564" t="e">
        <f t="shared" si="76"/>
        <v>#DIV/0!</v>
      </c>
      <c r="F783" s="564" t="e">
        <f t="shared" si="76"/>
        <v>#DIV/0!</v>
      </c>
      <c r="G783" s="564" t="e">
        <f t="shared" si="76"/>
        <v>#DIV/0!</v>
      </c>
      <c r="H783" s="564" t="e">
        <f>H766/H727</f>
        <v>#DIV/0!</v>
      </c>
      <c r="I783" s="564" t="e">
        <f>I766/I727</f>
        <v>#DIV/0!</v>
      </c>
      <c r="J783" s="564" t="e">
        <f t="shared" ref="J783:K783" si="77">J766/J727</f>
        <v>#DIV/0!</v>
      </c>
      <c r="K783" s="1125" t="e">
        <f t="shared" si="77"/>
        <v>#DIV/0!</v>
      </c>
    </row>
    <row r="784" spans="2:11" ht="15.75">
      <c r="B784" s="534" t="s">
        <v>275</v>
      </c>
      <c r="C784" s="564" t="e">
        <f>C767/C728</f>
        <v>#DIV/0!</v>
      </c>
      <c r="D784" s="564" t="e">
        <f t="shared" ref="D784:G784" si="78">D767/D728</f>
        <v>#DIV/0!</v>
      </c>
      <c r="E784" s="564" t="e">
        <f t="shared" si="78"/>
        <v>#DIV/0!</v>
      </c>
      <c r="F784" s="564" t="e">
        <f t="shared" si="78"/>
        <v>#DIV/0!</v>
      </c>
      <c r="G784" s="564" t="e">
        <f t="shared" si="78"/>
        <v>#DIV/0!</v>
      </c>
      <c r="H784" s="564" t="e">
        <f>H767/H728</f>
        <v>#DIV/0!</v>
      </c>
      <c r="I784" s="564" t="e">
        <f>I767/I728</f>
        <v>#DIV/0!</v>
      </c>
      <c r="J784" s="564" t="e">
        <f t="shared" ref="J784:K784" si="79">J767/J728</f>
        <v>#DIV/0!</v>
      </c>
      <c r="K784" s="1125" t="e">
        <f t="shared" si="79"/>
        <v>#DIV/0!</v>
      </c>
    </row>
    <row r="785" spans="2:11" ht="15.75">
      <c r="B785" s="534" t="s">
        <v>276</v>
      </c>
      <c r="C785" s="564" t="e">
        <f t="shared" ref="C785:K785" si="80">C768/C729</f>
        <v>#DIV/0!</v>
      </c>
      <c r="D785" s="564" t="e">
        <f t="shared" si="80"/>
        <v>#DIV/0!</v>
      </c>
      <c r="E785" s="564" t="e">
        <f t="shared" si="80"/>
        <v>#DIV/0!</v>
      </c>
      <c r="F785" s="564" t="e">
        <f t="shared" si="80"/>
        <v>#DIV/0!</v>
      </c>
      <c r="G785" s="564" t="e">
        <f t="shared" si="80"/>
        <v>#DIV/0!</v>
      </c>
      <c r="H785" s="564" t="e">
        <f t="shared" si="80"/>
        <v>#DIV/0!</v>
      </c>
      <c r="I785" s="564" t="e">
        <f t="shared" si="80"/>
        <v>#DIV/0!</v>
      </c>
      <c r="J785" s="564" t="e">
        <f t="shared" si="80"/>
        <v>#DIV/0!</v>
      </c>
      <c r="K785" s="1125" t="e">
        <f t="shared" si="80"/>
        <v>#DIV/0!</v>
      </c>
    </row>
    <row r="786" spans="2:11" ht="15.75">
      <c r="B786" s="534" t="s">
        <v>277</v>
      </c>
      <c r="C786" s="564" t="e">
        <f t="shared" ref="C786:K786" si="81">C769/C730</f>
        <v>#DIV/0!</v>
      </c>
      <c r="D786" s="564" t="e">
        <f t="shared" si="81"/>
        <v>#DIV/0!</v>
      </c>
      <c r="E786" s="564" t="e">
        <f t="shared" si="81"/>
        <v>#DIV/0!</v>
      </c>
      <c r="F786" s="564" t="e">
        <f t="shared" si="81"/>
        <v>#DIV/0!</v>
      </c>
      <c r="G786" s="564" t="e">
        <f t="shared" si="81"/>
        <v>#DIV/0!</v>
      </c>
      <c r="H786" s="564" t="e">
        <f t="shared" si="81"/>
        <v>#DIV/0!</v>
      </c>
      <c r="I786" s="564" t="e">
        <f t="shared" si="81"/>
        <v>#DIV/0!</v>
      </c>
      <c r="J786" s="564" t="e">
        <f t="shared" si="81"/>
        <v>#DIV/0!</v>
      </c>
      <c r="K786" s="1125" t="e">
        <f t="shared" si="81"/>
        <v>#DIV/0!</v>
      </c>
    </row>
    <row r="787" spans="2:11" ht="15.75">
      <c r="B787" s="534" t="s">
        <v>278</v>
      </c>
      <c r="C787" s="564" t="e">
        <f t="shared" ref="C787:K787" si="82">C770/C731</f>
        <v>#DIV/0!</v>
      </c>
      <c r="D787" s="564" t="e">
        <f t="shared" si="82"/>
        <v>#DIV/0!</v>
      </c>
      <c r="E787" s="564" t="e">
        <f t="shared" si="82"/>
        <v>#DIV/0!</v>
      </c>
      <c r="F787" s="564" t="e">
        <f t="shared" si="82"/>
        <v>#DIV/0!</v>
      </c>
      <c r="G787" s="564" t="e">
        <f t="shared" si="82"/>
        <v>#DIV/0!</v>
      </c>
      <c r="H787" s="564" t="e">
        <f t="shared" si="82"/>
        <v>#DIV/0!</v>
      </c>
      <c r="I787" s="564" t="e">
        <f t="shared" si="82"/>
        <v>#DIV/0!</v>
      </c>
      <c r="J787" s="564" t="e">
        <f t="shared" si="82"/>
        <v>#DIV/0!</v>
      </c>
      <c r="K787" s="1125" t="e">
        <f t="shared" si="82"/>
        <v>#DIV/0!</v>
      </c>
    </row>
    <row r="788" spans="2:11" ht="15.75">
      <c r="B788" s="534" t="s">
        <v>279</v>
      </c>
      <c r="C788" s="564" t="e">
        <f t="shared" ref="C788:K788" si="83">C771/C732</f>
        <v>#DIV/0!</v>
      </c>
      <c r="D788" s="564" t="e">
        <f t="shared" si="83"/>
        <v>#DIV/0!</v>
      </c>
      <c r="E788" s="564" t="e">
        <f t="shared" si="83"/>
        <v>#DIV/0!</v>
      </c>
      <c r="F788" s="564" t="e">
        <f t="shared" si="83"/>
        <v>#DIV/0!</v>
      </c>
      <c r="G788" s="564" t="e">
        <f t="shared" si="83"/>
        <v>#DIV/0!</v>
      </c>
      <c r="H788" s="564" t="e">
        <f t="shared" si="83"/>
        <v>#DIV/0!</v>
      </c>
      <c r="I788" s="564" t="e">
        <f t="shared" si="83"/>
        <v>#DIV/0!</v>
      </c>
      <c r="J788" s="564" t="e">
        <f t="shared" si="83"/>
        <v>#DIV/0!</v>
      </c>
      <c r="K788" s="1125" t="e">
        <f t="shared" si="83"/>
        <v>#DIV/0!</v>
      </c>
    </row>
    <row r="789" spans="2:11" ht="15.75">
      <c r="B789" s="534" t="s">
        <v>280</v>
      </c>
      <c r="C789" s="564" t="e">
        <f t="shared" ref="C789:K789" si="84">C772/C733</f>
        <v>#DIV/0!</v>
      </c>
      <c r="D789" s="564" t="e">
        <f t="shared" si="84"/>
        <v>#DIV/0!</v>
      </c>
      <c r="E789" s="564" t="e">
        <f t="shared" si="84"/>
        <v>#DIV/0!</v>
      </c>
      <c r="F789" s="564" t="e">
        <f t="shared" si="84"/>
        <v>#DIV/0!</v>
      </c>
      <c r="G789" s="564" t="e">
        <f t="shared" si="84"/>
        <v>#DIV/0!</v>
      </c>
      <c r="H789" s="564" t="e">
        <f t="shared" si="84"/>
        <v>#DIV/0!</v>
      </c>
      <c r="I789" s="564" t="e">
        <f t="shared" si="84"/>
        <v>#DIV/0!</v>
      </c>
      <c r="J789" s="564" t="e">
        <f t="shared" si="84"/>
        <v>#DIV/0!</v>
      </c>
      <c r="K789" s="1125" t="e">
        <f t="shared" si="84"/>
        <v>#DIV/0!</v>
      </c>
    </row>
    <row r="790" spans="2:11" ht="15.75">
      <c r="B790" s="534" t="s">
        <v>281</v>
      </c>
      <c r="C790" s="564" t="e">
        <f t="shared" ref="C790:K791" si="85">C773/C734</f>
        <v>#DIV/0!</v>
      </c>
      <c r="D790" s="564" t="e">
        <f t="shared" si="85"/>
        <v>#DIV/0!</v>
      </c>
      <c r="E790" s="564" t="e">
        <f t="shared" si="85"/>
        <v>#DIV/0!</v>
      </c>
      <c r="F790" s="564" t="e">
        <f t="shared" si="85"/>
        <v>#DIV/0!</v>
      </c>
      <c r="G790" s="564" t="e">
        <f t="shared" si="85"/>
        <v>#DIV/0!</v>
      </c>
      <c r="H790" s="564" t="e">
        <f t="shared" si="85"/>
        <v>#DIV/0!</v>
      </c>
      <c r="I790" s="564" t="e">
        <f t="shared" si="85"/>
        <v>#DIV/0!</v>
      </c>
      <c r="J790" s="564" t="e">
        <f t="shared" si="85"/>
        <v>#DIV/0!</v>
      </c>
      <c r="K790" s="1125" t="e">
        <f t="shared" si="85"/>
        <v>#DIV/0!</v>
      </c>
    </row>
    <row r="791" spans="2:11" ht="16.5" thickBot="1">
      <c r="B791" s="543" t="s">
        <v>282</v>
      </c>
      <c r="C791" s="565" t="e">
        <f t="shared" si="85"/>
        <v>#DIV/0!</v>
      </c>
      <c r="D791" s="565" t="e">
        <f>D774/D735</f>
        <v>#DIV/0!</v>
      </c>
      <c r="E791" s="565" t="e">
        <f t="shared" ref="E791:K791" si="86">E774/E735</f>
        <v>#DIV/0!</v>
      </c>
      <c r="F791" s="565" t="e">
        <f t="shared" si="86"/>
        <v>#DIV/0!</v>
      </c>
      <c r="G791" s="565" t="e">
        <f t="shared" si="86"/>
        <v>#DIV/0!</v>
      </c>
      <c r="H791" s="565" t="e">
        <f t="shared" si="86"/>
        <v>#DIV/0!</v>
      </c>
      <c r="I791" s="565" t="e">
        <f t="shared" si="86"/>
        <v>#DIV/0!</v>
      </c>
      <c r="J791" s="565" t="e">
        <f t="shared" si="86"/>
        <v>#DIV/0!</v>
      </c>
      <c r="K791" s="1168" t="e">
        <f t="shared" si="86"/>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5"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46" t="s">
        <v>445</v>
      </c>
      <c r="B1" s="1646"/>
      <c r="C1" s="1646"/>
      <c r="D1" s="1646"/>
      <c r="E1" s="1646"/>
      <c r="F1" s="1646"/>
      <c r="G1" s="1646"/>
      <c r="H1" s="1646"/>
      <c r="I1" s="1646"/>
      <c r="J1" s="1646"/>
      <c r="K1" s="1646"/>
      <c r="L1" s="1646"/>
      <c r="M1" s="1646"/>
      <c r="N1" s="1646"/>
    </row>
    <row r="2" spans="1:20" ht="13.5" thickBot="1">
      <c r="B2" s="906"/>
      <c r="C2" s="906"/>
      <c r="D2" s="906"/>
      <c r="E2" s="906"/>
      <c r="F2" s="906"/>
      <c r="G2" s="907" t="s">
        <v>342</v>
      </c>
      <c r="H2" s="906"/>
      <c r="I2" s="906"/>
      <c r="J2" s="906"/>
      <c r="K2" s="906"/>
      <c r="L2" s="906"/>
      <c r="M2" s="906"/>
      <c r="N2" s="906"/>
    </row>
    <row r="3" spans="1:20" ht="14.25" thickBot="1">
      <c r="A3" s="908" t="s">
        <v>343</v>
      </c>
      <c r="B3" s="909" t="s">
        <v>219</v>
      </c>
      <c r="C3" s="909" t="s">
        <v>220</v>
      </c>
      <c r="D3" s="909" t="s">
        <v>221</v>
      </c>
      <c r="E3" s="909" t="s">
        <v>222</v>
      </c>
      <c r="F3" s="909" t="s">
        <v>223</v>
      </c>
      <c r="G3" s="909" t="s">
        <v>224</v>
      </c>
      <c r="H3" s="909" t="s">
        <v>225</v>
      </c>
      <c r="I3" s="909" t="s">
        <v>226</v>
      </c>
      <c r="J3" s="909" t="s">
        <v>227</v>
      </c>
      <c r="K3" s="909" t="s">
        <v>228</v>
      </c>
      <c r="L3" s="909" t="s">
        <v>229</v>
      </c>
      <c r="M3" s="909" t="s">
        <v>230</v>
      </c>
      <c r="N3" s="909" t="s">
        <v>237</v>
      </c>
    </row>
    <row r="4" spans="1:20" ht="13.5">
      <c r="A4" s="910">
        <v>2004</v>
      </c>
      <c r="B4" s="911">
        <v>299.39999999999998</v>
      </c>
      <c r="C4" s="911">
        <v>296.39999999999998</v>
      </c>
      <c r="D4" s="911">
        <v>293.7</v>
      </c>
      <c r="E4" s="911">
        <v>293.5</v>
      </c>
      <c r="F4" s="911">
        <v>293.5</v>
      </c>
      <c r="G4" s="911">
        <v>291.60000000000002</v>
      </c>
      <c r="H4" s="911">
        <v>290.2</v>
      </c>
      <c r="I4" s="911">
        <v>286.3</v>
      </c>
      <c r="J4" s="911">
        <v>285.39999999999998</v>
      </c>
      <c r="K4" s="911">
        <v>285.10000000000002</v>
      </c>
      <c r="L4" s="911">
        <v>291.2</v>
      </c>
      <c r="M4" s="911">
        <v>297.8</v>
      </c>
      <c r="N4" s="912">
        <v>291.3</v>
      </c>
    </row>
    <row r="5" spans="1:20" ht="13.5">
      <c r="A5" s="913">
        <v>2005</v>
      </c>
      <c r="B5" s="914">
        <v>304.10000000000002</v>
      </c>
      <c r="C5" s="914">
        <v>308.10000000000002</v>
      </c>
      <c r="D5" s="914">
        <v>308.2</v>
      </c>
      <c r="E5" s="914">
        <v>310.89999999999998</v>
      </c>
      <c r="F5" s="914">
        <v>309.89999999999998</v>
      </c>
      <c r="G5" s="914">
        <v>309.10000000000002</v>
      </c>
      <c r="H5" s="914">
        <v>307</v>
      </c>
      <c r="I5" s="914">
        <v>300.60000000000002</v>
      </c>
      <c r="J5" s="914">
        <v>303.3</v>
      </c>
      <c r="K5" s="914">
        <v>304.3</v>
      </c>
      <c r="L5" s="914">
        <v>311.8</v>
      </c>
      <c r="M5" s="914">
        <v>315.5</v>
      </c>
      <c r="N5" s="915">
        <v>307.60000000000002</v>
      </c>
    </row>
    <row r="6" spans="1:20" ht="13.5">
      <c r="A6" s="913">
        <v>2006</v>
      </c>
      <c r="B6" s="914">
        <v>317.10000000000002</v>
      </c>
      <c r="C6" s="914">
        <v>319.89999999999998</v>
      </c>
      <c r="D6" s="914">
        <v>324</v>
      </c>
      <c r="E6" s="914">
        <v>319.5</v>
      </c>
      <c r="F6" s="914">
        <v>325.8</v>
      </c>
      <c r="G6" s="914">
        <v>323.8</v>
      </c>
      <c r="H6" s="914">
        <v>312.8</v>
      </c>
      <c r="I6" s="914">
        <v>313</v>
      </c>
      <c r="J6" s="914">
        <v>315.2</v>
      </c>
      <c r="K6" s="914">
        <v>311.2</v>
      </c>
      <c r="L6" s="914">
        <v>316.2</v>
      </c>
      <c r="M6" s="914">
        <v>321.8</v>
      </c>
      <c r="N6" s="915">
        <v>318.7</v>
      </c>
    </row>
    <row r="7" spans="1:20" ht="13.5">
      <c r="A7" s="913">
        <v>2007</v>
      </c>
      <c r="B7" s="914">
        <v>325.7</v>
      </c>
      <c r="C7" s="914">
        <v>327.9</v>
      </c>
      <c r="D7" s="914">
        <v>329.1</v>
      </c>
      <c r="E7" s="914">
        <v>329.9</v>
      </c>
      <c r="F7" s="914">
        <v>328.7</v>
      </c>
      <c r="G7" s="914">
        <v>330</v>
      </c>
      <c r="H7" s="914">
        <v>327.9</v>
      </c>
      <c r="I7" s="914">
        <v>324</v>
      </c>
      <c r="J7" s="914">
        <v>329.3</v>
      </c>
      <c r="K7" s="914">
        <v>312.8</v>
      </c>
      <c r="L7" s="914">
        <v>317.5</v>
      </c>
      <c r="M7" s="914">
        <v>319</v>
      </c>
      <c r="N7" s="915">
        <v>325.39999999999998</v>
      </c>
    </row>
    <row r="8" spans="1:20" ht="13.5">
      <c r="A8" s="913">
        <v>2008</v>
      </c>
      <c r="B8" s="914">
        <v>326.5</v>
      </c>
      <c r="C8" s="914">
        <v>327</v>
      </c>
      <c r="D8" s="914">
        <v>324.5</v>
      </c>
      <c r="E8" s="914">
        <v>322.60000000000002</v>
      </c>
      <c r="F8" s="914">
        <v>325.7</v>
      </c>
      <c r="G8" s="914">
        <v>323.8</v>
      </c>
      <c r="H8" s="914">
        <v>317</v>
      </c>
      <c r="I8" s="914">
        <v>314.39999999999998</v>
      </c>
      <c r="J8" s="914">
        <v>314.60000000000002</v>
      </c>
      <c r="K8" s="914">
        <v>310.5</v>
      </c>
      <c r="L8" s="914">
        <v>315.10000000000002</v>
      </c>
      <c r="M8" s="914">
        <v>321.7</v>
      </c>
      <c r="N8" s="915">
        <v>320.39999999999998</v>
      </c>
    </row>
    <row r="9" spans="1:20" ht="13.5">
      <c r="A9" s="913">
        <v>2009</v>
      </c>
      <c r="B9" s="914">
        <v>322.2</v>
      </c>
      <c r="C9" s="914">
        <v>324.3</v>
      </c>
      <c r="D9" s="914">
        <v>325.89999999999998</v>
      </c>
      <c r="E9" s="914">
        <v>324.2</v>
      </c>
      <c r="F9" s="914">
        <v>325.3</v>
      </c>
      <c r="G9" s="914">
        <v>324.5</v>
      </c>
      <c r="H9" s="914">
        <v>323.3</v>
      </c>
      <c r="I9" s="914">
        <v>316.2</v>
      </c>
      <c r="J9" s="914">
        <v>320.10000000000002</v>
      </c>
      <c r="K9" s="914">
        <v>320</v>
      </c>
      <c r="L9" s="914">
        <v>324.5</v>
      </c>
      <c r="M9" s="914">
        <v>330</v>
      </c>
      <c r="N9" s="916">
        <v>323.60000000000002</v>
      </c>
    </row>
    <row r="10" spans="1:20" ht="13.5">
      <c r="A10" s="913">
        <v>2010</v>
      </c>
      <c r="B10" s="914">
        <v>333.4</v>
      </c>
      <c r="C10" s="914">
        <v>341.3</v>
      </c>
      <c r="D10" s="914">
        <v>335.1</v>
      </c>
      <c r="E10" s="914">
        <v>343.1</v>
      </c>
      <c r="F10" s="914">
        <v>346.2</v>
      </c>
      <c r="G10" s="914">
        <v>345.9</v>
      </c>
      <c r="H10" s="914">
        <v>340.4</v>
      </c>
      <c r="I10" s="914">
        <v>336.9</v>
      </c>
      <c r="J10" s="914">
        <v>334.2</v>
      </c>
      <c r="K10" s="914">
        <v>325.7</v>
      </c>
      <c r="L10" s="914">
        <v>326.39999999999998</v>
      </c>
      <c r="M10" s="914">
        <v>326.3</v>
      </c>
      <c r="N10" s="916">
        <v>335.8</v>
      </c>
    </row>
    <row r="11" spans="1:20" ht="13.5">
      <c r="A11" s="913">
        <v>2011</v>
      </c>
      <c r="B11" s="914">
        <v>325.60000000000002</v>
      </c>
      <c r="C11" s="914">
        <v>323.5</v>
      </c>
      <c r="D11" s="914">
        <v>322.8</v>
      </c>
      <c r="E11" s="914">
        <v>323</v>
      </c>
      <c r="F11" s="914">
        <v>326.89999999999998</v>
      </c>
      <c r="G11" s="914">
        <v>323.39999999999998</v>
      </c>
      <c r="H11" s="914">
        <v>321.10000000000002</v>
      </c>
      <c r="I11" s="914">
        <v>317.7</v>
      </c>
      <c r="J11" s="914">
        <v>313</v>
      </c>
      <c r="K11" s="914">
        <v>312.89999999999998</v>
      </c>
      <c r="L11" s="914">
        <v>315.60000000000002</v>
      </c>
      <c r="M11" s="914">
        <v>322.10000000000002</v>
      </c>
      <c r="N11" s="916">
        <v>320.7</v>
      </c>
    </row>
    <row r="12" spans="1:20" ht="13.5">
      <c r="A12" s="917">
        <v>2012</v>
      </c>
      <c r="B12" s="918">
        <v>324.89999999999998</v>
      </c>
      <c r="C12" s="918">
        <v>327.2</v>
      </c>
      <c r="D12" s="918">
        <v>329</v>
      </c>
      <c r="E12" s="918">
        <v>329.8</v>
      </c>
      <c r="F12" s="918">
        <v>334.6</v>
      </c>
      <c r="G12" s="918">
        <v>336.3</v>
      </c>
      <c r="H12" s="918">
        <v>330.7</v>
      </c>
      <c r="I12" s="918">
        <v>326.3</v>
      </c>
      <c r="J12" s="918">
        <v>325.7</v>
      </c>
      <c r="K12" s="918">
        <v>322</v>
      </c>
      <c r="L12" s="918">
        <v>327.2</v>
      </c>
      <c r="M12" s="918">
        <v>330.6</v>
      </c>
      <c r="N12" s="919">
        <v>328.9</v>
      </c>
    </row>
    <row r="13" spans="1:20" ht="13.5">
      <c r="A13" s="917">
        <v>2013</v>
      </c>
      <c r="B13" s="918">
        <v>334</v>
      </c>
      <c r="C13" s="918">
        <v>336.5</v>
      </c>
      <c r="D13" s="918">
        <v>334.9</v>
      </c>
      <c r="E13" s="918">
        <v>338</v>
      </c>
      <c r="F13" s="918">
        <v>338.8</v>
      </c>
      <c r="G13" s="918">
        <v>343</v>
      </c>
      <c r="H13" s="918">
        <v>338.6</v>
      </c>
      <c r="I13" s="918">
        <v>334</v>
      </c>
      <c r="J13" s="918">
        <v>329.8</v>
      </c>
      <c r="K13" s="918">
        <v>328.9</v>
      </c>
      <c r="L13" s="918">
        <v>331</v>
      </c>
      <c r="M13" s="918">
        <v>333.1</v>
      </c>
      <c r="N13" s="919">
        <v>335.2</v>
      </c>
      <c r="Q13"/>
      <c r="R13"/>
      <c r="S13"/>
      <c r="T13"/>
    </row>
    <row r="14" spans="1:20" ht="13.5">
      <c r="A14" s="917">
        <v>2014</v>
      </c>
      <c r="B14" s="918">
        <v>335.3</v>
      </c>
      <c r="C14" s="918">
        <v>339.5</v>
      </c>
      <c r="D14" s="918">
        <v>336</v>
      </c>
      <c r="E14" s="918">
        <v>338.1</v>
      </c>
      <c r="F14" s="918">
        <v>336</v>
      </c>
      <c r="G14" s="918">
        <v>336.1</v>
      </c>
      <c r="H14" s="918">
        <v>331.4</v>
      </c>
      <c r="I14" s="918">
        <v>332.4</v>
      </c>
      <c r="J14" s="918">
        <v>327.3</v>
      </c>
      <c r="K14" s="918">
        <v>326.3</v>
      </c>
      <c r="L14" s="918">
        <v>328.5</v>
      </c>
      <c r="M14" s="918">
        <v>340.6</v>
      </c>
      <c r="N14" s="919">
        <v>333.6</v>
      </c>
      <c r="Q14"/>
      <c r="R14"/>
      <c r="S14"/>
      <c r="T14"/>
    </row>
    <row r="15" spans="1:20" ht="13.5">
      <c r="A15" s="920">
        <v>2015</v>
      </c>
      <c r="B15" s="921">
        <v>336</v>
      </c>
      <c r="C15" s="921">
        <v>338.9</v>
      </c>
      <c r="D15" s="921">
        <v>339.7</v>
      </c>
      <c r="E15" s="921">
        <v>340.8</v>
      </c>
      <c r="F15" s="921">
        <v>346.1</v>
      </c>
      <c r="G15" s="921">
        <v>343.9</v>
      </c>
      <c r="H15" s="921">
        <v>339.4</v>
      </c>
      <c r="I15" s="921">
        <v>334</v>
      </c>
      <c r="J15" s="921">
        <v>332.9</v>
      </c>
      <c r="K15" s="921">
        <v>331.2</v>
      </c>
      <c r="L15" s="921">
        <v>332.8</v>
      </c>
      <c r="M15" s="921">
        <v>335.4</v>
      </c>
      <c r="N15" s="922">
        <v>337.6</v>
      </c>
      <c r="Q15"/>
      <c r="R15"/>
      <c r="S15"/>
      <c r="T15"/>
    </row>
    <row r="16" spans="1:20" ht="13.5">
      <c r="A16" s="920">
        <v>2016</v>
      </c>
      <c r="B16" s="921">
        <v>335.2</v>
      </c>
      <c r="C16" s="921">
        <v>337.7</v>
      </c>
      <c r="D16" s="921">
        <v>338.5</v>
      </c>
      <c r="E16" s="921">
        <v>340.3</v>
      </c>
      <c r="F16" s="921">
        <v>345.4</v>
      </c>
      <c r="G16" s="921">
        <v>342.5</v>
      </c>
      <c r="H16" s="921">
        <v>339.1</v>
      </c>
      <c r="I16" s="921">
        <v>336.7</v>
      </c>
      <c r="J16" s="921">
        <v>336</v>
      </c>
      <c r="K16" s="921">
        <v>338.1</v>
      </c>
      <c r="L16" s="921">
        <v>339.8</v>
      </c>
      <c r="M16" s="921">
        <v>343.5</v>
      </c>
      <c r="N16" s="922">
        <v>339.5</v>
      </c>
      <c r="Q16"/>
      <c r="R16"/>
      <c r="S16"/>
      <c r="T16"/>
    </row>
    <row r="17" spans="1:20" ht="13.5">
      <c r="A17" s="920">
        <v>2017</v>
      </c>
      <c r="B17" s="921">
        <v>343.84877560849145</v>
      </c>
      <c r="C17" s="921">
        <v>344.01260355448568</v>
      </c>
      <c r="D17" s="921">
        <v>345.08323788722237</v>
      </c>
      <c r="E17" s="921">
        <v>349.4260933003689</v>
      </c>
      <c r="F17" s="921">
        <v>351.85998819252393</v>
      </c>
      <c r="G17" s="921">
        <v>351.12109667545815</v>
      </c>
      <c r="H17" s="921">
        <v>346.75726994620067</v>
      </c>
      <c r="I17" s="921">
        <v>344.85589941972938</v>
      </c>
      <c r="J17" s="921">
        <v>342.09908231074832</v>
      </c>
      <c r="K17" s="921">
        <v>340.25607000681453</v>
      </c>
      <c r="L17" s="921">
        <v>343.96423731809307</v>
      </c>
      <c r="M17" s="921">
        <v>345.17611667491775</v>
      </c>
      <c r="N17" s="922">
        <v>345.73613890143946</v>
      </c>
      <c r="Q17"/>
      <c r="R17"/>
      <c r="S17"/>
      <c r="T17"/>
    </row>
    <row r="18" spans="1:20" ht="13.5">
      <c r="A18" s="920">
        <v>2018</v>
      </c>
      <c r="B18" s="921">
        <v>328.68883172082138</v>
      </c>
      <c r="C18" s="921">
        <v>335.33083028686195</v>
      </c>
      <c r="D18" s="921">
        <v>339.13477331184731</v>
      </c>
      <c r="E18" s="921">
        <v>352.1288362407397</v>
      </c>
      <c r="F18" s="921">
        <v>354.40806226015781</v>
      </c>
      <c r="G18" s="921">
        <v>352.31798629918734</v>
      </c>
      <c r="H18" s="921">
        <v>349.02563708344542</v>
      </c>
      <c r="I18" s="921">
        <v>347.00933631012759</v>
      </c>
      <c r="J18" s="921">
        <v>345.11329021489684</v>
      </c>
      <c r="K18" s="921">
        <v>347.11988043981063</v>
      </c>
      <c r="L18" s="921">
        <v>349.40972512323503</v>
      </c>
      <c r="M18" s="921">
        <v>350.98601398601369</v>
      </c>
      <c r="N18" s="922">
        <v>345.25543478260863</v>
      </c>
      <c r="Q18"/>
      <c r="R18"/>
      <c r="S18"/>
      <c r="T18"/>
    </row>
    <row r="19" spans="1:20" ht="13.5">
      <c r="A19" s="1078">
        <v>2019</v>
      </c>
      <c r="B19" s="1079">
        <v>354.37491656654714</v>
      </c>
      <c r="C19" s="1079">
        <v>356.43838796545651</v>
      </c>
      <c r="D19" s="1079">
        <v>357.2969949465724</v>
      </c>
      <c r="E19" s="1079">
        <v>357.47446683623537</v>
      </c>
      <c r="F19" s="1079">
        <v>361.2054005838466</v>
      </c>
      <c r="G19" s="1079">
        <v>357.93540852897377</v>
      </c>
      <c r="H19" s="1079">
        <v>354.2490676912646</v>
      </c>
      <c r="I19" s="1079">
        <v>353.13528487554794</v>
      </c>
      <c r="J19" s="1079">
        <v>352.05841293166753</v>
      </c>
      <c r="K19" s="1079">
        <v>345</v>
      </c>
      <c r="L19" s="1079">
        <v>349.6</v>
      </c>
      <c r="M19" s="1079">
        <v>354.4</v>
      </c>
      <c r="N19" s="1080">
        <v>354.2</v>
      </c>
    </row>
    <row r="20" spans="1:20" ht="13.5">
      <c r="A20" s="1078">
        <v>2020</v>
      </c>
      <c r="B20" s="1079">
        <v>354.8</v>
      </c>
      <c r="C20" s="1079">
        <v>355</v>
      </c>
      <c r="D20" s="1079">
        <v>356.13</v>
      </c>
      <c r="E20" s="1079">
        <v>354.02</v>
      </c>
      <c r="F20" s="1079">
        <v>356.2</v>
      </c>
      <c r="G20" s="1079">
        <v>358.1</v>
      </c>
      <c r="H20" s="1079">
        <v>352.8</v>
      </c>
      <c r="I20" s="1079">
        <v>350.8</v>
      </c>
      <c r="J20" s="1079">
        <v>346.7</v>
      </c>
      <c r="K20" s="1079">
        <v>345</v>
      </c>
      <c r="L20" s="1079">
        <v>347.8</v>
      </c>
      <c r="M20" s="1079">
        <v>347.4</v>
      </c>
      <c r="N20" s="1080">
        <v>352.3</v>
      </c>
    </row>
    <row r="21" spans="1:20" ht="14.25" thickBot="1">
      <c r="A21" s="923">
        <v>2021</v>
      </c>
      <c r="B21" s="924">
        <v>350.5</v>
      </c>
      <c r="C21" s="924">
        <v>354.1</v>
      </c>
      <c r="D21" s="924">
        <v>354.1</v>
      </c>
      <c r="E21" s="924"/>
      <c r="F21" s="924"/>
      <c r="G21" s="924"/>
      <c r="H21" s="924"/>
      <c r="I21" s="924"/>
      <c r="J21" s="924"/>
      <c r="K21" s="924"/>
      <c r="L21" s="924"/>
      <c r="M21" s="924"/>
      <c r="N21" s="925"/>
    </row>
    <row r="22" spans="1:20">
      <c r="Q22"/>
      <c r="R22"/>
      <c r="S22"/>
      <c r="T22"/>
    </row>
    <row r="23" spans="1:20" ht="13.5" thickBot="1">
      <c r="B23" s="906"/>
      <c r="C23" s="906"/>
      <c r="D23" s="906"/>
      <c r="E23" s="906"/>
      <c r="F23" s="906"/>
      <c r="G23" s="926" t="s">
        <v>344</v>
      </c>
      <c r="H23" s="906"/>
      <c r="I23" s="906"/>
      <c r="J23" s="906"/>
      <c r="K23" s="906"/>
      <c r="L23" s="906"/>
      <c r="M23" s="906"/>
      <c r="N23" s="927"/>
      <c r="Q23"/>
      <c r="R23"/>
      <c r="S23"/>
      <c r="T23"/>
    </row>
    <row r="24" spans="1:20" ht="14.25" thickBot="1">
      <c r="A24" s="908" t="s">
        <v>343</v>
      </c>
      <c r="B24" s="909" t="s">
        <v>219</v>
      </c>
      <c r="C24" s="909" t="s">
        <v>220</v>
      </c>
      <c r="D24" s="909" t="s">
        <v>221</v>
      </c>
      <c r="E24" s="909" t="s">
        <v>222</v>
      </c>
      <c r="F24" s="909" t="s">
        <v>223</v>
      </c>
      <c r="G24" s="909" t="s">
        <v>224</v>
      </c>
      <c r="H24" s="909" t="s">
        <v>225</v>
      </c>
      <c r="I24" s="909" t="s">
        <v>226</v>
      </c>
      <c r="J24" s="909" t="s">
        <v>227</v>
      </c>
      <c r="K24" s="909" t="s">
        <v>228</v>
      </c>
      <c r="L24" s="909" t="s">
        <v>229</v>
      </c>
      <c r="M24" s="909" t="s">
        <v>230</v>
      </c>
      <c r="N24" s="909" t="s">
        <v>237</v>
      </c>
      <c r="Q24"/>
      <c r="R24"/>
      <c r="S24"/>
      <c r="T24"/>
    </row>
    <row r="25" spans="1:20" ht="13.5">
      <c r="A25" s="910">
        <v>2004</v>
      </c>
      <c r="B25" s="911">
        <v>272.2</v>
      </c>
      <c r="C25" s="911">
        <v>271.5</v>
      </c>
      <c r="D25" s="911">
        <v>272</v>
      </c>
      <c r="E25" s="911">
        <v>273.10000000000002</v>
      </c>
      <c r="F25" s="911">
        <v>267.2</v>
      </c>
      <c r="G25" s="911">
        <v>269.60000000000002</v>
      </c>
      <c r="H25" s="911">
        <v>261.5</v>
      </c>
      <c r="I25" s="911">
        <v>261.39999999999998</v>
      </c>
      <c r="J25" s="911">
        <v>264.8</v>
      </c>
      <c r="K25" s="911">
        <v>267</v>
      </c>
      <c r="L25" s="911">
        <v>266.39999999999998</v>
      </c>
      <c r="M25" s="911">
        <v>271.3</v>
      </c>
      <c r="N25" s="912">
        <v>267.3</v>
      </c>
      <c r="Q25"/>
      <c r="R25"/>
      <c r="S25"/>
      <c r="T25"/>
    </row>
    <row r="26" spans="1:20" ht="13.5">
      <c r="A26" s="913">
        <v>2005</v>
      </c>
      <c r="B26" s="914">
        <v>272.10000000000002</v>
      </c>
      <c r="C26" s="914">
        <v>274.8</v>
      </c>
      <c r="D26" s="914">
        <v>271.8</v>
      </c>
      <c r="E26" s="914">
        <v>273.39999999999998</v>
      </c>
      <c r="F26" s="914">
        <v>271</v>
      </c>
      <c r="G26" s="914">
        <v>266.39999999999998</v>
      </c>
      <c r="H26" s="914">
        <v>264.60000000000002</v>
      </c>
      <c r="I26" s="914">
        <v>261.10000000000002</v>
      </c>
      <c r="J26" s="914">
        <v>266.60000000000002</v>
      </c>
      <c r="K26" s="914">
        <v>272.5</v>
      </c>
      <c r="L26" s="914">
        <v>270.60000000000002</v>
      </c>
      <c r="M26" s="914">
        <v>272.39999999999998</v>
      </c>
      <c r="N26" s="915">
        <v>269.2</v>
      </c>
      <c r="Q26"/>
      <c r="R26"/>
      <c r="S26"/>
      <c r="T26"/>
    </row>
    <row r="27" spans="1:20" ht="13.5">
      <c r="A27" s="913">
        <v>2006</v>
      </c>
      <c r="B27" s="914">
        <v>275.10000000000002</v>
      </c>
      <c r="C27" s="914">
        <v>273.39999999999998</v>
      </c>
      <c r="D27" s="914">
        <v>273.39999999999998</v>
      </c>
      <c r="E27" s="914">
        <v>272.89999999999998</v>
      </c>
      <c r="F27" s="914">
        <v>270.39999999999998</v>
      </c>
      <c r="G27" s="914">
        <v>264.2</v>
      </c>
      <c r="H27" s="914">
        <v>260.2</v>
      </c>
      <c r="I27" s="914">
        <v>258.10000000000002</v>
      </c>
      <c r="J27" s="914">
        <v>263.5</v>
      </c>
      <c r="K27" s="914">
        <v>263.89999999999998</v>
      </c>
      <c r="L27" s="914">
        <v>264.89999999999998</v>
      </c>
      <c r="M27" s="914">
        <v>266.89999999999998</v>
      </c>
      <c r="N27" s="915">
        <v>267.5</v>
      </c>
      <c r="Q27"/>
      <c r="R27"/>
      <c r="S27"/>
      <c r="T27"/>
    </row>
    <row r="28" spans="1:20" ht="13.5">
      <c r="A28" s="913">
        <v>2007</v>
      </c>
      <c r="B28" s="914">
        <v>274.10000000000002</v>
      </c>
      <c r="C28" s="914">
        <v>274.89999999999998</v>
      </c>
      <c r="D28" s="914">
        <v>274</v>
      </c>
      <c r="E28" s="914">
        <v>272.3</v>
      </c>
      <c r="F28" s="914">
        <v>271.89999999999998</v>
      </c>
      <c r="G28" s="914">
        <v>269.2</v>
      </c>
      <c r="H28" s="914">
        <v>267.89999999999998</v>
      </c>
      <c r="I28" s="914">
        <v>264.60000000000002</v>
      </c>
      <c r="J28" s="914">
        <v>266</v>
      </c>
      <c r="K28" s="914">
        <v>268.8</v>
      </c>
      <c r="L28" s="914">
        <v>269.10000000000002</v>
      </c>
      <c r="M28" s="914">
        <v>271.60000000000002</v>
      </c>
      <c r="N28" s="915">
        <v>270.2</v>
      </c>
      <c r="Q28"/>
      <c r="R28"/>
      <c r="S28"/>
      <c r="T28"/>
    </row>
    <row r="29" spans="1:20" ht="13.5">
      <c r="A29" s="913">
        <v>2008</v>
      </c>
      <c r="B29" s="914">
        <v>273.89999999999998</v>
      </c>
      <c r="C29" s="914">
        <v>274.89999999999998</v>
      </c>
      <c r="D29" s="914">
        <v>273.8</v>
      </c>
      <c r="E29" s="914">
        <v>270</v>
      </c>
      <c r="F29" s="914">
        <v>271.89999999999998</v>
      </c>
      <c r="G29" s="914">
        <v>270.5</v>
      </c>
      <c r="H29" s="914">
        <v>268.60000000000002</v>
      </c>
      <c r="I29" s="914">
        <v>265</v>
      </c>
      <c r="J29" s="914">
        <v>266.5</v>
      </c>
      <c r="K29" s="914">
        <v>266.60000000000002</v>
      </c>
      <c r="L29" s="914">
        <v>269.7</v>
      </c>
      <c r="M29" s="914">
        <v>274.60000000000002</v>
      </c>
      <c r="N29" s="915">
        <v>270.3</v>
      </c>
      <c r="Q29"/>
      <c r="R29"/>
      <c r="S29"/>
      <c r="T29"/>
    </row>
    <row r="30" spans="1:20" ht="13.5">
      <c r="A30" s="913">
        <v>2009</v>
      </c>
      <c r="B30" s="914">
        <v>276.8</v>
      </c>
      <c r="C30" s="914">
        <v>274.3</v>
      </c>
      <c r="D30" s="914">
        <v>276.39999999999998</v>
      </c>
      <c r="E30" s="914">
        <v>273.60000000000002</v>
      </c>
      <c r="F30" s="914">
        <v>273.8</v>
      </c>
      <c r="G30" s="914">
        <v>272.10000000000002</v>
      </c>
      <c r="H30" s="914">
        <v>268.60000000000002</v>
      </c>
      <c r="I30" s="914">
        <v>266.8</v>
      </c>
      <c r="J30" s="914">
        <v>269.5</v>
      </c>
      <c r="K30" s="914">
        <v>271.39999999999998</v>
      </c>
      <c r="L30" s="914">
        <v>275.60000000000002</v>
      </c>
      <c r="M30" s="914">
        <v>277.10000000000002</v>
      </c>
      <c r="N30" s="916">
        <v>272.8</v>
      </c>
      <c r="Q30"/>
      <c r="R30"/>
      <c r="S30"/>
      <c r="T30"/>
    </row>
    <row r="31" spans="1:20" ht="13.5">
      <c r="A31" s="913">
        <v>2010</v>
      </c>
      <c r="B31" s="914">
        <v>278.5</v>
      </c>
      <c r="C31" s="914">
        <v>282.10000000000002</v>
      </c>
      <c r="D31" s="914">
        <v>281.7</v>
      </c>
      <c r="E31" s="914">
        <v>280.5</v>
      </c>
      <c r="F31" s="914">
        <v>280.89999999999998</v>
      </c>
      <c r="G31" s="914">
        <v>279</v>
      </c>
      <c r="H31" s="914">
        <v>275</v>
      </c>
      <c r="I31" s="914">
        <v>272.89999999999998</v>
      </c>
      <c r="J31" s="914">
        <v>275.5</v>
      </c>
      <c r="K31" s="914">
        <v>275.10000000000002</v>
      </c>
      <c r="L31" s="914">
        <v>275</v>
      </c>
      <c r="M31" s="914">
        <v>277.5</v>
      </c>
      <c r="N31" s="916">
        <v>277.8</v>
      </c>
      <c r="Q31"/>
      <c r="R31"/>
      <c r="S31"/>
      <c r="T31"/>
    </row>
    <row r="32" spans="1:20" ht="13.5">
      <c r="A32" s="913">
        <v>2011</v>
      </c>
      <c r="B32" s="914">
        <v>280.2</v>
      </c>
      <c r="C32" s="914">
        <v>279.3</v>
      </c>
      <c r="D32" s="914">
        <v>279.5</v>
      </c>
      <c r="E32" s="914">
        <v>281.39999999999998</v>
      </c>
      <c r="F32" s="914">
        <v>279.7</v>
      </c>
      <c r="G32" s="914">
        <v>275.89999999999998</v>
      </c>
      <c r="H32" s="914">
        <v>274.2</v>
      </c>
      <c r="I32" s="914">
        <v>268.2</v>
      </c>
      <c r="J32" s="914">
        <v>259.3</v>
      </c>
      <c r="K32" s="914">
        <v>260.89999999999998</v>
      </c>
      <c r="L32" s="914">
        <v>262.89999999999998</v>
      </c>
      <c r="M32" s="914">
        <v>267.2</v>
      </c>
      <c r="N32" s="916">
        <v>271.2</v>
      </c>
      <c r="Q32"/>
      <c r="R32"/>
      <c r="S32"/>
      <c r="T32"/>
    </row>
    <row r="33" spans="1:20" s="906" customFormat="1" ht="13.5">
      <c r="A33" s="917">
        <v>2012</v>
      </c>
      <c r="B33" s="918">
        <v>270.2</v>
      </c>
      <c r="C33" s="918">
        <v>267.8</v>
      </c>
      <c r="D33" s="918">
        <v>269.60000000000002</v>
      </c>
      <c r="E33" s="918">
        <v>266.2</v>
      </c>
      <c r="F33" s="918">
        <v>265.3</v>
      </c>
      <c r="G33" s="918">
        <v>265.10000000000002</v>
      </c>
      <c r="H33" s="918">
        <v>259.10000000000002</v>
      </c>
      <c r="I33" s="918">
        <v>258.3</v>
      </c>
      <c r="J33" s="918">
        <v>258.89999999999998</v>
      </c>
      <c r="K33" s="918">
        <v>261.60000000000002</v>
      </c>
      <c r="L33" s="918">
        <v>263.2</v>
      </c>
      <c r="M33" s="918">
        <v>267</v>
      </c>
      <c r="N33" s="919">
        <v>264</v>
      </c>
      <c r="Q33"/>
      <c r="R33"/>
      <c r="S33"/>
      <c r="T33"/>
    </row>
    <row r="34" spans="1:20" s="906" customFormat="1" ht="13.5">
      <c r="A34" s="917">
        <v>2013</v>
      </c>
      <c r="B34" s="918">
        <v>269.39999999999998</v>
      </c>
      <c r="C34" s="918">
        <v>271.89999999999998</v>
      </c>
      <c r="D34" s="918">
        <v>270.60000000000002</v>
      </c>
      <c r="E34" s="918">
        <v>270.89999999999998</v>
      </c>
      <c r="F34" s="918">
        <v>266.89999999999998</v>
      </c>
      <c r="G34" s="918">
        <v>265.89999999999998</v>
      </c>
      <c r="H34" s="918">
        <v>262.5</v>
      </c>
      <c r="I34" s="918">
        <v>259.3</v>
      </c>
      <c r="J34" s="918">
        <v>261.2</v>
      </c>
      <c r="K34" s="918">
        <v>263.10000000000002</v>
      </c>
      <c r="L34" s="918">
        <v>265.5</v>
      </c>
      <c r="M34" s="918">
        <v>270.2</v>
      </c>
      <c r="N34" s="919">
        <v>266.10000000000002</v>
      </c>
      <c r="Q34"/>
      <c r="R34"/>
      <c r="S34"/>
      <c r="T34"/>
    </row>
    <row r="35" spans="1:20" s="906" customFormat="1" ht="13.5">
      <c r="A35" s="917">
        <v>2014</v>
      </c>
      <c r="B35" s="918">
        <v>273</v>
      </c>
      <c r="C35" s="918">
        <v>274.60000000000002</v>
      </c>
      <c r="D35" s="918">
        <v>271.8</v>
      </c>
      <c r="E35" s="918">
        <v>270.39999999999998</v>
      </c>
      <c r="F35" s="918">
        <v>268.39999999999998</v>
      </c>
      <c r="G35" s="918">
        <v>268.60000000000002</v>
      </c>
      <c r="H35" s="918">
        <v>264.5</v>
      </c>
      <c r="I35" s="918">
        <v>259.7</v>
      </c>
      <c r="J35" s="918">
        <v>261.60000000000002</v>
      </c>
      <c r="K35" s="918">
        <v>263.39999999999998</v>
      </c>
      <c r="L35" s="918">
        <v>264.39999999999998</v>
      </c>
      <c r="M35" s="918">
        <v>264.8</v>
      </c>
      <c r="N35" s="919">
        <v>267</v>
      </c>
      <c r="Q35"/>
      <c r="R35"/>
      <c r="S35"/>
      <c r="T35"/>
    </row>
    <row r="36" spans="1:20" s="906" customFormat="1" ht="13.5">
      <c r="A36" s="920">
        <v>2015</v>
      </c>
      <c r="B36" s="921">
        <v>270.5</v>
      </c>
      <c r="C36" s="921">
        <v>271.5</v>
      </c>
      <c r="D36" s="921">
        <v>272.60000000000002</v>
      </c>
      <c r="E36" s="921">
        <v>270.89999999999998</v>
      </c>
      <c r="F36" s="921">
        <v>273.3</v>
      </c>
      <c r="G36" s="921">
        <v>272</v>
      </c>
      <c r="H36" s="921">
        <v>267.8</v>
      </c>
      <c r="I36" s="921">
        <v>262.10000000000002</v>
      </c>
      <c r="J36" s="921">
        <v>261.39999999999998</v>
      </c>
      <c r="K36" s="921">
        <v>264.5</v>
      </c>
      <c r="L36" s="921">
        <v>266.60000000000002</v>
      </c>
      <c r="M36" s="921">
        <v>268.10000000000002</v>
      </c>
      <c r="N36" s="922">
        <v>267.89999999999998</v>
      </c>
      <c r="Q36"/>
      <c r="R36"/>
      <c r="S36"/>
      <c r="T36"/>
    </row>
    <row r="37" spans="1:20" ht="13.5">
      <c r="A37" s="920">
        <v>2016</v>
      </c>
      <c r="B37" s="921">
        <v>270.10000000000002</v>
      </c>
      <c r="C37" s="921">
        <v>272.10000000000002</v>
      </c>
      <c r="D37" s="921">
        <v>268.7</v>
      </c>
      <c r="E37" s="921">
        <v>267.7</v>
      </c>
      <c r="F37" s="921">
        <v>266.10000000000002</v>
      </c>
      <c r="G37" s="921">
        <v>263.60000000000002</v>
      </c>
      <c r="H37" s="921">
        <v>259.10000000000002</v>
      </c>
      <c r="I37" s="921">
        <v>256.7</v>
      </c>
      <c r="J37" s="921">
        <v>259.60000000000002</v>
      </c>
      <c r="K37" s="921">
        <v>263.8</v>
      </c>
      <c r="L37" s="921">
        <v>267.10000000000002</v>
      </c>
      <c r="M37" s="921">
        <v>271.10000000000002</v>
      </c>
      <c r="N37" s="922">
        <v>265.2</v>
      </c>
    </row>
    <row r="38" spans="1:20" ht="13.5">
      <c r="A38" s="920">
        <v>2017</v>
      </c>
      <c r="B38" s="921">
        <v>272.88640213541373</v>
      </c>
      <c r="C38" s="921">
        <v>276.25085307594861</v>
      </c>
      <c r="D38" s="921">
        <v>274.85711246631678</v>
      </c>
      <c r="E38" s="921">
        <v>274.82589285714283</v>
      </c>
      <c r="F38" s="921">
        <v>275.79789937320038</v>
      </c>
      <c r="G38" s="921">
        <v>275.68322171001125</v>
      </c>
      <c r="H38" s="921">
        <v>271.12366069701773</v>
      </c>
      <c r="I38" s="921">
        <v>265.89233861961111</v>
      </c>
      <c r="J38" s="921">
        <v>268.51868601734992</v>
      </c>
      <c r="K38" s="921">
        <v>269.27624185210152</v>
      </c>
      <c r="L38" s="921">
        <v>272.87214014486779</v>
      </c>
      <c r="M38" s="921">
        <v>275.60365369340764</v>
      </c>
      <c r="N38" s="922">
        <v>272.59345923219968</v>
      </c>
    </row>
    <row r="39" spans="1:20" ht="13.5">
      <c r="A39" s="920">
        <v>2018</v>
      </c>
      <c r="B39" s="921">
        <v>271.81169536218374</v>
      </c>
      <c r="C39" s="921">
        <v>271.62933094384721</v>
      </c>
      <c r="D39" s="921">
        <v>275.82298136645966</v>
      </c>
      <c r="E39" s="921">
        <v>276.47664184157117</v>
      </c>
      <c r="F39" s="921">
        <v>276.53879641485253</v>
      </c>
      <c r="G39" s="921">
        <v>273.5957050315024</v>
      </c>
      <c r="H39" s="921">
        <v>267.18371383829231</v>
      </c>
      <c r="I39" s="921">
        <v>262.45748745224398</v>
      </c>
      <c r="J39" s="921">
        <v>265.66096423017115</v>
      </c>
      <c r="K39" s="921">
        <v>270.12991512212</v>
      </c>
      <c r="L39" s="921">
        <v>273.99583766909478</v>
      </c>
      <c r="M39" s="921">
        <v>277.44326025733028</v>
      </c>
      <c r="N39" s="922">
        <v>271.5347702055667</v>
      </c>
    </row>
    <row r="40" spans="1:20" ht="13.5">
      <c r="A40" s="1078">
        <v>2019</v>
      </c>
      <c r="B40" s="1079">
        <v>281.27826336739287</v>
      </c>
      <c r="C40" s="1079">
        <v>284.30536717690359</v>
      </c>
      <c r="D40" s="1079">
        <v>286.22046450702811</v>
      </c>
      <c r="E40" s="1079">
        <v>290.8767352564733</v>
      </c>
      <c r="F40" s="1079">
        <v>285.31500572737696</v>
      </c>
      <c r="G40" s="1079">
        <v>281.29946839929153</v>
      </c>
      <c r="H40" s="1079">
        <v>274.8623926185175</v>
      </c>
      <c r="I40" s="1079">
        <v>271.9152332887009</v>
      </c>
      <c r="J40" s="1079">
        <v>273.41321243523339</v>
      </c>
      <c r="K40" s="1079">
        <v>276.3</v>
      </c>
      <c r="L40" s="1079">
        <v>279.2</v>
      </c>
      <c r="M40" s="1079">
        <v>286.5</v>
      </c>
      <c r="N40" s="1080">
        <v>286.2</v>
      </c>
    </row>
    <row r="41" spans="1:20" ht="13.5">
      <c r="A41" s="1078">
        <v>2020</v>
      </c>
      <c r="B41" s="1079">
        <v>286.2</v>
      </c>
      <c r="C41" s="1079">
        <v>288.2</v>
      </c>
      <c r="D41" s="1079">
        <v>287.13</v>
      </c>
      <c r="E41" s="1079">
        <v>286.24</v>
      </c>
      <c r="F41" s="1079">
        <v>285.8</v>
      </c>
      <c r="G41" s="1079">
        <v>286</v>
      </c>
      <c r="H41" s="1079">
        <v>280.5</v>
      </c>
      <c r="I41" s="1079">
        <v>277.2</v>
      </c>
      <c r="J41" s="1079">
        <v>277.2</v>
      </c>
      <c r="K41" s="1079">
        <v>277.7</v>
      </c>
      <c r="L41" s="1079">
        <v>281.60000000000002</v>
      </c>
      <c r="M41" s="1079">
        <v>284.8</v>
      </c>
      <c r="N41" s="1080">
        <v>282.8</v>
      </c>
    </row>
    <row r="42" spans="1:20" ht="14.25" thickBot="1">
      <c r="A42" s="923">
        <v>2021</v>
      </c>
      <c r="B42" s="924">
        <v>288.3</v>
      </c>
      <c r="C42" s="924">
        <v>294.5</v>
      </c>
      <c r="D42" s="924">
        <v>289.10000000000002</v>
      </c>
      <c r="E42" s="924"/>
      <c r="F42" s="924"/>
      <c r="G42" s="924"/>
      <c r="H42" s="924"/>
      <c r="I42" s="924"/>
      <c r="J42" s="924"/>
      <c r="K42" s="924"/>
      <c r="L42" s="924"/>
      <c r="M42" s="924"/>
      <c r="N42" s="925"/>
    </row>
    <row r="43" spans="1:20" ht="13.5" thickBot="1">
      <c r="B43" s="906"/>
      <c r="C43" s="906"/>
      <c r="D43" s="906"/>
      <c r="E43" s="906"/>
      <c r="F43" s="906"/>
      <c r="G43" s="926" t="s">
        <v>345</v>
      </c>
      <c r="H43" s="906"/>
      <c r="I43" s="906"/>
      <c r="J43" s="906"/>
      <c r="K43" s="906"/>
      <c r="L43" s="906"/>
      <c r="M43" s="906"/>
      <c r="N43" s="927"/>
    </row>
    <row r="44" spans="1:20" ht="14.25" thickBot="1">
      <c r="A44" s="908" t="s">
        <v>343</v>
      </c>
      <c r="B44" s="909" t="s">
        <v>219</v>
      </c>
      <c r="C44" s="909" t="s">
        <v>220</v>
      </c>
      <c r="D44" s="909" t="s">
        <v>221</v>
      </c>
      <c r="E44" s="909" t="s">
        <v>222</v>
      </c>
      <c r="F44" s="909" t="s">
        <v>223</v>
      </c>
      <c r="G44" s="909" t="s">
        <v>224</v>
      </c>
      <c r="H44" s="909" t="s">
        <v>225</v>
      </c>
      <c r="I44" s="909" t="s">
        <v>226</v>
      </c>
      <c r="J44" s="909" t="s">
        <v>227</v>
      </c>
      <c r="K44" s="909" t="s">
        <v>228</v>
      </c>
      <c r="L44" s="909" t="s">
        <v>229</v>
      </c>
      <c r="M44" s="909" t="s">
        <v>230</v>
      </c>
      <c r="N44" s="909" t="s">
        <v>237</v>
      </c>
    </row>
    <row r="45" spans="1:20" ht="13.5">
      <c r="A45" s="910">
        <v>2004</v>
      </c>
      <c r="B45" s="911">
        <v>240.7</v>
      </c>
      <c r="C45" s="911">
        <v>241.7</v>
      </c>
      <c r="D45" s="911">
        <v>243.7</v>
      </c>
      <c r="E45" s="911">
        <v>237.7</v>
      </c>
      <c r="F45" s="911">
        <v>240.8</v>
      </c>
      <c r="G45" s="911">
        <v>241.5</v>
      </c>
      <c r="H45" s="911">
        <v>243.3</v>
      </c>
      <c r="I45" s="911">
        <v>237.1</v>
      </c>
      <c r="J45" s="911">
        <v>241.6</v>
      </c>
      <c r="K45" s="911">
        <v>238.8</v>
      </c>
      <c r="L45" s="911">
        <v>245.7</v>
      </c>
      <c r="M45" s="911">
        <v>249.9</v>
      </c>
      <c r="N45" s="912">
        <v>242.4</v>
      </c>
    </row>
    <row r="46" spans="1:20" ht="13.5">
      <c r="A46" s="913">
        <v>2005</v>
      </c>
      <c r="B46" s="914">
        <v>253.1</v>
      </c>
      <c r="C46" s="914">
        <v>256.89999999999998</v>
      </c>
      <c r="D46" s="914">
        <v>255</v>
      </c>
      <c r="E46" s="914">
        <v>253.3</v>
      </c>
      <c r="F46" s="914">
        <v>253</v>
      </c>
      <c r="G46" s="914">
        <v>252.2</v>
      </c>
      <c r="H46" s="914">
        <v>251.1</v>
      </c>
      <c r="I46" s="914">
        <v>247.9</v>
      </c>
      <c r="J46" s="914">
        <v>246.7</v>
      </c>
      <c r="K46" s="914">
        <v>249.2</v>
      </c>
      <c r="L46" s="914">
        <v>250.4</v>
      </c>
      <c r="M46" s="914">
        <v>256.2</v>
      </c>
      <c r="N46" s="915">
        <v>251.9</v>
      </c>
    </row>
    <row r="47" spans="1:20" ht="13.5">
      <c r="A47" s="913">
        <v>2006</v>
      </c>
      <c r="B47" s="914">
        <v>257.8</v>
      </c>
      <c r="C47" s="914">
        <v>258.60000000000002</v>
      </c>
      <c r="D47" s="914">
        <v>259.39999999999998</v>
      </c>
      <c r="E47" s="914">
        <v>256.39999999999998</v>
      </c>
      <c r="F47" s="914">
        <v>257.60000000000002</v>
      </c>
      <c r="G47" s="914">
        <v>256.10000000000002</v>
      </c>
      <c r="H47" s="914">
        <v>250.4</v>
      </c>
      <c r="I47" s="914">
        <v>248.4</v>
      </c>
      <c r="J47" s="914">
        <v>249.2</v>
      </c>
      <c r="K47" s="914">
        <v>246.2</v>
      </c>
      <c r="L47" s="914">
        <v>246.3</v>
      </c>
      <c r="M47" s="914">
        <v>251</v>
      </c>
      <c r="N47" s="915">
        <v>253.1</v>
      </c>
    </row>
    <row r="48" spans="1:20" ht="13.5">
      <c r="A48" s="913">
        <v>2007</v>
      </c>
      <c r="B48" s="914">
        <v>257</v>
      </c>
      <c r="C48" s="914">
        <v>258.60000000000002</v>
      </c>
      <c r="D48" s="914">
        <v>258.5</v>
      </c>
      <c r="E48" s="914">
        <v>260.5</v>
      </c>
      <c r="F48" s="914">
        <v>258.8</v>
      </c>
      <c r="G48" s="914">
        <v>257.5</v>
      </c>
      <c r="H48" s="914">
        <v>254.5</v>
      </c>
      <c r="I48" s="914">
        <v>250.9</v>
      </c>
      <c r="J48" s="914">
        <v>249.3</v>
      </c>
      <c r="K48" s="914">
        <v>246.9</v>
      </c>
      <c r="L48" s="914">
        <v>251.1</v>
      </c>
      <c r="M48" s="914">
        <v>253</v>
      </c>
      <c r="N48" s="915">
        <v>254.3</v>
      </c>
    </row>
    <row r="49" spans="1:14" ht="13.5">
      <c r="A49" s="913">
        <v>2008</v>
      </c>
      <c r="B49" s="914">
        <v>260</v>
      </c>
      <c r="C49" s="914">
        <v>259.7</v>
      </c>
      <c r="D49" s="914">
        <v>256.5</v>
      </c>
      <c r="E49" s="914">
        <v>253.2</v>
      </c>
      <c r="F49" s="914">
        <v>257.89999999999998</v>
      </c>
      <c r="G49" s="914">
        <v>255.5</v>
      </c>
      <c r="H49" s="914">
        <v>249</v>
      </c>
      <c r="I49" s="914">
        <v>247.1</v>
      </c>
      <c r="J49" s="914">
        <v>246.8</v>
      </c>
      <c r="K49" s="914">
        <v>243.8</v>
      </c>
      <c r="L49" s="914">
        <v>247.6</v>
      </c>
      <c r="M49" s="914">
        <v>252.5</v>
      </c>
      <c r="N49" s="915">
        <v>252.2</v>
      </c>
    </row>
    <row r="50" spans="1:14" ht="13.5">
      <c r="A50" s="913">
        <v>2009</v>
      </c>
      <c r="B50" s="914">
        <v>254.8</v>
      </c>
      <c r="C50" s="914">
        <v>256.39999999999998</v>
      </c>
      <c r="D50" s="914">
        <v>258.2</v>
      </c>
      <c r="E50" s="914">
        <v>257.39999999999998</v>
      </c>
      <c r="F50" s="914">
        <v>257.39999999999998</v>
      </c>
      <c r="G50" s="914">
        <v>255.2</v>
      </c>
      <c r="H50" s="914">
        <v>253.6</v>
      </c>
      <c r="I50" s="914">
        <v>250.6</v>
      </c>
      <c r="J50" s="914">
        <v>251.8</v>
      </c>
      <c r="K50" s="914">
        <v>252.9</v>
      </c>
      <c r="L50" s="914">
        <v>255.6</v>
      </c>
      <c r="M50" s="914">
        <v>260.8</v>
      </c>
      <c r="N50" s="915">
        <v>255.4</v>
      </c>
    </row>
    <row r="51" spans="1:14" ht="13.5">
      <c r="A51" s="913">
        <v>2010</v>
      </c>
      <c r="B51" s="914">
        <v>261.8</v>
      </c>
      <c r="C51" s="914">
        <v>267.39999999999998</v>
      </c>
      <c r="D51" s="914">
        <v>265.7</v>
      </c>
      <c r="E51" s="914">
        <v>267.89999999999998</v>
      </c>
      <c r="F51" s="914">
        <v>268.8</v>
      </c>
      <c r="G51" s="914">
        <v>266.89999999999998</v>
      </c>
      <c r="H51" s="914">
        <v>264.39999999999998</v>
      </c>
      <c r="I51" s="914">
        <v>259.89999999999998</v>
      </c>
      <c r="J51" s="914">
        <v>258.10000000000002</v>
      </c>
      <c r="K51" s="914">
        <v>254.5</v>
      </c>
      <c r="L51" s="914">
        <v>258.10000000000002</v>
      </c>
      <c r="M51" s="914">
        <v>262.5</v>
      </c>
      <c r="N51" s="915">
        <v>262.8</v>
      </c>
    </row>
    <row r="52" spans="1:14" ht="13.5">
      <c r="A52" s="913">
        <v>2011</v>
      </c>
      <c r="B52" s="914">
        <v>262.7</v>
      </c>
      <c r="C52" s="914">
        <v>262.60000000000002</v>
      </c>
      <c r="D52" s="914">
        <v>262.2</v>
      </c>
      <c r="E52" s="914">
        <v>261.5</v>
      </c>
      <c r="F52" s="914">
        <v>261.2</v>
      </c>
      <c r="G52" s="914">
        <v>258</v>
      </c>
      <c r="H52" s="914">
        <v>256.2</v>
      </c>
      <c r="I52" s="914">
        <v>251.1</v>
      </c>
      <c r="J52" s="914">
        <v>250.5</v>
      </c>
      <c r="K52" s="914">
        <v>251.1</v>
      </c>
      <c r="L52" s="914">
        <v>253.3</v>
      </c>
      <c r="M52" s="914">
        <v>259.5</v>
      </c>
      <c r="N52" s="915">
        <v>257.2</v>
      </c>
    </row>
    <row r="53" spans="1:14" ht="13.5">
      <c r="A53" s="913">
        <v>2012</v>
      </c>
      <c r="B53" s="914">
        <v>263.39999999999998</v>
      </c>
      <c r="C53" s="914">
        <v>263.8</v>
      </c>
      <c r="D53" s="914">
        <v>264</v>
      </c>
      <c r="E53" s="914">
        <v>262.5</v>
      </c>
      <c r="F53" s="914">
        <v>265.3</v>
      </c>
      <c r="G53" s="914">
        <v>262.2</v>
      </c>
      <c r="H53" s="914">
        <v>260.3</v>
      </c>
      <c r="I53" s="914">
        <v>256</v>
      </c>
      <c r="J53" s="914">
        <v>256.2</v>
      </c>
      <c r="K53" s="914">
        <v>257.60000000000002</v>
      </c>
      <c r="L53" s="914">
        <v>260.7</v>
      </c>
      <c r="M53" s="914">
        <v>263.5</v>
      </c>
      <c r="N53" s="915">
        <v>261.3</v>
      </c>
    </row>
    <row r="54" spans="1:14" ht="13.5">
      <c r="A54" s="913">
        <v>2013</v>
      </c>
      <c r="B54" s="914">
        <v>263.7</v>
      </c>
      <c r="C54" s="914">
        <v>268.2</v>
      </c>
      <c r="D54" s="914">
        <v>266.3</v>
      </c>
      <c r="E54" s="914">
        <v>267.2</v>
      </c>
      <c r="F54" s="914">
        <v>267</v>
      </c>
      <c r="G54" s="914">
        <v>269.39999999999998</v>
      </c>
      <c r="H54" s="914">
        <v>265.3</v>
      </c>
      <c r="I54" s="914">
        <v>261.7</v>
      </c>
      <c r="J54" s="914">
        <v>261.2</v>
      </c>
      <c r="K54" s="914">
        <v>259.89999999999998</v>
      </c>
      <c r="L54" s="914">
        <v>263.3</v>
      </c>
      <c r="M54" s="914">
        <v>265.8</v>
      </c>
      <c r="N54" s="915">
        <v>264.8</v>
      </c>
    </row>
    <row r="55" spans="1:14" ht="13.5">
      <c r="A55" s="917">
        <v>2014</v>
      </c>
      <c r="B55" s="914">
        <v>267.7</v>
      </c>
      <c r="C55" s="914">
        <v>270.8</v>
      </c>
      <c r="D55" s="914">
        <v>267.3</v>
      </c>
      <c r="E55" s="914">
        <v>267.2</v>
      </c>
      <c r="F55" s="914">
        <v>267.7</v>
      </c>
      <c r="G55" s="914">
        <v>267.39999999999998</v>
      </c>
      <c r="H55" s="914">
        <v>264.89999999999998</v>
      </c>
      <c r="I55" s="914">
        <v>263.3</v>
      </c>
      <c r="J55" s="914">
        <v>260.39999999999998</v>
      </c>
      <c r="K55" s="914">
        <v>262</v>
      </c>
      <c r="L55" s="914">
        <v>263.3</v>
      </c>
      <c r="M55" s="914">
        <v>267.89999999999998</v>
      </c>
      <c r="N55" s="915">
        <v>265.7</v>
      </c>
    </row>
    <row r="56" spans="1:14" ht="13.5">
      <c r="A56" s="920">
        <v>2015</v>
      </c>
      <c r="B56" s="928">
        <v>270.89999999999998</v>
      </c>
      <c r="C56" s="928">
        <v>271.7</v>
      </c>
      <c r="D56" s="928">
        <v>270.89999999999998</v>
      </c>
      <c r="E56" s="928">
        <v>272.5</v>
      </c>
      <c r="F56" s="928">
        <v>274.8</v>
      </c>
      <c r="G56" s="928">
        <v>275.7</v>
      </c>
      <c r="H56" s="928">
        <v>272.39999999999998</v>
      </c>
      <c r="I56" s="928">
        <v>268.60000000000002</v>
      </c>
      <c r="J56" s="928">
        <v>266.3</v>
      </c>
      <c r="K56" s="928">
        <v>266.10000000000002</v>
      </c>
      <c r="L56" s="928">
        <v>268.7</v>
      </c>
      <c r="M56" s="928">
        <v>270.39999999999998</v>
      </c>
      <c r="N56" s="929">
        <v>270.5</v>
      </c>
    </row>
    <row r="57" spans="1:14" ht="13.5">
      <c r="A57" s="920">
        <v>2016</v>
      </c>
      <c r="B57" s="928">
        <v>271.7</v>
      </c>
      <c r="C57" s="928">
        <v>271.89999999999998</v>
      </c>
      <c r="D57" s="928">
        <v>270.2</v>
      </c>
      <c r="E57" s="928">
        <v>272.2</v>
      </c>
      <c r="F57" s="928">
        <v>275.5</v>
      </c>
      <c r="G57" s="928">
        <v>274.2</v>
      </c>
      <c r="H57" s="928">
        <v>270.5</v>
      </c>
      <c r="I57" s="928">
        <v>268.7</v>
      </c>
      <c r="J57" s="928">
        <v>268</v>
      </c>
      <c r="K57" s="928">
        <v>270</v>
      </c>
      <c r="L57" s="928">
        <v>273.2</v>
      </c>
      <c r="M57" s="928">
        <v>276.5</v>
      </c>
      <c r="N57" s="929">
        <v>271.8</v>
      </c>
    </row>
    <row r="58" spans="1:14" ht="13.5">
      <c r="A58" s="920">
        <v>2017</v>
      </c>
      <c r="B58" s="928">
        <v>276.69926282533487</v>
      </c>
      <c r="C58" s="928">
        <v>276.47892871209154</v>
      </c>
      <c r="D58" s="928">
        <v>278.22339935513622</v>
      </c>
      <c r="E58" s="928">
        <v>279.34229084700496</v>
      </c>
      <c r="F58" s="928">
        <v>281.69560720701139</v>
      </c>
      <c r="G58" s="928">
        <v>282.87137778735314</v>
      </c>
      <c r="H58" s="928">
        <v>277.47576558713354</v>
      </c>
      <c r="I58" s="928">
        <v>274.10388337620998</v>
      </c>
      <c r="J58" s="928">
        <v>273.58284883720944</v>
      </c>
      <c r="K58" s="928">
        <v>274.03936753791561</v>
      </c>
      <c r="L58" s="928">
        <v>275.29776603686923</v>
      </c>
      <c r="M58" s="928">
        <v>280.80114332380572</v>
      </c>
      <c r="N58" s="922">
        <v>277.62487398742144</v>
      </c>
    </row>
    <row r="59" spans="1:14" ht="13.5">
      <c r="A59" s="920">
        <v>2018</v>
      </c>
      <c r="B59" s="921">
        <v>279.54637865311327</v>
      </c>
      <c r="C59" s="921">
        <v>282.17688062735988</v>
      </c>
      <c r="D59" s="921">
        <v>283.66516998075673</v>
      </c>
      <c r="E59" s="921">
        <v>284.39577732607717</v>
      </c>
      <c r="F59" s="921">
        <v>286.91837000390598</v>
      </c>
      <c r="G59" s="921">
        <v>286.16812790097981</v>
      </c>
      <c r="H59" s="921">
        <v>281.7233466698047</v>
      </c>
      <c r="I59" s="921">
        <v>279.00896414342645</v>
      </c>
      <c r="J59" s="921">
        <v>276.36222177119254</v>
      </c>
      <c r="K59" s="921">
        <v>278.71065267650755</v>
      </c>
      <c r="L59" s="921">
        <v>284.00026838432649</v>
      </c>
      <c r="M59" s="921">
        <v>284.93782985955824</v>
      </c>
      <c r="N59" s="922">
        <v>282.28926615670917</v>
      </c>
    </row>
    <row r="60" spans="1:14" ht="13.5">
      <c r="A60" s="1078">
        <v>2019</v>
      </c>
      <c r="B60" s="1079">
        <v>287.03444832750858</v>
      </c>
      <c r="C60" s="1079">
        <v>289.1459538749898</v>
      </c>
      <c r="D60" s="1079">
        <v>288.5072199817875</v>
      </c>
      <c r="E60" s="1079">
        <v>290.10412746204969</v>
      </c>
      <c r="F60" s="1079">
        <v>292.71949231485786</v>
      </c>
      <c r="G60" s="1079">
        <v>289.1722528130237</v>
      </c>
      <c r="H60" s="1079">
        <v>284.60732456803191</v>
      </c>
      <c r="I60" s="1079">
        <v>281.83476394849748</v>
      </c>
      <c r="J60" s="1079">
        <v>281.74347936186393</v>
      </c>
      <c r="K60" s="1079">
        <v>280</v>
      </c>
      <c r="L60" s="1079">
        <v>283.39999999999998</v>
      </c>
      <c r="M60" s="1079">
        <v>281.7</v>
      </c>
      <c r="N60" s="1080">
        <v>280.2</v>
      </c>
    </row>
    <row r="61" spans="1:14" ht="13.5">
      <c r="A61" s="1078">
        <v>2020</v>
      </c>
      <c r="B61" s="1079">
        <v>288.10000000000002</v>
      </c>
      <c r="C61" s="1079">
        <v>289.7</v>
      </c>
      <c r="D61" s="1079">
        <v>291.47000000000003</v>
      </c>
      <c r="E61" s="1079">
        <v>290.86</v>
      </c>
      <c r="F61" s="1079">
        <v>294.3</v>
      </c>
      <c r="G61" s="1079">
        <v>295</v>
      </c>
      <c r="H61" s="1079">
        <v>291.7</v>
      </c>
      <c r="I61" s="1079">
        <v>288</v>
      </c>
      <c r="J61" s="1079">
        <v>285</v>
      </c>
      <c r="K61" s="1079">
        <v>289.7</v>
      </c>
      <c r="L61" s="1079">
        <v>286</v>
      </c>
      <c r="M61" s="1079">
        <v>288.2</v>
      </c>
      <c r="N61" s="1080">
        <v>289.89999999999998</v>
      </c>
    </row>
    <row r="62" spans="1:14" ht="14.25" thickBot="1">
      <c r="A62" s="923">
        <v>2021</v>
      </c>
      <c r="B62" s="924">
        <v>291.3</v>
      </c>
      <c r="C62" s="924">
        <v>293.10000000000002</v>
      </c>
      <c r="D62" s="924">
        <v>291.60000000000002</v>
      </c>
      <c r="E62" s="924"/>
      <c r="F62" s="924"/>
      <c r="G62" s="924"/>
      <c r="H62" s="924"/>
      <c r="I62" s="924"/>
      <c r="J62" s="924"/>
      <c r="K62" s="924"/>
      <c r="L62" s="924"/>
      <c r="M62" s="924"/>
      <c r="N62" s="925"/>
    </row>
    <row r="63" spans="1:14">
      <c r="I63" s="906"/>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59" t="s">
        <v>87</v>
      </c>
      <c r="B1" s="1459"/>
      <c r="C1" s="1459"/>
      <c r="D1" s="1459"/>
      <c r="E1" s="1459"/>
      <c r="F1" s="1459"/>
      <c r="G1" s="1459"/>
      <c r="H1" s="1459"/>
      <c r="I1" s="1459"/>
      <c r="J1" s="1459"/>
      <c r="K1" s="1459"/>
      <c r="L1" s="1459"/>
      <c r="M1" s="135"/>
    </row>
    <row r="2" spans="1:18" s="106" customFormat="1" ht="27" thickBot="1">
      <c r="A2" s="1016"/>
      <c r="B2" s="1017"/>
      <c r="C2" s="1018"/>
      <c r="D2" s="1018"/>
      <c r="E2" s="1019" t="s">
        <v>8</v>
      </c>
      <c r="F2" s="1198"/>
      <c r="G2" s="1018"/>
      <c r="H2" s="1018"/>
      <c r="I2" s="1018"/>
      <c r="J2" s="1018"/>
      <c r="K2" s="1018"/>
      <c r="L2" s="1020"/>
      <c r="M2" s="5"/>
    </row>
    <row r="3" spans="1:18" s="106" customFormat="1" ht="39" customHeight="1" thickBot="1">
      <c r="A3" s="759"/>
      <c r="B3" s="1465" t="s">
        <v>98</v>
      </c>
      <c r="C3" s="1466"/>
      <c r="D3" s="1466"/>
      <c r="E3" s="1466"/>
      <c r="F3" s="1466"/>
      <c r="G3" s="1467"/>
      <c r="H3" s="1461" t="s">
        <v>71</v>
      </c>
      <c r="I3" s="1462"/>
      <c r="J3" s="1468" t="s">
        <v>312</v>
      </c>
      <c r="K3" s="1463" t="s">
        <v>72</v>
      </c>
      <c r="L3" s="1464"/>
      <c r="M3" s="5"/>
    </row>
    <row r="4" spans="1:18" s="106" customFormat="1" ht="31.5">
      <c r="A4" s="760" t="s">
        <v>73</v>
      </c>
      <c r="B4" s="1013" t="s">
        <v>74</v>
      </c>
      <c r="C4" s="131" t="s">
        <v>75</v>
      </c>
      <c r="D4" s="131" t="s">
        <v>76</v>
      </c>
      <c r="E4" s="1199"/>
      <c r="F4" s="1200" t="s">
        <v>448</v>
      </c>
      <c r="G4" s="1201"/>
      <c r="H4" s="1012" t="s">
        <v>77</v>
      </c>
      <c r="I4" s="629" t="s">
        <v>90</v>
      </c>
      <c r="J4" s="1469"/>
      <c r="K4" s="107" t="s">
        <v>70</v>
      </c>
      <c r="L4" s="628" t="s">
        <v>80</v>
      </c>
      <c r="M4" s="5"/>
      <c r="O4" s="5"/>
    </row>
    <row r="5" spans="1:18" s="106" customFormat="1" ht="21" customHeight="1" thickBot="1">
      <c r="A5" s="761"/>
      <c r="B5" s="1083" t="s">
        <v>531</v>
      </c>
      <c r="C5" s="1084" t="s">
        <v>531</v>
      </c>
      <c r="D5" s="1084" t="s">
        <v>531</v>
      </c>
      <c r="E5" s="966" t="s">
        <v>125</v>
      </c>
      <c r="F5" s="1196" t="s">
        <v>447</v>
      </c>
      <c r="G5" s="967" t="s">
        <v>78</v>
      </c>
      <c r="H5" s="1085" t="s">
        <v>531</v>
      </c>
      <c r="I5" s="758" t="s">
        <v>89</v>
      </c>
      <c r="J5" s="841"/>
      <c r="K5" s="1084" t="s">
        <v>531</v>
      </c>
      <c r="L5" s="954" t="s">
        <v>79</v>
      </c>
      <c r="M5" s="5"/>
    </row>
    <row r="6" spans="1:18" s="106" customFormat="1" ht="28.5" customHeight="1" thickBot="1">
      <c r="A6" s="64" t="s">
        <v>22</v>
      </c>
      <c r="B6" s="741">
        <v>7.0461959427847889</v>
      </c>
      <c r="C6" s="742">
        <v>13602.694870240904</v>
      </c>
      <c r="D6" s="742">
        <v>13874.748767645722</v>
      </c>
      <c r="E6" s="960">
        <v>5.2268816957495627E-2</v>
      </c>
      <c r="F6" s="1197">
        <v>4.0139918352523045</v>
      </c>
      <c r="G6" s="968">
        <v>18.885524857178059</v>
      </c>
      <c r="H6" s="743">
        <v>326.51821250602796</v>
      </c>
      <c r="I6" s="960">
        <v>0.25732753271139475</v>
      </c>
      <c r="J6" s="743">
        <v>6.9267789618425573</v>
      </c>
      <c r="K6" s="744">
        <v>100</v>
      </c>
      <c r="L6" s="955" t="s">
        <v>23</v>
      </c>
    </row>
    <row r="7" spans="1:18" s="106" customFormat="1" ht="25.5" customHeight="1">
      <c r="A7" s="829" t="s">
        <v>102</v>
      </c>
      <c r="B7" s="898">
        <v>7.3897321481220954</v>
      </c>
      <c r="C7" s="899">
        <v>13710.078196887003</v>
      </c>
      <c r="D7" s="899">
        <v>13984.279760824744</v>
      </c>
      <c r="E7" s="969">
        <v>4.6834002653875144</v>
      </c>
      <c r="F7" s="961">
        <v>4.7781877626530571</v>
      </c>
      <c r="G7" s="970">
        <v>23.809241136890495</v>
      </c>
      <c r="H7" s="745">
        <v>255.28421052631577</v>
      </c>
      <c r="I7" s="961">
        <v>7.9306785188739575</v>
      </c>
      <c r="J7" s="746">
        <v>-17.391304347826086</v>
      </c>
      <c r="K7" s="746">
        <v>0.10180571183625355</v>
      </c>
      <c r="L7" s="956">
        <v>-2.996923946430792E-2</v>
      </c>
    </row>
    <row r="8" spans="1:18" s="106" customFormat="1" ht="24" customHeight="1">
      <c r="A8" s="830" t="s">
        <v>103</v>
      </c>
      <c r="B8" s="900">
        <v>7.6988170432627365</v>
      </c>
      <c r="C8" s="747">
        <v>14444.309649648661</v>
      </c>
      <c r="D8" s="747">
        <v>14733.195842641635</v>
      </c>
      <c r="E8" s="971">
        <v>0.40608618054549411</v>
      </c>
      <c r="F8" s="963">
        <v>3.5370884488742051</v>
      </c>
      <c r="G8" s="748">
        <v>20.227481608804009</v>
      </c>
      <c r="H8" s="749">
        <v>355.04866265228958</v>
      </c>
      <c r="I8" s="962">
        <v>0.38013401745215891</v>
      </c>
      <c r="J8" s="750">
        <v>4.5228337236533962</v>
      </c>
      <c r="K8" s="750">
        <v>38.262873064351929</v>
      </c>
      <c r="L8" s="957">
        <v>-0.88001681762354877</v>
      </c>
      <c r="R8" s="5"/>
    </row>
    <row r="9" spans="1:18" s="106" customFormat="1" ht="24" customHeight="1">
      <c r="A9" s="830" t="s">
        <v>104</v>
      </c>
      <c r="B9" s="900">
        <v>7.7238059038826128</v>
      </c>
      <c r="C9" s="747">
        <v>14491.193065445803</v>
      </c>
      <c r="D9" s="747">
        <v>14781.016926754719</v>
      </c>
      <c r="E9" s="971">
        <v>0.63873920177546806</v>
      </c>
      <c r="F9" s="963">
        <v>4.4808084150414516</v>
      </c>
      <c r="G9" s="748">
        <v>21.285661743927371</v>
      </c>
      <c r="H9" s="751">
        <v>388.80106280193235</v>
      </c>
      <c r="I9" s="963">
        <v>1.1275599739473303</v>
      </c>
      <c r="J9" s="752">
        <v>6.8662880743417656</v>
      </c>
      <c r="K9" s="752">
        <v>11.091464394791833</v>
      </c>
      <c r="L9" s="958">
        <v>-6.278242998931205E-3</v>
      </c>
    </row>
    <row r="10" spans="1:18" s="106" customFormat="1" ht="24" customHeight="1">
      <c r="A10" s="830" t="s">
        <v>105</v>
      </c>
      <c r="B10" s="1014" t="s">
        <v>99</v>
      </c>
      <c r="C10" s="817" t="s">
        <v>253</v>
      </c>
      <c r="D10" s="817" t="s">
        <v>253</v>
      </c>
      <c r="E10" s="964" t="s">
        <v>99</v>
      </c>
      <c r="F10" s="964" t="s">
        <v>99</v>
      </c>
      <c r="G10" s="1015" t="s">
        <v>99</v>
      </c>
      <c r="H10" s="1348" t="s">
        <v>99</v>
      </c>
      <c r="I10" s="964" t="s">
        <v>99</v>
      </c>
      <c r="J10" s="753" t="s">
        <v>99</v>
      </c>
      <c r="K10" s="1280" t="s">
        <v>99</v>
      </c>
      <c r="L10" s="1241" t="s">
        <v>99</v>
      </c>
    </row>
    <row r="11" spans="1:18" s="106" customFormat="1" ht="24" customHeight="1">
      <c r="A11" s="830" t="s">
        <v>97</v>
      </c>
      <c r="B11" s="900">
        <v>5.5980183977362454</v>
      </c>
      <c r="C11" s="747">
        <v>11494.904307466624</v>
      </c>
      <c r="D11" s="747">
        <v>11724.802393615957</v>
      </c>
      <c r="E11" s="971">
        <v>-0.36077297984428258</v>
      </c>
      <c r="F11" s="963">
        <v>1.8378625025110908</v>
      </c>
      <c r="G11" s="748">
        <v>18.408781270041718</v>
      </c>
      <c r="H11" s="751">
        <v>288.39091781874038</v>
      </c>
      <c r="I11" s="963">
        <v>9.3248878711848227E-2</v>
      </c>
      <c r="J11" s="752">
        <v>5.8106460788297438</v>
      </c>
      <c r="K11" s="752">
        <v>27.90548143385308</v>
      </c>
      <c r="L11" s="958">
        <v>-0.29435814446707909</v>
      </c>
    </row>
    <row r="12" spans="1:18" s="106" customFormat="1" ht="24" customHeight="1" thickBot="1">
      <c r="A12" s="831" t="s">
        <v>106</v>
      </c>
      <c r="B12" s="901">
        <v>7.1767313353692268</v>
      </c>
      <c r="C12" s="754">
        <v>13854.69369762399</v>
      </c>
      <c r="D12" s="754">
        <v>14131.787571576471</v>
      </c>
      <c r="E12" s="972">
        <v>-0.80790211905705767</v>
      </c>
      <c r="F12" s="965">
        <v>3.1030727874467945</v>
      </c>
      <c r="G12" s="755">
        <v>13.496004298313904</v>
      </c>
      <c r="H12" s="756">
        <v>295.10620558976791</v>
      </c>
      <c r="I12" s="965">
        <v>0.48362342910098483</v>
      </c>
      <c r="J12" s="757">
        <v>13.616792249730894</v>
      </c>
      <c r="K12" s="757">
        <v>22.622300809087502</v>
      </c>
      <c r="L12" s="959">
        <v>1.3320521554837441</v>
      </c>
    </row>
    <row r="13" spans="1:18" s="106" customFormat="1" ht="15">
      <c r="A13" s="896"/>
      <c r="B13" s="897"/>
    </row>
    <row r="14" spans="1:18" s="106" customFormat="1" ht="46.5" customHeight="1">
      <c r="A14" s="1460" t="s">
        <v>419</v>
      </c>
      <c r="B14" s="1460"/>
      <c r="C14" s="1460"/>
      <c r="D14" s="1460"/>
      <c r="E14" s="1460"/>
      <c r="F14" s="1460"/>
      <c r="G14" s="1460"/>
      <c r="H14" s="1460"/>
      <c r="I14" s="1460"/>
      <c r="J14" s="1460"/>
      <c r="K14" s="1460"/>
      <c r="L14" s="1460"/>
    </row>
    <row r="15" spans="1:18" s="106" customFormat="1" ht="33.75" customHeight="1">
      <c r="A15" s="1460" t="s">
        <v>492</v>
      </c>
      <c r="B15" s="1460"/>
      <c r="C15" s="1460"/>
      <c r="D15" s="1460"/>
      <c r="E15" s="1460"/>
      <c r="F15" s="1460"/>
      <c r="G15" s="1460"/>
      <c r="H15" s="1460"/>
      <c r="I15" s="1460"/>
      <c r="J15" s="1460"/>
      <c r="K15" s="1460"/>
      <c r="L15" s="1460"/>
    </row>
    <row r="16" spans="1:18" s="106" customFormat="1">
      <c r="A16" s="1460" t="s">
        <v>168</v>
      </c>
      <c r="B16" s="1460"/>
      <c r="C16" s="1460"/>
      <c r="D16" s="1460"/>
      <c r="E16" s="1460"/>
      <c r="F16" s="1460"/>
      <c r="G16" s="1460"/>
      <c r="H16" s="1460"/>
      <c r="I16" s="1460"/>
      <c r="J16" s="1460"/>
      <c r="K16" s="1460"/>
      <c r="L16" s="1460"/>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0" zoomScale="75" workbookViewId="0">
      <selection activeCell="AF168" sqref="AF168"/>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48" t="s">
        <v>429</v>
      </c>
      <c r="B2" s="1648"/>
      <c r="C2" s="1648"/>
      <c r="D2" s="1648"/>
      <c r="E2" s="1648"/>
      <c r="F2" s="1648"/>
      <c r="G2" s="1648"/>
      <c r="H2" s="1648"/>
      <c r="I2" s="1648"/>
      <c r="J2" s="1648"/>
      <c r="K2" s="1648"/>
      <c r="L2" s="1648"/>
      <c r="M2" s="1648"/>
    </row>
    <row r="3" spans="1:29" ht="12.75" hidden="1" customHeight="1">
      <c r="A3" s="1648"/>
      <c r="B3" s="1648"/>
      <c r="C3" s="1648"/>
      <c r="D3" s="1648"/>
      <c r="E3" s="1648"/>
      <c r="F3" s="1648"/>
      <c r="G3" s="1648"/>
      <c r="H3" s="1648"/>
      <c r="I3" s="1648"/>
      <c r="J3" s="1648"/>
      <c r="K3" s="1648"/>
      <c r="L3" s="1648"/>
      <c r="M3" s="1648"/>
    </row>
    <row r="4" spans="1:29" ht="12.75" hidden="1" customHeight="1">
      <c r="A4" s="1648"/>
      <c r="B4" s="1648"/>
      <c r="C4" s="1648"/>
      <c r="D4" s="1648"/>
      <c r="E4" s="1648"/>
      <c r="F4" s="1648"/>
      <c r="G4" s="1648"/>
      <c r="H4" s="1648"/>
      <c r="I4" s="1648"/>
      <c r="J4" s="1648"/>
      <c r="K4" s="1648"/>
      <c r="L4" s="1648"/>
      <c r="M4" s="1648"/>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47" t="s">
        <v>216</v>
      </c>
      <c r="R7" s="1647"/>
      <c r="S7" s="1647"/>
      <c r="T7" s="1082"/>
      <c r="U7" s="139">
        <v>2003</v>
      </c>
      <c r="V7" s="1647" t="s">
        <v>217</v>
      </c>
      <c r="W7" s="1649"/>
      <c r="X7" s="1082"/>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47" t="s">
        <v>216</v>
      </c>
      <c r="Q16" s="1647"/>
      <c r="R16" s="1647"/>
      <c r="S16" s="1647"/>
      <c r="T16" s="140"/>
      <c r="U16" s="139">
        <v>2004</v>
      </c>
      <c r="V16" s="1647" t="s">
        <v>217</v>
      </c>
      <c r="W16" s="1647"/>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47" t="s">
        <v>216</v>
      </c>
      <c r="Q25" s="1647"/>
      <c r="R25" s="1647"/>
      <c r="S25" s="1647"/>
      <c r="T25" s="140"/>
      <c r="U25" s="139">
        <v>2005</v>
      </c>
      <c r="V25" s="1647" t="s">
        <v>217</v>
      </c>
      <c r="W25" s="1647"/>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47" t="s">
        <v>216</v>
      </c>
      <c r="Q34" s="1647"/>
      <c r="R34" s="1647"/>
      <c r="S34" s="1647"/>
      <c r="T34" s="140"/>
      <c r="U34" s="139">
        <v>2006</v>
      </c>
      <c r="V34" s="1647" t="s">
        <v>217</v>
      </c>
      <c r="W34" s="1647"/>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47" t="s">
        <v>216</v>
      </c>
      <c r="Q43" s="1647"/>
      <c r="R43" s="1647"/>
      <c r="S43" s="1647"/>
      <c r="T43" s="140"/>
      <c r="U43" s="139">
        <v>2007</v>
      </c>
      <c r="V43" s="1647" t="s">
        <v>217</v>
      </c>
      <c r="W43" s="1647"/>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47" t="s">
        <v>216</v>
      </c>
      <c r="Q52" s="1647"/>
      <c r="R52" s="1647"/>
      <c r="S52" s="1647"/>
      <c r="T52" s="140"/>
      <c r="U52" s="139">
        <v>2008</v>
      </c>
      <c r="V52" s="1647" t="s">
        <v>217</v>
      </c>
      <c r="W52" s="1647"/>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47" t="s">
        <v>216</v>
      </c>
      <c r="Q61" s="1647"/>
      <c r="R61" s="1647"/>
      <c r="S61" s="1647"/>
      <c r="T61" s="140"/>
      <c r="U61" s="139">
        <v>2009</v>
      </c>
      <c r="V61" s="1647" t="s">
        <v>217</v>
      </c>
      <c r="W61" s="1647"/>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47" t="s">
        <v>216</v>
      </c>
      <c r="Q70" s="1647"/>
      <c r="R70" s="1647"/>
      <c r="S70" s="1647"/>
      <c r="T70" s="140"/>
      <c r="U70" s="139">
        <v>2010</v>
      </c>
      <c r="V70" s="1647" t="s">
        <v>217</v>
      </c>
      <c r="W70" s="1647"/>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47" t="s">
        <v>216</v>
      </c>
      <c r="Q79" s="1647"/>
      <c r="R79" s="1647"/>
      <c r="S79" s="1647"/>
      <c r="T79" s="140"/>
      <c r="U79" s="139">
        <v>2011</v>
      </c>
      <c r="V79" s="1647" t="s">
        <v>217</v>
      </c>
      <c r="W79" s="1647"/>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47" t="s">
        <v>216</v>
      </c>
      <c r="Q88" s="1647"/>
      <c r="R88" s="1647"/>
      <c r="S88" s="1647"/>
      <c r="T88" s="140"/>
      <c r="U88" s="139">
        <v>2012</v>
      </c>
      <c r="V88" s="1647" t="s">
        <v>217</v>
      </c>
      <c r="W88" s="1647"/>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47" t="s">
        <v>216</v>
      </c>
      <c r="Q97" s="1647"/>
      <c r="R97" s="1647"/>
      <c r="S97" s="1647"/>
      <c r="T97" s="140"/>
      <c r="U97" s="139">
        <v>2013</v>
      </c>
      <c r="V97" s="1647" t="s">
        <v>217</v>
      </c>
      <c r="W97" s="1647"/>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47" t="s">
        <v>216</v>
      </c>
      <c r="Q106" s="1647"/>
      <c r="R106" s="1647"/>
      <c r="S106" s="1647"/>
      <c r="T106" s="140"/>
      <c r="U106" s="139">
        <v>2014</v>
      </c>
      <c r="V106" s="1647" t="s">
        <v>217</v>
      </c>
      <c r="W106" s="1647"/>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47" t="s">
        <v>216</v>
      </c>
      <c r="Q116" s="1647"/>
      <c r="R116" s="1647"/>
      <c r="S116" s="1647"/>
      <c r="T116" s="140"/>
      <c r="U116" s="139">
        <v>2015</v>
      </c>
      <c r="V116" s="1647" t="s">
        <v>217</v>
      </c>
      <c r="W116" s="1647"/>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47" t="s">
        <v>216</v>
      </c>
      <c r="Q126" s="1647"/>
      <c r="R126" s="1647"/>
      <c r="S126" s="1647"/>
      <c r="T126" s="140"/>
      <c r="U126" s="139">
        <v>2016</v>
      </c>
      <c r="V126" s="1647" t="s">
        <v>217</v>
      </c>
      <c r="W126" s="1647"/>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47" t="s">
        <v>216</v>
      </c>
      <c r="Q136" s="1647"/>
      <c r="R136" s="1647"/>
      <c r="S136" s="1647"/>
      <c r="T136" s="140"/>
      <c r="U136" s="139">
        <v>2017</v>
      </c>
      <c r="V136" s="1647" t="s">
        <v>217</v>
      </c>
      <c r="W136" s="1647"/>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2"/>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35"/>
    </row>
    <row r="146" spans="1:34" ht="16.5" thickBot="1">
      <c r="A146" s="139">
        <v>2018</v>
      </c>
      <c r="B146" s="140"/>
      <c r="C146" s="140"/>
      <c r="D146" s="140"/>
      <c r="E146" s="140"/>
      <c r="F146" s="140"/>
      <c r="G146" s="140"/>
      <c r="H146" s="140"/>
      <c r="I146" s="140"/>
      <c r="J146" s="140"/>
      <c r="K146" s="140"/>
      <c r="L146" s="141" t="s">
        <v>215</v>
      </c>
      <c r="M146" s="140"/>
      <c r="N146" s="173"/>
      <c r="O146" s="139">
        <v>2018</v>
      </c>
      <c r="P146" s="1647" t="s">
        <v>216</v>
      </c>
      <c r="Q146" s="1647"/>
      <c r="R146" s="1647"/>
      <c r="S146" s="1647"/>
      <c r="T146" s="140"/>
      <c r="U146" s="139">
        <v>2018</v>
      </c>
      <c r="V146" s="1647" t="s">
        <v>217</v>
      </c>
      <c r="W146" s="1647"/>
      <c r="X146" s="140"/>
      <c r="Y146" s="225">
        <v>2018</v>
      </c>
      <c r="Z146" s="140"/>
      <c r="AA146" s="160"/>
      <c r="AB146" s="106"/>
      <c r="AC146"/>
      <c r="AD146" s="935"/>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2">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47" t="s">
        <v>216</v>
      </c>
      <c r="Q156" s="1647"/>
      <c r="R156" s="1647"/>
      <c r="S156" s="1647"/>
      <c r="T156" s="140"/>
      <c r="U156" s="139">
        <v>2019</v>
      </c>
      <c r="V156" s="1647" t="s">
        <v>217</v>
      </c>
      <c r="W156" s="1647"/>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69">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35"/>
      <c r="AE161" s="106"/>
      <c r="AF161" s="106"/>
      <c r="AG161" s="106"/>
      <c r="AH161" s="106"/>
    </row>
    <row r="162" spans="1:34">
      <c r="A162" s="195" t="s">
        <v>241</v>
      </c>
      <c r="B162" s="196"/>
      <c r="C162" s="652"/>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35"/>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35"/>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35"/>
      <c r="AE164" s="106"/>
      <c r="AF164" s="106"/>
      <c r="AG164" s="106"/>
      <c r="AH164" s="106"/>
    </row>
    <row r="165" spans="1:34">
      <c r="AA165" s="106"/>
      <c r="AB165"/>
      <c r="AC165"/>
      <c r="AD165" s="935"/>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47" t="s">
        <v>216</v>
      </c>
      <c r="Q166" s="1647"/>
      <c r="R166" s="1647"/>
      <c r="S166" s="1647"/>
      <c r="T166" s="140"/>
      <c r="U166" s="139">
        <v>2020</v>
      </c>
      <c r="V166" s="1647" t="s">
        <v>217</v>
      </c>
      <c r="W166" s="1647"/>
      <c r="X166" s="140"/>
      <c r="Y166" s="225">
        <v>2021</v>
      </c>
      <c r="Z166" s="140"/>
      <c r="AA166" s="106"/>
      <c r="AB166"/>
      <c r="AC166"/>
      <c r="AD166" s="935"/>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19">
        <v>12293.668</v>
      </c>
      <c r="C168" s="1119">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69">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20">
        <v>12953.451999999999</v>
      </c>
      <c r="C170" s="1120">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20">
        <v>12820.403</v>
      </c>
      <c r="C171" s="1120">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20"/>
      <c r="C172" s="1121"/>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20">
        <v>10382.365</v>
      </c>
      <c r="C173" s="1120">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22">
        <v>13188.183000000001</v>
      </c>
      <c r="C174" s="1122">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47" t="s">
        <v>216</v>
      </c>
      <c r="Q176" s="1647"/>
      <c r="R176" s="1647"/>
      <c r="S176" s="1647"/>
      <c r="T176" s="140"/>
      <c r="U176" s="139">
        <v>2021</v>
      </c>
      <c r="V176" s="1647" t="s">
        <v>217</v>
      </c>
      <c r="W176" s="1647"/>
      <c r="X176" s="140"/>
      <c r="Y176" s="225">
        <v>2021</v>
      </c>
      <c r="Z176" s="140"/>
      <c r="AA176" s="106"/>
      <c r="AB17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c r="AC177" s="106"/>
      <c r="AD177" s="106"/>
      <c r="AE177" s="106"/>
      <c r="AF177" s="106"/>
      <c r="AG177" s="106"/>
      <c r="AH177" s="106"/>
    </row>
    <row r="178" spans="1:34" ht="13.5" thickBot="1">
      <c r="A178" s="250" t="s">
        <v>238</v>
      </c>
      <c r="B178" s="1119">
        <v>13099.017951399237</v>
      </c>
      <c r="C178" s="1119">
        <v>13307.78858635882</v>
      </c>
      <c r="D178" s="185">
        <v>13238.317612811576</v>
      </c>
      <c r="E178" s="185"/>
      <c r="F178" s="185"/>
      <c r="G178" s="185"/>
      <c r="H178" s="185"/>
      <c r="I178" s="185"/>
      <c r="J178" s="205"/>
      <c r="K178" s="185"/>
      <c r="L178" s="185"/>
      <c r="M178" s="186"/>
      <c r="N178" s="173"/>
      <c r="O178" s="158" t="s">
        <v>238</v>
      </c>
      <c r="P178" s="215">
        <v>13219.214117844795</v>
      </c>
      <c r="Q178" s="185"/>
      <c r="R178" s="185"/>
      <c r="S178" s="186"/>
      <c r="T178" s="140"/>
      <c r="U178" s="158" t="s">
        <v>238</v>
      </c>
      <c r="V178" s="215"/>
      <c r="W178" s="186"/>
      <c r="X178" s="140"/>
      <c r="Y178" s="158" t="s">
        <v>238</v>
      </c>
      <c r="Z178" s="1069"/>
      <c r="AA178" s="106"/>
      <c r="AB178"/>
      <c r="AC178" s="106"/>
      <c r="AD178" s="106"/>
      <c r="AE178" s="106"/>
      <c r="AF178" s="106"/>
      <c r="AG178" s="106"/>
      <c r="AH178" s="106"/>
    </row>
    <row r="179" spans="1:34">
      <c r="A179" s="188" t="s">
        <v>243</v>
      </c>
      <c r="B179" s="246">
        <v>12962.478179218298</v>
      </c>
      <c r="C179" s="246">
        <v>12712.047174603171</v>
      </c>
      <c r="D179" s="246">
        <v>12872.168801775142</v>
      </c>
      <c r="E179" s="189"/>
      <c r="F179" s="189"/>
      <c r="G179" s="189"/>
      <c r="H179" s="189"/>
      <c r="I179" s="189"/>
      <c r="J179" s="236"/>
      <c r="K179" s="189"/>
      <c r="L179" s="189"/>
      <c r="M179" s="191"/>
      <c r="N179" s="173"/>
      <c r="O179" s="152" t="s">
        <v>243</v>
      </c>
      <c r="P179" s="258">
        <v>12850.977640449442</v>
      </c>
      <c r="Q179" s="208"/>
      <c r="R179" s="208"/>
      <c r="S179" s="164"/>
      <c r="T179" s="140"/>
      <c r="U179" s="152" t="s">
        <v>243</v>
      </c>
      <c r="V179" s="238"/>
      <c r="W179" s="164"/>
      <c r="X179" s="140"/>
      <c r="Y179" s="152" t="s">
        <v>243</v>
      </c>
      <c r="Z179" s="239"/>
      <c r="AA179" s="106"/>
      <c r="AB179"/>
      <c r="AC179" s="106"/>
      <c r="AD179" s="106"/>
      <c r="AE179" s="106"/>
      <c r="AF179" s="106"/>
      <c r="AG179" s="106"/>
      <c r="AH179" s="106"/>
    </row>
    <row r="180" spans="1:34">
      <c r="A180" s="195" t="s">
        <v>239</v>
      </c>
      <c r="B180" s="1120">
        <v>14233.837381686944</v>
      </c>
      <c r="C180" s="1120">
        <v>14350.900896684501</v>
      </c>
      <c r="D180" s="196">
        <v>14067.897655256656</v>
      </c>
      <c r="E180" s="196"/>
      <c r="F180" s="196"/>
      <c r="G180" s="196"/>
      <c r="H180" s="196"/>
      <c r="I180" s="196"/>
      <c r="J180" s="196"/>
      <c r="K180" s="196"/>
      <c r="L180" s="196"/>
      <c r="M180" s="165"/>
      <c r="N180" s="173"/>
      <c r="O180" s="152" t="s">
        <v>239</v>
      </c>
      <c r="P180" s="241">
        <v>14207.350828177994</v>
      </c>
      <c r="Q180" s="196"/>
      <c r="R180" s="196"/>
      <c r="S180" s="165"/>
      <c r="T180" s="140"/>
      <c r="U180" s="152" t="s">
        <v>239</v>
      </c>
      <c r="V180" s="195"/>
      <c r="W180" s="165"/>
      <c r="X180" s="140"/>
      <c r="Y180" s="152" t="s">
        <v>239</v>
      </c>
      <c r="Z180" s="242"/>
      <c r="AA180" s="106"/>
      <c r="AB180"/>
      <c r="AC180" s="106"/>
      <c r="AD180" s="106"/>
      <c r="AE180" s="106"/>
      <c r="AF180" s="106"/>
      <c r="AG180" s="106"/>
      <c r="AH180" s="106"/>
    </row>
    <row r="181" spans="1:34">
      <c r="A181" s="195" t="s">
        <v>240</v>
      </c>
      <c r="B181" s="1120">
        <v>14226.385547626593</v>
      </c>
      <c r="C181" s="1120">
        <v>14299.191515290229</v>
      </c>
      <c r="D181" s="196">
        <v>13991.300512971718</v>
      </c>
      <c r="E181" s="196"/>
      <c r="F181" s="196"/>
      <c r="G181" s="196"/>
      <c r="H181" s="196"/>
      <c r="I181" s="196"/>
      <c r="J181" s="196"/>
      <c r="K181" s="196"/>
      <c r="L181" s="196"/>
      <c r="M181" s="165"/>
      <c r="N181" s="173"/>
      <c r="O181" s="152" t="s">
        <v>240</v>
      </c>
      <c r="P181" s="241">
        <v>14157.411038158896</v>
      </c>
      <c r="Q181" s="196"/>
      <c r="R181" s="196"/>
      <c r="S181" s="165"/>
      <c r="T181" s="140"/>
      <c r="U181" s="152" t="s">
        <v>240</v>
      </c>
      <c r="V181" s="195"/>
      <c r="W181" s="165"/>
      <c r="X181" s="140"/>
      <c r="Y181" s="152" t="s">
        <v>240</v>
      </c>
      <c r="Z181" s="242"/>
      <c r="AA181" s="106"/>
      <c r="AB181"/>
      <c r="AC181" s="106"/>
      <c r="AD181" s="106"/>
      <c r="AE181" s="106"/>
      <c r="AF181" s="106"/>
      <c r="AG181" s="106"/>
      <c r="AH181" s="106"/>
    </row>
    <row r="182" spans="1:34">
      <c r="A182" s="195" t="s">
        <v>241</v>
      </c>
      <c r="B182" s="1120"/>
      <c r="C182" s="1121"/>
      <c r="D182" s="196">
        <v>14623.09140957447</v>
      </c>
      <c r="E182" s="196"/>
      <c r="F182" s="196"/>
      <c r="G182" s="196"/>
      <c r="H182" s="196"/>
      <c r="I182" s="196"/>
      <c r="J182" s="196"/>
      <c r="K182" s="196"/>
      <c r="L182" s="196"/>
      <c r="M182" s="165"/>
      <c r="N182" s="173"/>
      <c r="O182" s="152" t="s">
        <v>241</v>
      </c>
      <c r="P182" s="241">
        <v>14825.679514148425</v>
      </c>
      <c r="Q182" s="196"/>
      <c r="R182" s="196"/>
      <c r="S182" s="165"/>
      <c r="T182" s="140"/>
      <c r="U182" s="152" t="s">
        <v>241</v>
      </c>
      <c r="V182" s="241"/>
      <c r="W182" s="165"/>
      <c r="X182" s="140"/>
      <c r="Y182" s="152" t="s">
        <v>241</v>
      </c>
      <c r="Z182" s="242"/>
      <c r="AA182" s="106"/>
      <c r="AB182"/>
      <c r="AC182" s="106"/>
      <c r="AD182" s="106"/>
      <c r="AE182" s="106"/>
      <c r="AF182" s="106"/>
      <c r="AG182" s="106"/>
      <c r="AH182" s="106"/>
    </row>
    <row r="183" spans="1:34">
      <c r="A183" s="195" t="s">
        <v>97</v>
      </c>
      <c r="B183" s="1120">
        <v>10785.338573682167</v>
      </c>
      <c r="C183" s="1120">
        <v>11016.617874284919</v>
      </c>
      <c r="D183" s="196">
        <v>11437.705938088196</v>
      </c>
      <c r="E183" s="196"/>
      <c r="F183" s="196"/>
      <c r="G183" s="196"/>
      <c r="H183" s="196"/>
      <c r="I183" s="196"/>
      <c r="J183" s="196"/>
      <c r="K183" s="196"/>
      <c r="L183" s="196"/>
      <c r="M183" s="165"/>
      <c r="N183" s="173"/>
      <c r="O183" s="152" t="s">
        <v>97</v>
      </c>
      <c r="P183" s="241">
        <v>11111.677338883243</v>
      </c>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22">
        <v>13610.506172235782</v>
      </c>
      <c r="C184" s="1122">
        <v>13809.675623791112</v>
      </c>
      <c r="D184" s="199">
        <v>13711.642486022662</v>
      </c>
      <c r="E184" s="199"/>
      <c r="F184" s="199"/>
      <c r="G184" s="199"/>
      <c r="H184" s="199"/>
      <c r="I184" s="196"/>
      <c r="J184" s="196"/>
      <c r="K184" s="199"/>
      <c r="L184" s="199"/>
      <c r="M184" s="166"/>
      <c r="N184" s="173"/>
      <c r="O184" s="147" t="s">
        <v>242</v>
      </c>
      <c r="P184" s="243">
        <v>13712.704069861622</v>
      </c>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12.978742757658408</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12.960013841024308</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12.619773335073669</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12.598997686715141</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13.792056524761428</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13.928775321743132</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13.716961287227175</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13.879814743293036</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14.336364127033795</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14.534979915831791</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11.213437194204115</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10.893801312630629</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13.442786751002609</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13.44382751947218</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6.7229887484670554</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6.7132871696505916</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6.8020578276047079</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6.7908597531394612</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7.3511661276978417</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7.4240372464890898</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7.3111403660920846</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7.3979412581751882</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7.469245710184607</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7.5727245361483631</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5.4609439135774034</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5.3052812392511157</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6.9633635370193518</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6.9639026550865895</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B37" sqref="B37:D37"/>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46" t="s">
        <v>422</v>
      </c>
      <c r="B4" s="1646"/>
      <c r="C4" s="1646"/>
      <c r="D4" s="1646"/>
      <c r="E4" s="1646"/>
      <c r="F4" s="1646"/>
      <c r="G4" s="1646"/>
      <c r="H4" s="1646"/>
      <c r="I4" s="1646"/>
      <c r="J4" s="1646"/>
      <c r="K4" s="1646"/>
      <c r="L4" s="1646"/>
      <c r="M4" s="1646"/>
      <c r="N4" s="1646"/>
    </row>
    <row r="6" spans="1:14" ht="16.5" thickBot="1">
      <c r="C6" s="1031"/>
      <c r="E6" s="1032"/>
      <c r="F6" s="1033"/>
    </row>
    <row r="7" spans="1:14" ht="15.75" thickBot="1">
      <c r="A7" s="1034" t="s">
        <v>353</v>
      </c>
      <c r="B7" s="1035" t="s">
        <v>354</v>
      </c>
      <c r="C7" s="1036" t="s">
        <v>355</v>
      </c>
      <c r="D7" s="1036" t="s">
        <v>356</v>
      </c>
      <c r="E7" s="1036" t="s">
        <v>357</v>
      </c>
      <c r="F7" s="1036" t="s">
        <v>358</v>
      </c>
      <c r="G7" s="1036" t="s">
        <v>359</v>
      </c>
      <c r="H7" s="1036" t="s">
        <v>360</v>
      </c>
      <c r="I7" s="1036" t="s">
        <v>361</v>
      </c>
      <c r="J7" s="1036" t="s">
        <v>362</v>
      </c>
      <c r="K7" s="1036" t="s">
        <v>363</v>
      </c>
      <c r="L7" s="1036" t="s">
        <v>364</v>
      </c>
      <c r="M7" s="1037" t="s">
        <v>365</v>
      </c>
    </row>
    <row r="8" spans="1:14" ht="16.5" thickBot="1">
      <c r="A8" s="1038" t="s">
        <v>366</v>
      </c>
      <c r="B8" s="1039"/>
      <c r="C8" s="1039"/>
      <c r="D8" s="1039"/>
      <c r="E8" s="1039"/>
      <c r="F8" s="1039"/>
      <c r="G8" s="1039"/>
      <c r="H8" s="1039"/>
      <c r="I8" s="1039"/>
      <c r="J8" s="1039"/>
      <c r="K8" s="1039"/>
      <c r="L8" s="1039"/>
      <c r="M8" s="1040"/>
    </row>
    <row r="9" spans="1:14" ht="15.75">
      <c r="A9" s="1242" t="s">
        <v>367</v>
      </c>
      <c r="B9" s="1243">
        <v>10065.14920330695</v>
      </c>
      <c r="C9" s="1244">
        <v>10080.396827870052</v>
      </c>
      <c r="D9" s="1244">
        <v>10168.392423032492</v>
      </c>
      <c r="E9" s="1244">
        <v>10383.660897394942</v>
      </c>
      <c r="F9" s="1244">
        <v>10601.02602540495</v>
      </c>
      <c r="G9" s="1244">
        <v>10681.538024962125</v>
      </c>
      <c r="H9" s="1244">
        <v>10293.315596828763</v>
      </c>
      <c r="I9" s="1244">
        <v>10595.183348072431</v>
      </c>
      <c r="J9" s="1244">
        <v>10984.585741483217</v>
      </c>
      <c r="K9" s="1244">
        <v>10966.946248088372</v>
      </c>
      <c r="L9" s="1244">
        <v>11097.939953548594</v>
      </c>
      <c r="M9" s="1245">
        <v>11146.365363995808</v>
      </c>
    </row>
    <row r="10" spans="1:14" ht="15.75">
      <c r="A10" s="1041" t="s">
        <v>368</v>
      </c>
      <c r="B10" s="1108">
        <v>11132.805994345952</v>
      </c>
      <c r="C10" s="1109">
        <v>11233.336791819034</v>
      </c>
      <c r="D10" s="1109">
        <v>11549.323679081062</v>
      </c>
      <c r="E10" s="1109">
        <v>11779.076383839585</v>
      </c>
      <c r="F10" s="1109">
        <v>11597.36140191531</v>
      </c>
      <c r="G10" s="1109">
        <v>11706.808799822491</v>
      </c>
      <c r="H10" s="1109">
        <v>11199.573228816986</v>
      </c>
      <c r="I10" s="1109">
        <v>11073.620546924885</v>
      </c>
      <c r="J10" s="1109">
        <v>10919.998910676999</v>
      </c>
      <c r="K10" s="1109">
        <v>11083.771594849599</v>
      </c>
      <c r="L10" s="1109">
        <v>10697.446356089269</v>
      </c>
      <c r="M10" s="1110">
        <v>10922.845842494447</v>
      </c>
    </row>
    <row r="11" spans="1:14" ht="15.75">
      <c r="A11" s="1081" t="s">
        <v>369</v>
      </c>
      <c r="B11" s="1111">
        <v>10779.101139240223</v>
      </c>
      <c r="C11" s="1112">
        <v>10525.243839466166</v>
      </c>
      <c r="D11" s="1112">
        <v>10838.862022210526</v>
      </c>
      <c r="E11" s="1112">
        <v>10900.833594134192</v>
      </c>
      <c r="F11" s="1112">
        <v>10972.865021548203</v>
      </c>
      <c r="G11" s="1112">
        <v>10778.598012388826</v>
      </c>
      <c r="H11" s="1112">
        <v>10178.357608292003</v>
      </c>
      <c r="I11" s="1112">
        <v>10258.950000000001</v>
      </c>
      <c r="J11" s="1112">
        <v>10307.35</v>
      </c>
      <c r="K11" s="1112">
        <v>10339.77</v>
      </c>
      <c r="L11" s="1112">
        <v>10345.82</v>
      </c>
      <c r="M11" s="1113">
        <v>10371.826999999999</v>
      </c>
    </row>
    <row r="12" spans="1:14" ht="15.75">
      <c r="A12" s="1081">
        <v>2020</v>
      </c>
      <c r="B12" s="1111">
        <v>10388.681</v>
      </c>
      <c r="C12" s="1112">
        <v>10670.97</v>
      </c>
      <c r="D12" s="1112">
        <v>10665.460999999999</v>
      </c>
      <c r="E12" s="1112">
        <v>9957.9719999999998</v>
      </c>
      <c r="F12" s="1112">
        <v>9862.2099999999991</v>
      </c>
      <c r="G12" s="1112">
        <v>10291.19</v>
      </c>
      <c r="H12" s="1112">
        <v>10302.44</v>
      </c>
      <c r="I12" s="1112">
        <v>10213</v>
      </c>
      <c r="J12" s="1112">
        <v>10437</v>
      </c>
      <c r="K12" s="1112">
        <v>10396.290000000001</v>
      </c>
      <c r="L12" s="1112">
        <v>10067</v>
      </c>
      <c r="M12" s="1113">
        <v>10319.477999999999</v>
      </c>
    </row>
    <row r="13" spans="1:14" ht="16.5" thickBot="1">
      <c r="A13" s="1042">
        <v>2021</v>
      </c>
      <c r="B13" s="1114">
        <v>10398</v>
      </c>
      <c r="C13" s="1115">
        <v>10453.127</v>
      </c>
      <c r="D13" s="1115">
        <v>10670.55</v>
      </c>
      <c r="E13" s="1115"/>
      <c r="F13" s="1115"/>
      <c r="G13" s="1115"/>
      <c r="H13" s="1115"/>
      <c r="I13" s="1115"/>
      <c r="J13" s="1116"/>
      <c r="K13" s="1115"/>
      <c r="L13" s="1115"/>
      <c r="M13" s="1117"/>
    </row>
    <row r="15" spans="1:14" ht="16.5" thickBot="1">
      <c r="A15" s="1038" t="s">
        <v>370</v>
      </c>
      <c r="B15" s="1039"/>
      <c r="C15" s="1039"/>
      <c r="D15" s="1039"/>
      <c r="E15" s="1039"/>
      <c r="F15" s="1039"/>
      <c r="G15" s="1039"/>
      <c r="H15" s="1039"/>
      <c r="I15" s="1039"/>
      <c r="J15" s="1039"/>
      <c r="K15" s="1039"/>
      <c r="L15" s="1039"/>
      <c r="M15" s="1040"/>
    </row>
    <row r="16" spans="1:14" ht="15.75">
      <c r="A16" s="1242" t="s">
        <v>367</v>
      </c>
      <c r="B16" s="1243">
        <v>13077.710337994744</v>
      </c>
      <c r="C16" s="1244">
        <v>12903.073525758837</v>
      </c>
      <c r="D16" s="1244">
        <v>12698.931145933877</v>
      </c>
      <c r="E16" s="1244">
        <v>12657.588856436963</v>
      </c>
      <c r="F16" s="1244">
        <v>12717.112689021023</v>
      </c>
      <c r="G16" s="1244">
        <v>12734.575070390658</v>
      </c>
      <c r="H16" s="1244">
        <v>12584.73701594032</v>
      </c>
      <c r="I16" s="1244">
        <v>12999.206672696655</v>
      </c>
      <c r="J16" s="1244">
        <v>13326.129323653522</v>
      </c>
      <c r="K16" s="1244">
        <v>13558.078274143218</v>
      </c>
      <c r="L16" s="1244">
        <v>13767.296305638371</v>
      </c>
      <c r="M16" s="1245">
        <v>13967.765524559227</v>
      </c>
    </row>
    <row r="17" spans="1:14" ht="15.75">
      <c r="A17" s="1041" t="s">
        <v>368</v>
      </c>
      <c r="B17" s="1108">
        <v>13863.291293383541</v>
      </c>
      <c r="C17" s="1109">
        <v>13743.276622380532</v>
      </c>
      <c r="D17" s="1109">
        <v>13723.137993721932</v>
      </c>
      <c r="E17" s="1109">
        <v>13676.483392698095</v>
      </c>
      <c r="F17" s="1109">
        <v>13897.183799781353</v>
      </c>
      <c r="G17" s="1109">
        <v>13819.293352302531</v>
      </c>
      <c r="H17" s="1109">
        <v>13646.185847959312</v>
      </c>
      <c r="I17" s="1109">
        <v>13665.272297680553</v>
      </c>
      <c r="J17" s="1109">
        <v>13574.108658165709</v>
      </c>
      <c r="K17" s="1109">
        <v>13788.120289112323</v>
      </c>
      <c r="L17" s="1109">
        <v>13662.087019707555</v>
      </c>
      <c r="M17" s="1110">
        <v>13626.144742652335</v>
      </c>
    </row>
    <row r="18" spans="1:14" ht="15.75">
      <c r="A18" s="1081" t="s">
        <v>369</v>
      </c>
      <c r="B18" s="1111">
        <v>13645.090499529209</v>
      </c>
      <c r="C18" s="1112">
        <v>13282.733991297373</v>
      </c>
      <c r="D18" s="1112">
        <v>13143.170864206666</v>
      </c>
      <c r="E18" s="1112">
        <v>12928.022364758031</v>
      </c>
      <c r="F18" s="1112">
        <v>12944.684877391548</v>
      </c>
      <c r="G18" s="1112">
        <v>12448.358236205486</v>
      </c>
      <c r="H18" s="1112">
        <v>12124.260986050436</v>
      </c>
      <c r="I18" s="1112">
        <v>12505.99</v>
      </c>
      <c r="J18" s="1112">
        <v>12412.7</v>
      </c>
      <c r="K18" s="1112">
        <v>12447.57</v>
      </c>
      <c r="L18" s="1112">
        <v>12852.25</v>
      </c>
      <c r="M18" s="1113">
        <v>12965.558000000001</v>
      </c>
    </row>
    <row r="19" spans="1:14" ht="15.75">
      <c r="A19" s="1081">
        <v>2020</v>
      </c>
      <c r="B19" s="1111">
        <v>12890.187</v>
      </c>
      <c r="C19" s="1112">
        <v>12798.79</v>
      </c>
      <c r="D19" s="1112">
        <v>12923.992</v>
      </c>
      <c r="E19" s="1112">
        <v>12783.698</v>
      </c>
      <c r="F19" s="1112">
        <v>12556.07</v>
      </c>
      <c r="G19" s="1112">
        <v>12505.63</v>
      </c>
      <c r="H19" s="1112">
        <v>12371</v>
      </c>
      <c r="I19" s="1112">
        <v>12752</v>
      </c>
      <c r="J19" s="1112">
        <v>13005</v>
      </c>
      <c r="K19" s="1112">
        <v>13157.57</v>
      </c>
      <c r="L19" s="1112">
        <v>13347.61</v>
      </c>
      <c r="M19" s="1113">
        <v>13744.629000000001</v>
      </c>
    </row>
    <row r="20" spans="1:14" ht="16.5" thickBot="1">
      <c r="A20" s="1042">
        <v>2021</v>
      </c>
      <c r="B20" s="1114">
        <v>13694</v>
      </c>
      <c r="C20" s="1115">
        <v>13743.79</v>
      </c>
      <c r="D20" s="1115">
        <v>13486.798000000001</v>
      </c>
      <c r="E20" s="1115"/>
      <c r="F20" s="1115"/>
      <c r="G20" s="1115"/>
      <c r="H20" s="1115"/>
      <c r="I20" s="1115"/>
      <c r="J20" s="1116"/>
      <c r="K20" s="1115"/>
      <c r="L20" s="1115"/>
      <c r="M20" s="1117"/>
    </row>
    <row r="23" spans="1:14" ht="15.75">
      <c r="A23" s="1646" t="s">
        <v>423</v>
      </c>
      <c r="B23" s="1646"/>
      <c r="C23" s="1646"/>
      <c r="D23" s="1646"/>
      <c r="E23" s="1646"/>
      <c r="F23" s="1646"/>
      <c r="G23" s="1646"/>
      <c r="H23" s="1646"/>
      <c r="I23" s="1646"/>
      <c r="J23" s="1646"/>
      <c r="K23" s="1646"/>
      <c r="L23" s="1646"/>
      <c r="M23" s="1646"/>
      <c r="N23" s="1646"/>
    </row>
    <row r="24" spans="1:14" ht="13.5" thickBot="1"/>
    <row r="25" spans="1:14" ht="15.75" thickBot="1">
      <c r="A25" s="1034" t="s">
        <v>353</v>
      </c>
      <c r="B25" s="1035" t="s">
        <v>354</v>
      </c>
      <c r="C25" s="1036" t="s">
        <v>355</v>
      </c>
      <c r="D25" s="1036" t="s">
        <v>356</v>
      </c>
      <c r="E25" s="1036" t="s">
        <v>357</v>
      </c>
      <c r="F25" s="1036" t="s">
        <v>358</v>
      </c>
      <c r="G25" s="1036" t="s">
        <v>359</v>
      </c>
      <c r="H25" s="1036" t="s">
        <v>360</v>
      </c>
      <c r="I25" s="1036" t="s">
        <v>361</v>
      </c>
      <c r="J25" s="1036" t="s">
        <v>362</v>
      </c>
      <c r="K25" s="1036" t="s">
        <v>363</v>
      </c>
      <c r="L25" s="1036" t="s">
        <v>364</v>
      </c>
      <c r="M25" s="1037" t="s">
        <v>365</v>
      </c>
    </row>
    <row r="26" spans="1:14" ht="16.5" thickBot="1">
      <c r="A26" s="1044" t="s">
        <v>371</v>
      </c>
      <c r="B26" s="1045"/>
      <c r="C26" s="1045"/>
      <c r="D26" s="1045"/>
      <c r="E26" s="1045"/>
      <c r="F26" s="1045"/>
      <c r="G26" s="1045"/>
      <c r="H26" s="1045"/>
      <c r="I26" s="1045"/>
      <c r="J26" s="1045"/>
      <c r="K26" s="1045"/>
      <c r="L26" s="1045"/>
      <c r="M26" s="1046"/>
    </row>
    <row r="27" spans="1:14" ht="15.75">
      <c r="A27" s="1043" t="s">
        <v>367</v>
      </c>
      <c r="B27" s="1105">
        <v>27851.705456255884</v>
      </c>
      <c r="C27" s="1106">
        <v>27123.64730249999</v>
      </c>
      <c r="D27" s="1106">
        <v>26582.674622279141</v>
      </c>
      <c r="E27" s="1106">
        <v>27784.630848493467</v>
      </c>
      <c r="F27" s="1106">
        <v>29598.213320045077</v>
      </c>
      <c r="G27" s="1106">
        <v>28787.621133339711</v>
      </c>
      <c r="H27" s="1106">
        <v>29300.536472176766</v>
      </c>
      <c r="I27" s="1106">
        <v>30504.441266437731</v>
      </c>
      <c r="J27" s="1106">
        <v>30498.821648031102</v>
      </c>
      <c r="K27" s="1106">
        <v>28648.548081830173</v>
      </c>
      <c r="L27" s="1106">
        <v>27467.131642772347</v>
      </c>
      <c r="M27" s="1107">
        <v>27778.199839529283</v>
      </c>
    </row>
    <row r="28" spans="1:14" ht="15.75">
      <c r="A28" s="1041" t="s">
        <v>368</v>
      </c>
      <c r="B28" s="1108">
        <v>25833.94075375775</v>
      </c>
      <c r="C28" s="1109">
        <v>25340.374581887783</v>
      </c>
      <c r="D28" s="1109">
        <v>26641.953903275295</v>
      </c>
      <c r="E28" s="1109">
        <v>26658.495362448899</v>
      </c>
      <c r="F28" s="1109">
        <v>28853.883794903919</v>
      </c>
      <c r="G28" s="1109">
        <v>29543.034993483714</v>
      </c>
      <c r="H28" s="1109">
        <v>28801.681986809574</v>
      </c>
      <c r="I28" s="1109">
        <v>28392.787205244891</v>
      </c>
      <c r="J28" s="1109">
        <v>28466.022011387158</v>
      </c>
      <c r="K28" s="1109">
        <v>27616.704977122507</v>
      </c>
      <c r="L28" s="1109">
        <v>26839.808929233062</v>
      </c>
      <c r="M28" s="1110">
        <v>27141.214844955597</v>
      </c>
    </row>
    <row r="29" spans="1:14" ht="15.75">
      <c r="A29" s="1081" t="s">
        <v>369</v>
      </c>
      <c r="B29" s="1111">
        <v>25776.336953005964</v>
      </c>
      <c r="C29" s="1112">
        <v>23649.071175292673</v>
      </c>
      <c r="D29" s="1112">
        <v>24244.69587026758</v>
      </c>
      <c r="E29" s="1112">
        <v>25502.655897270379</v>
      </c>
      <c r="F29" s="1112">
        <v>25923.582065295945</v>
      </c>
      <c r="G29" s="1112">
        <v>27055.720758505297</v>
      </c>
      <c r="H29" s="1112">
        <v>29655.713761194031</v>
      </c>
      <c r="I29" s="1112">
        <v>30642.32</v>
      </c>
      <c r="J29" s="1112">
        <v>30399.279999999999</v>
      </c>
      <c r="K29" s="1112">
        <v>31237.96</v>
      </c>
      <c r="L29" s="1112">
        <v>24570.28</v>
      </c>
      <c r="M29" s="1113">
        <v>24086.651999999998</v>
      </c>
    </row>
    <row r="30" spans="1:14" ht="15.75">
      <c r="A30" s="1081">
        <v>2020</v>
      </c>
      <c r="B30" s="1111">
        <v>24209.279999999999</v>
      </c>
      <c r="C30" s="1112">
        <v>23642.53</v>
      </c>
      <c r="D30" s="1112">
        <v>20911.437000000002</v>
      </c>
      <c r="E30" s="1112">
        <v>17388.701000000001</v>
      </c>
      <c r="F30" s="1112">
        <v>18760.21</v>
      </c>
      <c r="G30" s="1112">
        <v>26428.68</v>
      </c>
      <c r="H30" s="1112">
        <v>26919</v>
      </c>
      <c r="I30" s="1112">
        <v>30003</v>
      </c>
      <c r="J30" s="1112">
        <v>29393</v>
      </c>
      <c r="K30" s="1112">
        <v>24818.12</v>
      </c>
      <c r="L30" s="1112">
        <v>20329.59</v>
      </c>
      <c r="M30" s="1113">
        <v>25794</v>
      </c>
    </row>
    <row r="31" spans="1:14" ht="16.5" thickBot="1">
      <c r="A31" s="1042">
        <v>2021</v>
      </c>
      <c r="B31" s="1114">
        <v>26085</v>
      </c>
      <c r="C31" s="1115">
        <v>23426.741999999998</v>
      </c>
      <c r="D31" s="1115">
        <v>31132.74</v>
      </c>
      <c r="E31" s="1115"/>
      <c r="F31" s="1115"/>
      <c r="G31" s="1115"/>
      <c r="H31" s="1115"/>
      <c r="I31" s="1115"/>
      <c r="J31" s="1116"/>
      <c r="K31" s="1115"/>
      <c r="L31" s="1115"/>
      <c r="M31" s="1117"/>
    </row>
    <row r="32" spans="1:14" ht="16.5" thickBot="1">
      <c r="A32" s="1038" t="s">
        <v>374</v>
      </c>
      <c r="B32" s="1039"/>
      <c r="C32" s="1039"/>
      <c r="D32" s="1039"/>
      <c r="E32" s="1039"/>
      <c r="F32" s="1039"/>
      <c r="G32" s="1039"/>
      <c r="H32" s="1039"/>
      <c r="I32" s="1039"/>
      <c r="J32" s="1039"/>
      <c r="K32" s="1039"/>
      <c r="L32" s="1039"/>
      <c r="M32" s="1040"/>
    </row>
    <row r="33" spans="1:13" ht="15.75">
      <c r="A33" s="1242" t="s">
        <v>367</v>
      </c>
      <c r="B33" s="1243">
        <v>21663.966949699432</v>
      </c>
      <c r="C33" s="1244">
        <v>21525.397673001702</v>
      </c>
      <c r="D33" s="1244">
        <v>21115.733438107225</v>
      </c>
      <c r="E33" s="1244">
        <v>21302.128362253105</v>
      </c>
      <c r="F33" s="1244">
        <v>21200.291742224468</v>
      </c>
      <c r="G33" s="1244">
        <v>20822.118697379927</v>
      </c>
      <c r="H33" s="1244">
        <v>20206.889065246851</v>
      </c>
      <c r="I33" s="1244">
        <v>20948.119652057965</v>
      </c>
      <c r="J33" s="1244">
        <v>21116.098043152244</v>
      </c>
      <c r="K33" s="1244">
        <v>21873.281641223013</v>
      </c>
      <c r="L33" s="1244">
        <v>21354.087891290288</v>
      </c>
      <c r="M33" s="1245">
        <v>22297.314513329471</v>
      </c>
    </row>
    <row r="34" spans="1:13" ht="15.75">
      <c r="A34" s="1041" t="s">
        <v>368</v>
      </c>
      <c r="B34" s="1108">
        <v>21402.312901691836</v>
      </c>
      <c r="C34" s="1109">
        <v>21211.519078437537</v>
      </c>
      <c r="D34" s="1109">
        <v>21982.387355191033</v>
      </c>
      <c r="E34" s="1109">
        <v>21460.556994517105</v>
      </c>
      <c r="F34" s="1109">
        <v>22185.677427629282</v>
      </c>
      <c r="G34" s="1109">
        <v>21834.028071648627</v>
      </c>
      <c r="H34" s="1109">
        <v>21564.632920196203</v>
      </c>
      <c r="I34" s="1109">
        <v>21295.617981644409</v>
      </c>
      <c r="J34" s="1109">
        <v>20755.561440894948</v>
      </c>
      <c r="K34" s="1109">
        <v>20670.700563797891</v>
      </c>
      <c r="L34" s="1109">
        <v>21400.192230924309</v>
      </c>
      <c r="M34" s="1110">
        <v>22220.298261284093</v>
      </c>
    </row>
    <row r="35" spans="1:13" ht="15.75">
      <c r="A35" s="1081" t="s">
        <v>369</v>
      </c>
      <c r="B35" s="1111">
        <v>21710.465139517379</v>
      </c>
      <c r="C35" s="1112">
        <v>21462.727974698573</v>
      </c>
      <c r="D35" s="1112">
        <v>21517.060154219016</v>
      </c>
      <c r="E35" s="1112">
        <v>21946.164324302244</v>
      </c>
      <c r="F35" s="1112">
        <v>21378.921701744526</v>
      </c>
      <c r="G35" s="1112">
        <v>21331.314775808616</v>
      </c>
      <c r="H35" s="1112">
        <v>20629.234211361087</v>
      </c>
      <c r="I35" s="1112">
        <v>22365.58</v>
      </c>
      <c r="J35" s="1112">
        <v>22334.37</v>
      </c>
      <c r="K35" s="1112">
        <v>21397.7</v>
      </c>
      <c r="L35" s="1112">
        <v>21495.15</v>
      </c>
      <c r="M35" s="1113">
        <v>21850.143</v>
      </c>
    </row>
    <row r="36" spans="1:13" ht="15.75">
      <c r="A36" s="1081">
        <v>2020</v>
      </c>
      <c r="B36" s="1111">
        <v>21970.524000000001</v>
      </c>
      <c r="C36" s="1112">
        <v>22113.47</v>
      </c>
      <c r="D36" s="1112">
        <v>22176.83</v>
      </c>
      <c r="E36" s="1112">
        <v>22601.621999999999</v>
      </c>
      <c r="F36" s="1112">
        <v>21531.78</v>
      </c>
      <c r="G36" s="1112">
        <v>22298.91</v>
      </c>
      <c r="H36" s="1112">
        <v>22148</v>
      </c>
      <c r="I36" s="1112">
        <v>21174</v>
      </c>
      <c r="J36" s="1112">
        <v>21958.95</v>
      </c>
      <c r="K36" s="1112">
        <v>22332.32</v>
      </c>
      <c r="L36" s="1112">
        <v>22496.45</v>
      </c>
      <c r="M36" s="1113">
        <v>24268.09</v>
      </c>
    </row>
    <row r="37" spans="1:13" ht="16.5" thickBot="1">
      <c r="A37" s="1042">
        <v>2021</v>
      </c>
      <c r="B37" s="1114">
        <v>23537</v>
      </c>
      <c r="C37" s="1115">
        <v>23987.297999999999</v>
      </c>
      <c r="D37" s="1115">
        <v>25008.2</v>
      </c>
      <c r="E37" s="1115"/>
      <c r="F37" s="1115"/>
      <c r="G37" s="1115"/>
      <c r="H37" s="1115"/>
      <c r="I37" s="1115"/>
      <c r="J37" s="1116"/>
      <c r="K37" s="1115"/>
      <c r="L37" s="1115"/>
      <c r="M37" s="1117"/>
    </row>
    <row r="49" spans="19:19">
      <c r="S49" s="106" t="s">
        <v>372</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16" workbookViewId="0">
      <selection activeCell="V20" sqref="V2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37"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70" t="s">
        <v>86</v>
      </c>
      <c r="B1" s="1470"/>
      <c r="C1" s="1470"/>
      <c r="D1" s="1470"/>
      <c r="E1" s="1470"/>
      <c r="F1" s="1470"/>
      <c r="G1" s="1470"/>
      <c r="H1" s="1470"/>
      <c r="I1" s="1470"/>
      <c r="J1" s="1470"/>
      <c r="K1" s="130"/>
    </row>
    <row r="2" spans="1:11" ht="19.5" thickBot="1">
      <c r="A2" s="1484" t="s">
        <v>336</v>
      </c>
      <c r="B2" s="1485"/>
      <c r="C2" s="1485"/>
      <c r="D2" s="1485"/>
      <c r="E2" s="1485"/>
      <c r="F2" s="1485"/>
      <c r="G2" s="1485"/>
      <c r="H2" s="1485"/>
      <c r="I2" s="1485"/>
      <c r="J2" s="1486"/>
    </row>
    <row r="3" spans="1:11" ht="26.25" thickBot="1">
      <c r="A3" s="722"/>
      <c r="B3" s="805"/>
      <c r="C3" s="806" t="s">
        <v>81</v>
      </c>
      <c r="D3" s="132"/>
      <c r="E3" s="762"/>
      <c r="F3" s="763" t="s">
        <v>324</v>
      </c>
      <c r="G3" s="764" t="s">
        <v>325</v>
      </c>
      <c r="H3" s="765" t="s">
        <v>90</v>
      </c>
      <c r="I3" s="763" t="s">
        <v>326</v>
      </c>
      <c r="J3" s="764" t="s">
        <v>327</v>
      </c>
    </row>
    <row r="4" spans="1:11" ht="27">
      <c r="A4" s="723" t="s">
        <v>73</v>
      </c>
      <c r="B4" s="766" t="s">
        <v>82</v>
      </c>
      <c r="C4" s="767" t="s">
        <v>83</v>
      </c>
      <c r="D4" s="902" t="s">
        <v>84</v>
      </c>
      <c r="E4" s="768" t="s">
        <v>91</v>
      </c>
      <c r="F4" s="769" t="s">
        <v>77</v>
      </c>
      <c r="G4" s="770" t="s">
        <v>69</v>
      </c>
      <c r="H4" s="771" t="s">
        <v>92</v>
      </c>
      <c r="I4" s="133" t="s">
        <v>70</v>
      </c>
      <c r="J4" s="772" t="s">
        <v>91</v>
      </c>
    </row>
    <row r="5" spans="1:11" ht="14.25" thickBot="1">
      <c r="A5" s="134"/>
      <c r="B5" s="1155" t="s">
        <v>531</v>
      </c>
      <c r="C5" s="1156" t="s">
        <v>531</v>
      </c>
      <c r="D5" s="1156" t="s">
        <v>531</v>
      </c>
      <c r="E5" s="773" t="s">
        <v>70</v>
      </c>
      <c r="F5" s="871" t="s">
        <v>531</v>
      </c>
      <c r="G5" s="774" t="s">
        <v>93</v>
      </c>
      <c r="H5" s="775" t="s">
        <v>89</v>
      </c>
      <c r="I5" s="871" t="s">
        <v>531</v>
      </c>
      <c r="J5" s="776" t="s">
        <v>79</v>
      </c>
    </row>
    <row r="6" spans="1:11" ht="16.5" thickBot="1">
      <c r="A6" s="1047" t="s">
        <v>331</v>
      </c>
      <c r="B6" s="1048"/>
      <c r="C6" s="1048"/>
      <c r="D6" s="1048"/>
      <c r="E6" s="1048"/>
      <c r="F6" s="1048"/>
      <c r="G6" s="1048"/>
      <c r="H6" s="1048"/>
      <c r="I6" s="777"/>
      <c r="J6" s="778"/>
    </row>
    <row r="7" spans="1:11" ht="15.75" thickBot="1">
      <c r="A7" s="1164" t="s">
        <v>22</v>
      </c>
      <c r="B7" s="1157">
        <v>7.1840214140398846</v>
      </c>
      <c r="C7" s="779">
        <v>13868.767208571206</v>
      </c>
      <c r="D7" s="780">
        <v>14146.142552742631</v>
      </c>
      <c r="E7" s="781">
        <v>-0.77964580303005815</v>
      </c>
      <c r="F7" s="782">
        <v>329.5277027027027</v>
      </c>
      <c r="G7" s="781">
        <v>0.10734404169443527</v>
      </c>
      <c r="H7" s="781">
        <v>5.9095106186518924</v>
      </c>
      <c r="I7" s="781">
        <v>100</v>
      </c>
      <c r="J7" s="783" t="s">
        <v>23</v>
      </c>
    </row>
    <row r="8" spans="1:11" ht="15">
      <c r="A8" s="1165" t="s">
        <v>102</v>
      </c>
      <c r="B8" s="1158">
        <v>7.4382028406287404</v>
      </c>
      <c r="C8" s="784">
        <v>13800.00527018319</v>
      </c>
      <c r="D8" s="785">
        <v>14076.005375586854</v>
      </c>
      <c r="E8" s="786">
        <v>6.9138361828548334</v>
      </c>
      <c r="F8" s="787">
        <v>266.22500000000002</v>
      </c>
      <c r="G8" s="788">
        <v>12.484155673442558</v>
      </c>
      <c r="H8" s="788">
        <v>-11.111111111111111</v>
      </c>
      <c r="I8" s="788">
        <v>8.7183958151700089E-2</v>
      </c>
      <c r="J8" s="789">
        <v>-1.6694158191790223E-2</v>
      </c>
    </row>
    <row r="9" spans="1:11" ht="15">
      <c r="A9" s="1166" t="s">
        <v>103</v>
      </c>
      <c r="B9" s="1159">
        <v>7.7672504751856231</v>
      </c>
      <c r="C9" s="790">
        <v>14572.702580085595</v>
      </c>
      <c r="D9" s="791">
        <v>14864.156631687307</v>
      </c>
      <c r="E9" s="792">
        <v>0.35477270753738771</v>
      </c>
      <c r="F9" s="793">
        <v>354.61613685344832</v>
      </c>
      <c r="G9" s="794">
        <v>0.73044393463862367</v>
      </c>
      <c r="H9" s="794">
        <v>-1.4077025232403717</v>
      </c>
      <c r="I9" s="794">
        <v>40.453356582388835</v>
      </c>
      <c r="J9" s="795">
        <v>-3.0023220879712724</v>
      </c>
    </row>
    <row r="10" spans="1:11" ht="15">
      <c r="A10" s="1166" t="s">
        <v>104</v>
      </c>
      <c r="B10" s="1159">
        <v>7.7238274440617927</v>
      </c>
      <c r="C10" s="790">
        <v>14491.233478539947</v>
      </c>
      <c r="D10" s="791">
        <v>14781.058148110746</v>
      </c>
      <c r="E10" s="792">
        <v>0.54993200192604119</v>
      </c>
      <c r="F10" s="793">
        <v>394.12786069651736</v>
      </c>
      <c r="G10" s="794">
        <v>1.3063436817973677</v>
      </c>
      <c r="H10" s="794">
        <v>4.3252595155709344</v>
      </c>
      <c r="I10" s="794">
        <v>13.142981691368789</v>
      </c>
      <c r="J10" s="795">
        <v>-0.19958525230618918</v>
      </c>
    </row>
    <row r="11" spans="1:11" ht="15">
      <c r="A11" s="1166" t="s">
        <v>105</v>
      </c>
      <c r="B11" s="1160" t="s">
        <v>99</v>
      </c>
      <c r="C11" s="790" t="s">
        <v>99</v>
      </c>
      <c r="D11" s="791" t="s">
        <v>99</v>
      </c>
      <c r="E11" s="792" t="s">
        <v>99</v>
      </c>
      <c r="F11" s="793" t="s">
        <v>99</v>
      </c>
      <c r="G11" s="794" t="s">
        <v>99</v>
      </c>
      <c r="H11" s="794" t="s">
        <v>99</v>
      </c>
      <c r="I11" s="794" t="s">
        <v>99</v>
      </c>
      <c r="J11" s="795" t="s">
        <v>99</v>
      </c>
    </row>
    <row r="12" spans="1:11" ht="15">
      <c r="A12" s="1166" t="s">
        <v>97</v>
      </c>
      <c r="B12" s="1159">
        <v>5.6907892871185748</v>
      </c>
      <c r="C12" s="790">
        <v>11685.39894685539</v>
      </c>
      <c r="D12" s="791">
        <v>11919.106925792497</v>
      </c>
      <c r="E12" s="792">
        <v>-1.0286848327704874</v>
      </c>
      <c r="F12" s="793">
        <v>283.65669622025194</v>
      </c>
      <c r="G12" s="794">
        <v>0.8932056156935988</v>
      </c>
      <c r="H12" s="794">
        <v>15.775256618044301</v>
      </c>
      <c r="I12" s="794">
        <v>23.35440278988666</v>
      </c>
      <c r="J12" s="795">
        <v>1.9901368619088231</v>
      </c>
    </row>
    <row r="13" spans="1:11" ht="15.75" thickBot="1">
      <c r="A13" s="1167" t="s">
        <v>106</v>
      </c>
      <c r="B13" s="1161">
        <v>7.2713956311481036</v>
      </c>
      <c r="C13" s="796">
        <v>14037.443303374717</v>
      </c>
      <c r="D13" s="797">
        <v>14318.192169442213</v>
      </c>
      <c r="E13" s="798">
        <v>-2.3032704692243016</v>
      </c>
      <c r="F13" s="799">
        <v>295.24765068818226</v>
      </c>
      <c r="G13" s="800">
        <v>0.3067067121250549</v>
      </c>
      <c r="H13" s="800">
        <v>11.895910780669144</v>
      </c>
      <c r="I13" s="800">
        <v>22.962074978204011</v>
      </c>
      <c r="J13" s="801">
        <v>1.2284646365604281</v>
      </c>
    </row>
    <row r="14" spans="1:11" ht="16.5" thickBot="1">
      <c r="A14" s="1047" t="s">
        <v>328</v>
      </c>
      <c r="B14" s="1048"/>
      <c r="C14" s="1048"/>
      <c r="D14" s="1048"/>
      <c r="E14" s="1048"/>
      <c r="F14" s="1048"/>
      <c r="G14" s="1048"/>
      <c r="H14" s="1048"/>
      <c r="I14" s="777"/>
      <c r="J14" s="778"/>
    </row>
    <row r="15" spans="1:11" ht="15.75" thickBot="1">
      <c r="A15" s="1164" t="s">
        <v>22</v>
      </c>
      <c r="B15" s="1162">
        <v>7.0477163064242561</v>
      </c>
      <c r="C15" s="802">
        <v>13605.629935181962</v>
      </c>
      <c r="D15" s="803">
        <v>13877.742533885601</v>
      </c>
      <c r="E15" s="781">
        <v>1.0287261386285711</v>
      </c>
      <c r="F15" s="781">
        <v>323.97190804032448</v>
      </c>
      <c r="G15" s="781">
        <v>0.77606378280465682</v>
      </c>
      <c r="H15" s="781">
        <v>7.6353050152176793</v>
      </c>
      <c r="I15" s="781">
        <v>100</v>
      </c>
      <c r="J15" s="783" t="s">
        <v>23</v>
      </c>
    </row>
    <row r="16" spans="1:11" ht="15">
      <c r="A16" s="1165" t="s">
        <v>102</v>
      </c>
      <c r="B16" s="1158">
        <v>7.3517750665044694</v>
      </c>
      <c r="C16" s="784">
        <v>13639.656895184544</v>
      </c>
      <c r="D16" s="785">
        <v>13912.450033088235</v>
      </c>
      <c r="E16" s="786">
        <v>3.1868878535279412</v>
      </c>
      <c r="F16" s="787">
        <v>247.26363636363632</v>
      </c>
      <c r="G16" s="788">
        <v>4.5828069211754645</v>
      </c>
      <c r="H16" s="788">
        <v>-21.428571428571427</v>
      </c>
      <c r="I16" s="804">
        <v>0.13523481681829358</v>
      </c>
      <c r="J16" s="789">
        <v>-5.0023883724249762E-2</v>
      </c>
    </row>
    <row r="17" spans="1:10" ht="15">
      <c r="A17" s="1166" t="s">
        <v>103</v>
      </c>
      <c r="B17" s="1159">
        <v>7.714896344901792</v>
      </c>
      <c r="C17" s="790">
        <v>14474.477194937695</v>
      </c>
      <c r="D17" s="791">
        <v>14763.966738836451</v>
      </c>
      <c r="E17" s="792">
        <v>0.61987052329026171</v>
      </c>
      <c r="F17" s="793">
        <v>354.42806959947467</v>
      </c>
      <c r="G17" s="794">
        <v>0.20508571060167233</v>
      </c>
      <c r="H17" s="794">
        <v>11.656891495601172</v>
      </c>
      <c r="I17" s="794">
        <v>37.447750184411113</v>
      </c>
      <c r="J17" s="795">
        <v>1.348769107264097</v>
      </c>
    </row>
    <row r="18" spans="1:10" ht="15">
      <c r="A18" s="1166" t="s">
        <v>104</v>
      </c>
      <c r="B18" s="1159">
        <v>7.7585903433385894</v>
      </c>
      <c r="C18" s="790">
        <v>14556.454677933563</v>
      </c>
      <c r="D18" s="791">
        <v>14847.583771492235</v>
      </c>
      <c r="E18" s="792">
        <v>0.48715114249414626</v>
      </c>
      <c r="F18" s="793">
        <v>379.66174242424239</v>
      </c>
      <c r="G18" s="794">
        <v>1.3573134294845151</v>
      </c>
      <c r="H18" s="794">
        <v>15.451895043731778</v>
      </c>
      <c r="I18" s="794">
        <v>9.7369068109171391</v>
      </c>
      <c r="J18" s="795">
        <v>0.6592304843325163</v>
      </c>
    </row>
    <row r="19" spans="1:10" ht="15">
      <c r="A19" s="1166" t="s">
        <v>105</v>
      </c>
      <c r="B19" s="1160" t="s">
        <v>99</v>
      </c>
      <c r="C19" s="790" t="s">
        <v>253</v>
      </c>
      <c r="D19" s="791" t="s">
        <v>253</v>
      </c>
      <c r="E19" s="792" t="s">
        <v>99</v>
      </c>
      <c r="F19" s="793" t="s">
        <v>253</v>
      </c>
      <c r="G19" s="794" t="s">
        <v>99</v>
      </c>
      <c r="H19" s="794" t="s">
        <v>99</v>
      </c>
      <c r="I19" s="794" t="s">
        <v>99</v>
      </c>
      <c r="J19" s="795" t="s">
        <v>99</v>
      </c>
    </row>
    <row r="20" spans="1:10" ht="15">
      <c r="A20" s="1166" t="s">
        <v>97</v>
      </c>
      <c r="B20" s="1159">
        <v>5.6671897775622062</v>
      </c>
      <c r="C20" s="790">
        <v>11636.939994994264</v>
      </c>
      <c r="D20" s="791">
        <v>11869.678794894149</v>
      </c>
      <c r="E20" s="792">
        <v>-0.19287045598587196</v>
      </c>
      <c r="F20" s="793">
        <v>291.13396785109978</v>
      </c>
      <c r="G20" s="794">
        <v>-0.31649797165276911</v>
      </c>
      <c r="H20" s="794">
        <v>-3.510204081632653</v>
      </c>
      <c r="I20" s="794">
        <v>29.063191541676915</v>
      </c>
      <c r="J20" s="795">
        <v>-3.3570810532681676</v>
      </c>
    </row>
    <row r="21" spans="1:10" ht="15.75" thickBot="1">
      <c r="A21" s="1167" t="s">
        <v>106</v>
      </c>
      <c r="B21" s="1161">
        <v>7.1662246541681913</v>
      </c>
      <c r="C21" s="796">
        <v>13834.410529282222</v>
      </c>
      <c r="D21" s="797">
        <v>14111.098739867866</v>
      </c>
      <c r="E21" s="798">
        <v>0.60182716409894088</v>
      </c>
      <c r="F21" s="799">
        <v>293.58023983315957</v>
      </c>
      <c r="G21" s="800">
        <v>1.1400949844907946</v>
      </c>
      <c r="H21" s="800">
        <v>15.891238670694863</v>
      </c>
      <c r="I21" s="800">
        <v>23.580034423407916</v>
      </c>
      <c r="J21" s="801">
        <v>1.679809466414401</v>
      </c>
    </row>
    <row r="22" spans="1:10" ht="16.5" thickBot="1">
      <c r="A22" s="1047" t="s">
        <v>332</v>
      </c>
      <c r="B22" s="1048"/>
      <c r="C22" s="1048"/>
      <c r="D22" s="1048"/>
      <c r="E22" s="1048"/>
      <c r="F22" s="1048"/>
      <c r="G22" s="1048"/>
      <c r="H22" s="1048"/>
      <c r="I22" s="777"/>
      <c r="J22" s="778"/>
    </row>
    <row r="23" spans="1:10" ht="15.75" thickBot="1">
      <c r="A23" s="1164" t="s">
        <v>22</v>
      </c>
      <c r="B23" s="1162">
        <v>6.0720495432729438</v>
      </c>
      <c r="C23" s="802">
        <v>11722.103365391784</v>
      </c>
      <c r="D23" s="803">
        <v>11956.545432699621</v>
      </c>
      <c r="E23" s="781">
        <v>0.54862841345119207</v>
      </c>
      <c r="F23" s="781">
        <v>321.44466666666659</v>
      </c>
      <c r="G23" s="781">
        <v>-1.5939287890059235</v>
      </c>
      <c r="H23" s="781">
        <v>9.3117408906882595</v>
      </c>
      <c r="I23" s="781">
        <v>100</v>
      </c>
      <c r="J23" s="783" t="s">
        <v>23</v>
      </c>
    </row>
    <row r="24" spans="1:10" ht="15">
      <c r="A24" s="1165" t="s">
        <v>102</v>
      </c>
      <c r="B24" s="1163" t="s">
        <v>99</v>
      </c>
      <c r="C24" s="784" t="s">
        <v>99</v>
      </c>
      <c r="D24" s="785" t="s">
        <v>99</v>
      </c>
      <c r="E24" s="786" t="s">
        <v>99</v>
      </c>
      <c r="F24" s="787" t="s">
        <v>99</v>
      </c>
      <c r="G24" s="788" t="s">
        <v>99</v>
      </c>
      <c r="H24" s="804" t="s">
        <v>99</v>
      </c>
      <c r="I24" s="804" t="s">
        <v>99</v>
      </c>
      <c r="J24" s="811" t="s">
        <v>99</v>
      </c>
    </row>
    <row r="25" spans="1:10" ht="15">
      <c r="A25" s="1166" t="s">
        <v>103</v>
      </c>
      <c r="B25" s="1160">
        <v>6.9293092240898968</v>
      </c>
      <c r="C25" s="790">
        <v>13000.580157767161</v>
      </c>
      <c r="D25" s="791">
        <v>13260.591760922505</v>
      </c>
      <c r="E25" s="792">
        <v>0.24891729235965096</v>
      </c>
      <c r="F25" s="793">
        <v>364.53603133159265</v>
      </c>
      <c r="G25" s="794">
        <v>-2.0107945365052458</v>
      </c>
      <c r="H25" s="794">
        <v>12.979351032448378</v>
      </c>
      <c r="I25" s="1003">
        <v>28.370370370370367</v>
      </c>
      <c r="J25" s="1004">
        <v>0.92097765781975838</v>
      </c>
    </row>
    <row r="26" spans="1:10" ht="15">
      <c r="A26" s="1166" t="s">
        <v>104</v>
      </c>
      <c r="B26" s="1159">
        <v>7.3605303946149867</v>
      </c>
      <c r="C26" s="790">
        <v>13809.625505844253</v>
      </c>
      <c r="D26" s="791">
        <v>14085.818015961138</v>
      </c>
      <c r="E26" s="792">
        <v>1.0745444688488666</v>
      </c>
      <c r="F26" s="793">
        <v>400.27083333333331</v>
      </c>
      <c r="G26" s="794">
        <v>-1.6488308091433222E-2</v>
      </c>
      <c r="H26" s="794">
        <v>-24.210526315789473</v>
      </c>
      <c r="I26" s="794">
        <v>5.3333333333333339</v>
      </c>
      <c r="J26" s="795">
        <v>-2.3589743589743586</v>
      </c>
    </row>
    <row r="27" spans="1:10" ht="15">
      <c r="A27" s="1166" t="s">
        <v>105</v>
      </c>
      <c r="B27" s="1160" t="s">
        <v>99</v>
      </c>
      <c r="C27" s="790" t="s">
        <v>99</v>
      </c>
      <c r="D27" s="791" t="s">
        <v>99</v>
      </c>
      <c r="E27" s="792" t="s">
        <v>99</v>
      </c>
      <c r="F27" s="793" t="s">
        <v>99</v>
      </c>
      <c r="G27" s="794" t="s">
        <v>99</v>
      </c>
      <c r="H27" s="794" t="s">
        <v>99</v>
      </c>
      <c r="I27" s="794" t="s">
        <v>99</v>
      </c>
      <c r="J27" s="795" t="s">
        <v>99</v>
      </c>
    </row>
    <row r="28" spans="1:10" ht="15">
      <c r="A28" s="1166" t="s">
        <v>97</v>
      </c>
      <c r="B28" s="1160">
        <v>5.0925499771626992</v>
      </c>
      <c r="C28" s="790">
        <v>10456.981472613346</v>
      </c>
      <c r="D28" s="791">
        <v>10666.121102065614</v>
      </c>
      <c r="E28" s="792">
        <v>1.7023739413173726</v>
      </c>
      <c r="F28" s="793">
        <v>293.51626248216826</v>
      </c>
      <c r="G28" s="794">
        <v>1.3058451326977152E-2</v>
      </c>
      <c r="H28" s="794">
        <v>12.882447665056359</v>
      </c>
      <c r="I28" s="794">
        <v>51.925925925925931</v>
      </c>
      <c r="J28" s="795">
        <v>1.6425251162093346</v>
      </c>
    </row>
    <row r="29" spans="1:10" ht="15.75" thickBot="1">
      <c r="A29" s="1167" t="s">
        <v>106</v>
      </c>
      <c r="B29" s="1161">
        <v>6.2595862736734524</v>
      </c>
      <c r="C29" s="796">
        <v>12084.143385469984</v>
      </c>
      <c r="D29" s="797">
        <v>12325.826253179384</v>
      </c>
      <c r="E29" s="798">
        <v>2.2183215445539117</v>
      </c>
      <c r="F29" s="799">
        <v>308.03402061855667</v>
      </c>
      <c r="G29" s="800">
        <v>-2.7583420386219246</v>
      </c>
      <c r="H29" s="800">
        <v>7.7777777777777777</v>
      </c>
      <c r="I29" s="800">
        <v>14.37037037037037</v>
      </c>
      <c r="J29" s="801">
        <v>-0.20452841505472996</v>
      </c>
    </row>
    <row r="30" spans="1:10" ht="15">
      <c r="A30" s="872"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2" t="s">
        <v>59</v>
      </c>
      <c r="B33" s="1472" t="s">
        <v>60</v>
      </c>
      <c r="C33" s="1473"/>
      <c r="D33" s="1473"/>
      <c r="E33" s="1473"/>
      <c r="F33" s="1473"/>
      <c r="G33" s="1473"/>
      <c r="H33" s="1474"/>
    </row>
    <row r="34" spans="1:8" ht="15.75">
      <c r="A34" s="623" t="s">
        <v>63</v>
      </c>
      <c r="B34" s="1478" t="s">
        <v>64</v>
      </c>
      <c r="C34" s="1479"/>
      <c r="D34" s="1479"/>
      <c r="E34" s="1479"/>
      <c r="F34" s="1479"/>
      <c r="G34" s="1479"/>
      <c r="H34" s="1480"/>
    </row>
    <row r="35" spans="1:8" ht="15.75">
      <c r="A35" s="620" t="s">
        <v>65</v>
      </c>
      <c r="B35" s="1475" t="s">
        <v>66</v>
      </c>
      <c r="C35" s="1476"/>
      <c r="D35" s="1476"/>
      <c r="E35" s="1476"/>
      <c r="F35" s="1476"/>
      <c r="G35" s="1476"/>
      <c r="H35" s="1477"/>
    </row>
    <row r="36" spans="1:8" ht="16.5" thickBot="1">
      <c r="A36" s="621" t="s">
        <v>67</v>
      </c>
      <c r="B36" s="1481" t="s">
        <v>62</v>
      </c>
      <c r="C36" s="1482"/>
      <c r="D36" s="1482"/>
      <c r="E36" s="1482"/>
      <c r="F36" s="1482"/>
      <c r="G36" s="1482"/>
      <c r="H36" s="1483"/>
    </row>
    <row r="37" spans="1:8">
      <c r="A37" s="1471"/>
      <c r="B37" s="1471"/>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D10" sqref="D10"/>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24" t="s">
        <v>424</v>
      </c>
      <c r="B1" s="724"/>
      <c r="C1" s="725"/>
      <c r="D1" s="725"/>
      <c r="E1" s="818" t="s">
        <v>509</v>
      </c>
      <c r="G1" s="726"/>
      <c r="H1" s="725"/>
      <c r="I1" s="725"/>
      <c r="J1" s="725"/>
      <c r="K1" s="725"/>
    </row>
    <row r="2" spans="1:12" ht="15" customHeight="1" thickBot="1">
      <c r="A2" s="727" t="s">
        <v>335</v>
      </c>
      <c r="B2" s="727"/>
      <c r="C2" s="725"/>
      <c r="D2" s="725"/>
      <c r="E2" s="725"/>
      <c r="F2" s="726"/>
      <c r="G2" s="725"/>
      <c r="H2" s="725"/>
      <c r="I2" s="725"/>
      <c r="J2" s="725"/>
      <c r="K2" s="725"/>
    </row>
    <row r="3" spans="1:12" ht="21" thickBot="1">
      <c r="A3" s="952" t="s">
        <v>8</v>
      </c>
      <c r="B3" s="943"/>
      <c r="C3" s="943"/>
      <c r="D3" s="943"/>
      <c r="E3" s="943"/>
      <c r="F3" s="943"/>
      <c r="G3" s="943"/>
      <c r="H3" s="943"/>
      <c r="I3" s="943"/>
      <c r="J3" s="943"/>
      <c r="K3" s="943"/>
      <c r="L3" s="953"/>
    </row>
    <row r="4" spans="1:12">
      <c r="A4" s="27"/>
      <c r="B4" s="28"/>
      <c r="C4" s="3" t="s">
        <v>9</v>
      </c>
      <c r="D4" s="3"/>
      <c r="E4" s="3"/>
      <c r="F4" s="3"/>
      <c r="G4" s="944"/>
      <c r="H4" s="1489" t="s">
        <v>10</v>
      </c>
      <c r="I4" s="1490"/>
      <c r="J4" s="974" t="s">
        <v>11</v>
      </c>
      <c r="K4" s="945" t="s">
        <v>12</v>
      </c>
      <c r="L4" s="946"/>
    </row>
    <row r="5" spans="1:12" ht="15.75">
      <c r="A5" s="29" t="s">
        <v>13</v>
      </c>
      <c r="B5" s="30" t="s">
        <v>14</v>
      </c>
      <c r="C5" s="947" t="s">
        <v>40</v>
      </c>
      <c r="D5" s="947"/>
      <c r="E5" s="948" t="s">
        <v>41</v>
      </c>
      <c r="F5" s="949"/>
      <c r="G5" s="975"/>
      <c r="H5" s="1487" t="s">
        <v>15</v>
      </c>
      <c r="I5" s="1488"/>
      <c r="J5" s="976" t="s">
        <v>16</v>
      </c>
      <c r="K5" s="950" t="s">
        <v>17</v>
      </c>
      <c r="L5" s="951"/>
    </row>
    <row r="6" spans="1:12" ht="32.25" customHeight="1" thickBot="1">
      <c r="A6" s="31" t="s">
        <v>18</v>
      </c>
      <c r="B6" s="32" t="s">
        <v>19</v>
      </c>
      <c r="C6" s="871" t="s">
        <v>531</v>
      </c>
      <c r="D6" s="871" t="s">
        <v>518</v>
      </c>
      <c r="E6" s="941" t="s">
        <v>531</v>
      </c>
      <c r="F6" s="1177" t="s">
        <v>518</v>
      </c>
      <c r="G6" s="973" t="s">
        <v>20</v>
      </c>
      <c r="H6" s="66" t="s">
        <v>531</v>
      </c>
      <c r="I6" s="883" t="s">
        <v>20</v>
      </c>
      <c r="J6" s="977" t="s">
        <v>20</v>
      </c>
      <c r="K6" s="942" t="s">
        <v>531</v>
      </c>
      <c r="L6" s="978" t="s">
        <v>21</v>
      </c>
    </row>
    <row r="7" spans="1:12" ht="15" thickBot="1">
      <c r="A7" s="33" t="s">
        <v>22</v>
      </c>
      <c r="B7" s="34" t="s">
        <v>23</v>
      </c>
      <c r="C7" s="67">
        <v>13602.694870240904</v>
      </c>
      <c r="D7" s="67">
        <v>13595.588616912435</v>
      </c>
      <c r="E7" s="68">
        <v>13874.748767645722</v>
      </c>
      <c r="F7" s="1178">
        <v>13867.500389250685</v>
      </c>
      <c r="G7" s="979">
        <v>5.2268816957495627E-2</v>
      </c>
      <c r="H7" s="69">
        <v>326.51821250602796</v>
      </c>
      <c r="I7" s="69">
        <v>0.25732753271139475</v>
      </c>
      <c r="J7" s="70">
        <v>6.9267789618425573</v>
      </c>
      <c r="K7" s="69">
        <v>100</v>
      </c>
      <c r="L7" s="980" t="s">
        <v>23</v>
      </c>
    </row>
    <row r="8" spans="1:12" ht="15" thickBot="1">
      <c r="A8" s="35"/>
      <c r="B8" s="36"/>
      <c r="C8" s="71"/>
      <c r="D8" s="71"/>
      <c r="E8" s="71"/>
      <c r="F8" s="71"/>
      <c r="G8" s="981"/>
      <c r="H8" s="70"/>
      <c r="I8" s="70"/>
      <c r="J8" s="70"/>
      <c r="K8" s="70"/>
      <c r="L8" s="982"/>
    </row>
    <row r="9" spans="1:12" ht="15">
      <c r="A9" s="37" t="s">
        <v>107</v>
      </c>
      <c r="B9" s="38" t="s">
        <v>23</v>
      </c>
      <c r="C9" s="72">
        <v>13710.078196887003</v>
      </c>
      <c r="D9" s="72">
        <v>13096.70698709631</v>
      </c>
      <c r="E9" s="73">
        <v>13984.279760824744</v>
      </c>
      <c r="F9" s="73">
        <v>13358.641126838236</v>
      </c>
      <c r="G9" s="983">
        <v>4.6834002653875144</v>
      </c>
      <c r="H9" s="74">
        <v>255.28421052631577</v>
      </c>
      <c r="I9" s="74">
        <v>7.9306785188739575</v>
      </c>
      <c r="J9" s="74">
        <v>-17.391304347826086</v>
      </c>
      <c r="K9" s="74">
        <v>0.10180571183625355</v>
      </c>
      <c r="L9" s="984">
        <v>-2.996923946430792E-2</v>
      </c>
    </row>
    <row r="10" spans="1:12" ht="15">
      <c r="A10" s="46" t="s">
        <v>108</v>
      </c>
      <c r="B10" s="75" t="s">
        <v>23</v>
      </c>
      <c r="C10" s="76">
        <v>14444.309649648661</v>
      </c>
      <c r="D10" s="76">
        <v>14385.890536232619</v>
      </c>
      <c r="E10" s="77">
        <v>14733.195842641635</v>
      </c>
      <c r="F10" s="77">
        <v>14673.608346957271</v>
      </c>
      <c r="G10" s="985">
        <v>0.40608618054549411</v>
      </c>
      <c r="H10" s="78">
        <v>355.04866265228958</v>
      </c>
      <c r="I10" s="78">
        <v>0.38013401745215891</v>
      </c>
      <c r="J10" s="78">
        <v>4.5228337236533962</v>
      </c>
      <c r="K10" s="78">
        <v>38.262873064351929</v>
      </c>
      <c r="L10" s="986">
        <v>-0.88001681762354877</v>
      </c>
    </row>
    <row r="11" spans="1:12" ht="15">
      <c r="A11" s="39" t="s">
        <v>109</v>
      </c>
      <c r="B11" s="40" t="s">
        <v>23</v>
      </c>
      <c r="C11" s="79">
        <v>14491.193065445803</v>
      </c>
      <c r="D11" s="79">
        <v>14399.219605078428</v>
      </c>
      <c r="E11" s="80">
        <v>14781.016926754719</v>
      </c>
      <c r="F11" s="80">
        <v>14687.203997179997</v>
      </c>
      <c r="G11" s="987">
        <v>0.63873920177546806</v>
      </c>
      <c r="H11" s="81">
        <v>388.80106280193235</v>
      </c>
      <c r="I11" s="81">
        <v>1.1275599739473303</v>
      </c>
      <c r="J11" s="81">
        <v>6.8662880743417656</v>
      </c>
      <c r="K11" s="81">
        <v>11.091464394791833</v>
      </c>
      <c r="L11" s="988">
        <v>-6.278242998931205E-3</v>
      </c>
    </row>
    <row r="12" spans="1:12" ht="15">
      <c r="A12" s="39" t="s">
        <v>110</v>
      </c>
      <c r="B12" s="40" t="s">
        <v>23</v>
      </c>
      <c r="C12" s="79" t="s">
        <v>253</v>
      </c>
      <c r="D12" s="79" t="s">
        <v>253</v>
      </c>
      <c r="E12" s="80" t="s">
        <v>253</v>
      </c>
      <c r="F12" s="80" t="s">
        <v>253</v>
      </c>
      <c r="G12" s="987" t="s">
        <v>99</v>
      </c>
      <c r="H12" s="81">
        <v>286.66666666666669</v>
      </c>
      <c r="I12" s="81" t="s">
        <v>99</v>
      </c>
      <c r="J12" s="81" t="s">
        <v>99</v>
      </c>
      <c r="K12" s="81">
        <v>1.6074586079408457E-2</v>
      </c>
      <c r="L12" s="988" t="s">
        <v>99</v>
      </c>
    </row>
    <row r="13" spans="1:12" ht="15">
      <c r="A13" s="39" t="s">
        <v>97</v>
      </c>
      <c r="B13" s="40" t="s">
        <v>23</v>
      </c>
      <c r="C13" s="79">
        <v>11494.904307466624</v>
      </c>
      <c r="D13" s="79">
        <v>11536.524972379959</v>
      </c>
      <c r="E13" s="80">
        <v>11724.802393615957</v>
      </c>
      <c r="F13" s="80">
        <v>11767.255471827559</v>
      </c>
      <c r="G13" s="987">
        <v>-0.36077297984428258</v>
      </c>
      <c r="H13" s="81">
        <v>288.39091781874038</v>
      </c>
      <c r="I13" s="81">
        <v>9.3248878711848227E-2</v>
      </c>
      <c r="J13" s="81">
        <v>5.8106460788297438</v>
      </c>
      <c r="K13" s="81">
        <v>27.90548143385308</v>
      </c>
      <c r="L13" s="988">
        <v>-0.29435814446707909</v>
      </c>
    </row>
    <row r="14" spans="1:12" ht="15.75" thickBot="1">
      <c r="A14" s="41" t="s">
        <v>111</v>
      </c>
      <c r="B14" s="42" t="s">
        <v>23</v>
      </c>
      <c r="C14" s="82">
        <v>13854.69369762399</v>
      </c>
      <c r="D14" s="82">
        <v>13967.537730932287</v>
      </c>
      <c r="E14" s="83">
        <v>14131.787571576471</v>
      </c>
      <c r="F14" s="83">
        <v>14246.888485550933</v>
      </c>
      <c r="G14" s="989">
        <v>-0.80790211905705767</v>
      </c>
      <c r="H14" s="84">
        <v>295.10620558976791</v>
      </c>
      <c r="I14" s="84">
        <v>0.48362342910098483</v>
      </c>
      <c r="J14" s="84">
        <v>13.616792249730894</v>
      </c>
      <c r="K14" s="84">
        <v>22.622300809087502</v>
      </c>
      <c r="L14" s="990">
        <v>1.3320521554837441</v>
      </c>
    </row>
    <row r="15" spans="1:12" ht="15" thickBot="1">
      <c r="A15" s="35"/>
      <c r="B15" s="43"/>
      <c r="C15" s="71"/>
      <c r="D15" s="71"/>
      <c r="E15" s="71"/>
      <c r="F15" s="71"/>
      <c r="G15" s="981"/>
      <c r="H15" s="70"/>
      <c r="I15" s="70"/>
      <c r="J15" s="70"/>
      <c r="K15" s="70"/>
      <c r="L15" s="982"/>
    </row>
    <row r="16" spans="1:12" ht="14.25">
      <c r="A16" s="44" t="s">
        <v>112</v>
      </c>
      <c r="B16" s="45" t="s">
        <v>25</v>
      </c>
      <c r="C16" s="85" t="s">
        <v>99</v>
      </c>
      <c r="D16" s="85" t="s">
        <v>99</v>
      </c>
      <c r="E16" s="86" t="s">
        <v>99</v>
      </c>
      <c r="F16" s="86" t="s">
        <v>99</v>
      </c>
      <c r="G16" s="991" t="s">
        <v>99</v>
      </c>
      <c r="H16" s="87" t="s">
        <v>99</v>
      </c>
      <c r="I16" s="87" t="s">
        <v>99</v>
      </c>
      <c r="J16" s="88" t="s">
        <v>99</v>
      </c>
      <c r="K16" s="88" t="s">
        <v>99</v>
      </c>
      <c r="L16" s="992" t="s">
        <v>99</v>
      </c>
    </row>
    <row r="17" spans="1:12" ht="15">
      <c r="A17" s="46" t="s">
        <v>112</v>
      </c>
      <c r="B17" s="47" t="s">
        <v>26</v>
      </c>
      <c r="C17" s="79" t="s">
        <v>99</v>
      </c>
      <c r="D17" s="79" t="s">
        <v>99</v>
      </c>
      <c r="E17" s="80" t="s">
        <v>99</v>
      </c>
      <c r="F17" s="80" t="s">
        <v>99</v>
      </c>
      <c r="G17" s="987" t="s">
        <v>99</v>
      </c>
      <c r="H17" s="81" t="s">
        <v>99</v>
      </c>
      <c r="I17" s="81" t="s">
        <v>99</v>
      </c>
      <c r="J17" s="89" t="s">
        <v>99</v>
      </c>
      <c r="K17" s="89" t="s">
        <v>99</v>
      </c>
      <c r="L17" s="993" t="s">
        <v>99</v>
      </c>
    </row>
    <row r="18" spans="1:12" ht="15">
      <c r="A18" s="46" t="s">
        <v>112</v>
      </c>
      <c r="B18" s="47" t="s">
        <v>27</v>
      </c>
      <c r="C18" s="79" t="s">
        <v>99</v>
      </c>
      <c r="D18" s="79" t="s">
        <v>99</v>
      </c>
      <c r="E18" s="80" t="s">
        <v>99</v>
      </c>
      <c r="F18" s="80" t="s">
        <v>99</v>
      </c>
      <c r="G18" s="987" t="s">
        <v>99</v>
      </c>
      <c r="H18" s="81" t="s">
        <v>99</v>
      </c>
      <c r="I18" s="81" t="s">
        <v>99</v>
      </c>
      <c r="J18" s="89" t="s">
        <v>99</v>
      </c>
      <c r="K18" s="89" t="s">
        <v>99</v>
      </c>
      <c r="L18" s="993" t="s">
        <v>99</v>
      </c>
    </row>
    <row r="19" spans="1:12" ht="14.25">
      <c r="A19" s="44" t="s">
        <v>112</v>
      </c>
      <c r="B19" s="48" t="s">
        <v>28</v>
      </c>
      <c r="C19" s="90" t="s">
        <v>253</v>
      </c>
      <c r="D19" s="90">
        <v>13234.193277310924</v>
      </c>
      <c r="E19" s="91" t="s">
        <v>253</v>
      </c>
      <c r="F19" s="91">
        <v>13498.877142857142</v>
      </c>
      <c r="G19" s="994" t="s">
        <v>99</v>
      </c>
      <c r="H19" s="92" t="s">
        <v>253</v>
      </c>
      <c r="I19" s="92" t="s">
        <v>99</v>
      </c>
      <c r="J19" s="93" t="s">
        <v>99</v>
      </c>
      <c r="K19" s="93">
        <v>1.0716390719605636E-2</v>
      </c>
      <c r="L19" s="995" t="s">
        <v>99</v>
      </c>
    </row>
    <row r="20" spans="1:12" ht="15">
      <c r="A20" s="46" t="s">
        <v>112</v>
      </c>
      <c r="B20" s="47" t="s">
        <v>29</v>
      </c>
      <c r="C20" s="79" t="s">
        <v>253</v>
      </c>
      <c r="D20" s="79">
        <v>12885.611764705882</v>
      </c>
      <c r="E20" s="80" t="s">
        <v>253</v>
      </c>
      <c r="F20" s="80">
        <v>13143.324000000001</v>
      </c>
      <c r="G20" s="987" t="s">
        <v>99</v>
      </c>
      <c r="H20" s="81" t="s">
        <v>253</v>
      </c>
      <c r="I20" s="81" t="s">
        <v>99</v>
      </c>
      <c r="J20" s="89" t="s">
        <v>99</v>
      </c>
      <c r="K20" s="89">
        <v>5.3581953598028182E-3</v>
      </c>
      <c r="L20" s="993" t="s">
        <v>99</v>
      </c>
    </row>
    <row r="21" spans="1:12" ht="15">
      <c r="A21" s="46" t="s">
        <v>112</v>
      </c>
      <c r="B21" s="47" t="s">
        <v>30</v>
      </c>
      <c r="C21" s="79" t="s">
        <v>253</v>
      </c>
      <c r="D21" s="79" t="s">
        <v>253</v>
      </c>
      <c r="E21" s="80" t="s">
        <v>253</v>
      </c>
      <c r="F21" s="80" t="s">
        <v>253</v>
      </c>
      <c r="G21" s="1279" t="s">
        <v>99</v>
      </c>
      <c r="H21" s="81" t="s">
        <v>253</v>
      </c>
      <c r="I21" s="81" t="s">
        <v>99</v>
      </c>
      <c r="J21" s="89" t="s">
        <v>99</v>
      </c>
      <c r="K21" s="89">
        <v>5.3581953598028182E-3</v>
      </c>
      <c r="L21" s="993" t="s">
        <v>99</v>
      </c>
    </row>
    <row r="22" spans="1:12" ht="14.25">
      <c r="A22" s="44" t="s">
        <v>112</v>
      </c>
      <c r="B22" s="48" t="s">
        <v>31</v>
      </c>
      <c r="C22" s="90">
        <v>13566.681941587824</v>
      </c>
      <c r="D22" s="90">
        <v>13066.496995076057</v>
      </c>
      <c r="E22" s="91">
        <v>13838.01558041958</v>
      </c>
      <c r="F22" s="91">
        <v>13327.826934977578</v>
      </c>
      <c r="G22" s="994">
        <v>3.8279957260178827</v>
      </c>
      <c r="H22" s="92">
        <v>252.37647058823526</v>
      </c>
      <c r="I22" s="92">
        <v>7.5098188685814371</v>
      </c>
      <c r="J22" s="93">
        <v>-10.526315789473683</v>
      </c>
      <c r="K22" s="93">
        <v>9.1089321116647914E-2</v>
      </c>
      <c r="L22" s="995">
        <v>-1.7768247349033303E-2</v>
      </c>
    </row>
    <row r="23" spans="1:12" ht="15">
      <c r="A23" s="46" t="s">
        <v>112</v>
      </c>
      <c r="B23" s="47" t="s">
        <v>32</v>
      </c>
      <c r="C23" s="79">
        <v>13430.866666666667</v>
      </c>
      <c r="D23" s="79">
        <v>12485.410784313726</v>
      </c>
      <c r="E23" s="80">
        <v>13699.484</v>
      </c>
      <c r="F23" s="80">
        <v>12735.119000000001</v>
      </c>
      <c r="G23" s="987">
        <v>7.5724851883991011</v>
      </c>
      <c r="H23" s="81">
        <v>240.8</v>
      </c>
      <c r="I23" s="81">
        <v>15.050167224080266</v>
      </c>
      <c r="J23" s="89">
        <v>-7.1428571428571423</v>
      </c>
      <c r="K23" s="89">
        <v>6.9656539677436638E-2</v>
      </c>
      <c r="L23" s="993">
        <v>-1.0554300244644266E-2</v>
      </c>
    </row>
    <row r="24" spans="1:12" ht="15.75" thickBot="1">
      <c r="A24" s="49" t="s">
        <v>112</v>
      </c>
      <c r="B24" s="50" t="s">
        <v>33</v>
      </c>
      <c r="C24" s="94">
        <v>13933.149019607843</v>
      </c>
      <c r="D24" s="94" t="s">
        <v>253</v>
      </c>
      <c r="E24" s="95">
        <v>14211.812</v>
      </c>
      <c r="F24" s="95" t="s">
        <v>253</v>
      </c>
      <c r="G24" s="1328" t="s">
        <v>99</v>
      </c>
      <c r="H24" s="89">
        <v>290</v>
      </c>
      <c r="I24" s="89" t="s">
        <v>99</v>
      </c>
      <c r="J24" s="89" t="s">
        <v>99</v>
      </c>
      <c r="K24" s="89">
        <v>2.1432781439211273E-2</v>
      </c>
      <c r="L24" s="993" t="s">
        <v>99</v>
      </c>
    </row>
    <row r="25" spans="1:12" ht="15" thickBot="1">
      <c r="A25" s="35"/>
      <c r="B25" s="43"/>
      <c r="C25" s="71"/>
      <c r="D25" s="71"/>
      <c r="E25" s="71"/>
      <c r="F25" s="71"/>
      <c r="G25" s="981"/>
      <c r="H25" s="70"/>
      <c r="I25" s="70"/>
      <c r="J25" s="70"/>
      <c r="K25" s="70"/>
      <c r="L25" s="982"/>
    </row>
    <row r="26" spans="1:12" ht="14.25">
      <c r="A26" s="44" t="s">
        <v>113</v>
      </c>
      <c r="B26" s="45" t="s">
        <v>25</v>
      </c>
      <c r="C26" s="85">
        <v>14854.854298795126</v>
      </c>
      <c r="D26" s="85">
        <v>14893.864007114049</v>
      </c>
      <c r="E26" s="86">
        <v>15151.95138477103</v>
      </c>
      <c r="F26" s="86">
        <v>15191.741287256331</v>
      </c>
      <c r="G26" s="991">
        <v>-0.26191798381058079</v>
      </c>
      <c r="H26" s="87">
        <v>418.23868739205528</v>
      </c>
      <c r="I26" s="87">
        <v>0.38420329337905501</v>
      </c>
      <c r="J26" s="88">
        <v>9.8671726755218216</v>
      </c>
      <c r="K26" s="88">
        <v>3.1023951133258318</v>
      </c>
      <c r="L26" s="992">
        <v>8.3029924830357871E-2</v>
      </c>
    </row>
    <row r="27" spans="1:12" ht="15">
      <c r="A27" s="46" t="s">
        <v>113</v>
      </c>
      <c r="B27" s="47" t="s">
        <v>26</v>
      </c>
      <c r="C27" s="79">
        <v>14932.823529411764</v>
      </c>
      <c r="D27" s="79">
        <v>14961.812745098039</v>
      </c>
      <c r="E27" s="80">
        <v>15231.48</v>
      </c>
      <c r="F27" s="80">
        <v>15261.049000000001</v>
      </c>
      <c r="G27" s="987">
        <v>-0.19375470192121996</v>
      </c>
      <c r="H27" s="81">
        <v>403.8</v>
      </c>
      <c r="I27" s="81">
        <v>-1.8473505104521066</v>
      </c>
      <c r="J27" s="89">
        <v>15.264797507788161</v>
      </c>
      <c r="K27" s="89">
        <v>1.9825322831270427</v>
      </c>
      <c r="L27" s="993">
        <v>0.14341231062790194</v>
      </c>
    </row>
    <row r="28" spans="1:12" ht="15">
      <c r="A28" s="46" t="s">
        <v>113</v>
      </c>
      <c r="B28" s="47" t="s">
        <v>27</v>
      </c>
      <c r="C28" s="79">
        <v>14729.246078431372</v>
      </c>
      <c r="D28" s="79">
        <v>14791.331372549019</v>
      </c>
      <c r="E28" s="80">
        <v>15023.831</v>
      </c>
      <c r="F28" s="80">
        <v>15087.157999999999</v>
      </c>
      <c r="G28" s="987">
        <v>-0.41974108046060976</v>
      </c>
      <c r="H28" s="81">
        <v>443.8</v>
      </c>
      <c r="I28" s="81">
        <v>4.4726930320150657</v>
      </c>
      <c r="J28" s="89">
        <v>1.4563106796116505</v>
      </c>
      <c r="K28" s="89">
        <v>1.119862830198789</v>
      </c>
      <c r="L28" s="993">
        <v>-6.0382385797544291E-2</v>
      </c>
    </row>
    <row r="29" spans="1:12" ht="14.25">
      <c r="A29" s="44" t="s">
        <v>113</v>
      </c>
      <c r="B29" s="48" t="s">
        <v>28</v>
      </c>
      <c r="C29" s="90">
        <v>14715.523116112539</v>
      </c>
      <c r="D29" s="90">
        <v>14624.804576037637</v>
      </c>
      <c r="E29" s="91">
        <v>15009.833578434791</v>
      </c>
      <c r="F29" s="91">
        <v>14917.300667558389</v>
      </c>
      <c r="G29" s="994">
        <v>0.62030599864249558</v>
      </c>
      <c r="H29" s="92">
        <v>379.46483931947068</v>
      </c>
      <c r="I29" s="92">
        <v>0.70957966815802109</v>
      </c>
      <c r="J29" s="93">
        <v>4.5454545454545459</v>
      </c>
      <c r="K29" s="93">
        <v>11.337941381342764</v>
      </c>
      <c r="L29" s="995">
        <v>-0.25825433310664536</v>
      </c>
    </row>
    <row r="30" spans="1:12" ht="15">
      <c r="A30" s="46" t="s">
        <v>113</v>
      </c>
      <c r="B30" s="47" t="s">
        <v>29</v>
      </c>
      <c r="C30" s="79">
        <v>14686.652941176471</v>
      </c>
      <c r="D30" s="79">
        <v>14650.273529411765</v>
      </c>
      <c r="E30" s="80">
        <v>14980.386</v>
      </c>
      <c r="F30" s="80">
        <v>14943.279</v>
      </c>
      <c r="G30" s="987">
        <v>0.24831899344180064</v>
      </c>
      <c r="H30" s="81">
        <v>369.9</v>
      </c>
      <c r="I30" s="81">
        <v>1.2592389816589011</v>
      </c>
      <c r="J30" s="89">
        <v>4.7069271758436946</v>
      </c>
      <c r="K30" s="89">
        <v>6.3173123292075219</v>
      </c>
      <c r="L30" s="993">
        <v>-0.13393093881127083</v>
      </c>
    </row>
    <row r="31" spans="1:12" ht="15">
      <c r="A31" s="46" t="s">
        <v>113</v>
      </c>
      <c r="B31" s="47" t="s">
        <v>30</v>
      </c>
      <c r="C31" s="79">
        <v>14749.842156862745</v>
      </c>
      <c r="D31" s="79">
        <v>14594.986274509803</v>
      </c>
      <c r="E31" s="80">
        <v>15044.839</v>
      </c>
      <c r="F31" s="80">
        <v>14886.886</v>
      </c>
      <c r="G31" s="987">
        <v>1.0610210892996663</v>
      </c>
      <c r="H31" s="81">
        <v>391.5</v>
      </c>
      <c r="I31" s="81">
        <v>7.668711656442008E-2</v>
      </c>
      <c r="J31" s="89">
        <v>4.3429844097995547</v>
      </c>
      <c r="K31" s="89">
        <v>5.0206290521352406</v>
      </c>
      <c r="L31" s="993">
        <v>-0.12432339429537631</v>
      </c>
    </row>
    <row r="32" spans="1:12" ht="14.25">
      <c r="A32" s="44" t="s">
        <v>113</v>
      </c>
      <c r="B32" s="48" t="s">
        <v>31</v>
      </c>
      <c r="C32" s="90">
        <v>14231.486980390577</v>
      </c>
      <c r="D32" s="90">
        <v>14181.129593292228</v>
      </c>
      <c r="E32" s="91">
        <v>14516.116719998388</v>
      </c>
      <c r="F32" s="91">
        <v>14464.752185158073</v>
      </c>
      <c r="G32" s="994">
        <v>0.35510138150184878</v>
      </c>
      <c r="H32" s="92">
        <v>335.19898785425102</v>
      </c>
      <c r="I32" s="92">
        <v>4.6988840722874854E-2</v>
      </c>
      <c r="J32" s="93">
        <v>3.8542396636299929</v>
      </c>
      <c r="K32" s="93">
        <v>23.822536569683329</v>
      </c>
      <c r="L32" s="995">
        <v>-0.70479240934726306</v>
      </c>
    </row>
    <row r="33" spans="1:12" ht="15">
      <c r="A33" s="46" t="s">
        <v>113</v>
      </c>
      <c r="B33" s="47" t="s">
        <v>32</v>
      </c>
      <c r="C33" s="79">
        <v>14176.948039215686</v>
      </c>
      <c r="D33" s="79">
        <v>14160.313725490196</v>
      </c>
      <c r="E33" s="80">
        <v>14460.486999999999</v>
      </c>
      <c r="F33" s="80">
        <v>14443.52</v>
      </c>
      <c r="G33" s="987">
        <v>0.11747136432115393</v>
      </c>
      <c r="H33" s="81">
        <v>323.7</v>
      </c>
      <c r="I33" s="81">
        <v>0.12372409526754631</v>
      </c>
      <c r="J33" s="89">
        <v>1.3644524236983842</v>
      </c>
      <c r="K33" s="89">
        <v>15.126185500723357</v>
      </c>
      <c r="L33" s="993">
        <v>-0.83004229806202012</v>
      </c>
    </row>
    <row r="34" spans="1:12" ht="15.75" thickBot="1">
      <c r="A34" s="49" t="s">
        <v>113</v>
      </c>
      <c r="B34" s="50" t="s">
        <v>33</v>
      </c>
      <c r="C34" s="94">
        <v>14317.942156862744</v>
      </c>
      <c r="D34" s="94">
        <v>14216.235294117647</v>
      </c>
      <c r="E34" s="95">
        <v>14604.300999999999</v>
      </c>
      <c r="F34" s="95">
        <v>14500.56</v>
      </c>
      <c r="G34" s="996">
        <v>0.71542754210871851</v>
      </c>
      <c r="H34" s="89">
        <v>355.2</v>
      </c>
      <c r="I34" s="89">
        <v>-0.47632390025216831</v>
      </c>
      <c r="J34" s="89">
        <v>8.4893048128342254</v>
      </c>
      <c r="K34" s="89">
        <v>8.6963510689599754</v>
      </c>
      <c r="L34" s="993">
        <v>0.12524988871475884</v>
      </c>
    </row>
    <row r="35" spans="1:12" ht="15.75" thickBot="1">
      <c r="A35" s="51"/>
      <c r="B35" s="52"/>
      <c r="C35" s="96"/>
      <c r="D35" s="96"/>
      <c r="E35" s="96"/>
      <c r="F35" s="96"/>
      <c r="G35" s="997"/>
      <c r="H35" s="97"/>
      <c r="I35" s="97"/>
      <c r="J35" s="97"/>
      <c r="K35" s="97"/>
      <c r="L35" s="998"/>
    </row>
    <row r="36" spans="1:12" ht="15">
      <c r="A36" s="46" t="s">
        <v>114</v>
      </c>
      <c r="B36" s="53" t="s">
        <v>30</v>
      </c>
      <c r="C36" s="98">
        <v>14758.296078431373</v>
      </c>
      <c r="D36" s="98">
        <v>14666.502941176472</v>
      </c>
      <c r="E36" s="99">
        <v>15053.462</v>
      </c>
      <c r="F36" s="99">
        <v>14959.833000000001</v>
      </c>
      <c r="G36" s="999">
        <v>0.62586928610766579</v>
      </c>
      <c r="H36" s="100">
        <v>408.7</v>
      </c>
      <c r="I36" s="100">
        <v>1.5403726708074506</v>
      </c>
      <c r="J36" s="100">
        <v>16.358024691358025</v>
      </c>
      <c r="K36" s="100">
        <v>4.0400793012913248</v>
      </c>
      <c r="L36" s="1000">
        <v>0.32746328204072306</v>
      </c>
    </row>
    <row r="37" spans="1:12" ht="15.75" thickBot="1">
      <c r="A37" s="49" t="s">
        <v>114</v>
      </c>
      <c r="B37" s="50" t="s">
        <v>33</v>
      </c>
      <c r="C37" s="94">
        <v>14325.450980392156</v>
      </c>
      <c r="D37" s="94">
        <v>14255.143137254901</v>
      </c>
      <c r="E37" s="95">
        <v>14611.96</v>
      </c>
      <c r="F37" s="95">
        <v>14540.245999999999</v>
      </c>
      <c r="G37" s="996">
        <v>0.49321036246566902</v>
      </c>
      <c r="H37" s="89">
        <v>377.4</v>
      </c>
      <c r="I37" s="89">
        <v>0.53276505061267987</v>
      </c>
      <c r="J37" s="89">
        <v>2.094647013188518</v>
      </c>
      <c r="K37" s="89">
        <v>7.0513850935005093</v>
      </c>
      <c r="L37" s="993">
        <v>-0.33374152503965338</v>
      </c>
    </row>
    <row r="38" spans="1:12" ht="15.75" thickBot="1">
      <c r="A38" s="51"/>
      <c r="B38" s="52"/>
      <c r="C38" s="96"/>
      <c r="D38" s="96"/>
      <c r="E38" s="96"/>
      <c r="F38" s="96"/>
      <c r="G38" s="997"/>
      <c r="H38" s="97"/>
      <c r="I38" s="97"/>
      <c r="J38" s="97"/>
      <c r="K38" s="97"/>
      <c r="L38" s="998"/>
    </row>
    <row r="39" spans="1:12" ht="14.25">
      <c r="A39" s="44" t="s">
        <v>115</v>
      </c>
      <c r="B39" s="45" t="s">
        <v>25</v>
      </c>
      <c r="C39" s="85" t="s">
        <v>99</v>
      </c>
      <c r="D39" s="85" t="s">
        <v>99</v>
      </c>
      <c r="E39" s="86" t="s">
        <v>99</v>
      </c>
      <c r="F39" s="86" t="s">
        <v>99</v>
      </c>
      <c r="G39" s="991" t="s">
        <v>99</v>
      </c>
      <c r="H39" s="87" t="s">
        <v>99</v>
      </c>
      <c r="I39" s="87" t="s">
        <v>99</v>
      </c>
      <c r="J39" s="88" t="s">
        <v>99</v>
      </c>
      <c r="K39" s="88" t="s">
        <v>99</v>
      </c>
      <c r="L39" s="992" t="s">
        <v>99</v>
      </c>
    </row>
    <row r="40" spans="1:12" ht="15">
      <c r="A40" s="39" t="s">
        <v>115</v>
      </c>
      <c r="B40" s="47" t="s">
        <v>26</v>
      </c>
      <c r="C40" s="79" t="s">
        <v>99</v>
      </c>
      <c r="D40" s="79" t="s">
        <v>99</v>
      </c>
      <c r="E40" s="80" t="s">
        <v>99</v>
      </c>
      <c r="F40" s="80" t="s">
        <v>99</v>
      </c>
      <c r="G40" s="987" t="s">
        <v>99</v>
      </c>
      <c r="H40" s="81" t="s">
        <v>99</v>
      </c>
      <c r="I40" s="81" t="s">
        <v>99</v>
      </c>
      <c r="J40" s="89" t="s">
        <v>99</v>
      </c>
      <c r="K40" s="89" t="s">
        <v>99</v>
      </c>
      <c r="L40" s="993" t="s">
        <v>99</v>
      </c>
    </row>
    <row r="41" spans="1:12" ht="15">
      <c r="A41" s="39" t="s">
        <v>115</v>
      </c>
      <c r="B41" s="47" t="s">
        <v>27</v>
      </c>
      <c r="C41" s="79" t="s">
        <v>99</v>
      </c>
      <c r="D41" s="79" t="s">
        <v>99</v>
      </c>
      <c r="E41" s="80" t="s">
        <v>99</v>
      </c>
      <c r="F41" s="80" t="s">
        <v>99</v>
      </c>
      <c r="G41" s="987" t="s">
        <v>99</v>
      </c>
      <c r="H41" s="81" t="s">
        <v>99</v>
      </c>
      <c r="I41" s="81" t="s">
        <v>99</v>
      </c>
      <c r="J41" s="89" t="s">
        <v>99</v>
      </c>
      <c r="K41" s="89" t="s">
        <v>99</v>
      </c>
      <c r="L41" s="993" t="s">
        <v>99</v>
      </c>
    </row>
    <row r="42" spans="1:12" ht="15">
      <c r="A42" s="39" t="s">
        <v>115</v>
      </c>
      <c r="B42" s="47" t="s">
        <v>34</v>
      </c>
      <c r="C42" s="79" t="s">
        <v>99</v>
      </c>
      <c r="D42" s="79" t="s">
        <v>99</v>
      </c>
      <c r="E42" s="80" t="s">
        <v>99</v>
      </c>
      <c r="F42" s="80" t="s">
        <v>99</v>
      </c>
      <c r="G42" s="987" t="s">
        <v>99</v>
      </c>
      <c r="H42" s="81" t="s">
        <v>99</v>
      </c>
      <c r="I42" s="81" t="s">
        <v>99</v>
      </c>
      <c r="J42" s="89" t="s">
        <v>99</v>
      </c>
      <c r="K42" s="89" t="s">
        <v>99</v>
      </c>
      <c r="L42" s="993" t="s">
        <v>99</v>
      </c>
    </row>
    <row r="43" spans="1:12" ht="14.25">
      <c r="A43" s="54" t="s">
        <v>115</v>
      </c>
      <c r="B43" s="48" t="s">
        <v>28</v>
      </c>
      <c r="C43" s="90" t="s">
        <v>253</v>
      </c>
      <c r="D43" s="90" t="s">
        <v>253</v>
      </c>
      <c r="E43" s="91" t="s">
        <v>253</v>
      </c>
      <c r="F43" s="91" t="s">
        <v>253</v>
      </c>
      <c r="G43" s="994" t="s">
        <v>99</v>
      </c>
      <c r="H43" s="92" t="s">
        <v>253</v>
      </c>
      <c r="I43" s="92" t="s">
        <v>99</v>
      </c>
      <c r="J43" s="93" t="s">
        <v>99</v>
      </c>
      <c r="K43" s="93">
        <v>1.6074586079408457E-2</v>
      </c>
      <c r="L43" s="995" t="s">
        <v>99</v>
      </c>
    </row>
    <row r="44" spans="1:12" ht="15">
      <c r="A44" s="39" t="s">
        <v>115</v>
      </c>
      <c r="B44" s="47" t="s">
        <v>30</v>
      </c>
      <c r="C44" s="79" t="s">
        <v>253</v>
      </c>
      <c r="D44" s="79" t="s">
        <v>99</v>
      </c>
      <c r="E44" s="80" t="s">
        <v>253</v>
      </c>
      <c r="F44" s="1339" t="s">
        <v>99</v>
      </c>
      <c r="G44" s="987" t="s">
        <v>99</v>
      </c>
      <c r="H44" s="81" t="s">
        <v>253</v>
      </c>
      <c r="I44" s="81" t="s">
        <v>99</v>
      </c>
      <c r="J44" s="89" t="s">
        <v>99</v>
      </c>
      <c r="K44" s="89">
        <v>5.3581953598028182E-3</v>
      </c>
      <c r="L44" s="993" t="s">
        <v>99</v>
      </c>
    </row>
    <row r="45" spans="1:12" ht="15">
      <c r="A45" s="39" t="s">
        <v>115</v>
      </c>
      <c r="B45" s="47" t="s">
        <v>35</v>
      </c>
      <c r="C45" s="79" t="s">
        <v>253</v>
      </c>
      <c r="D45" s="79" t="s">
        <v>253</v>
      </c>
      <c r="E45" s="80" t="s">
        <v>253</v>
      </c>
      <c r="F45" s="80" t="s">
        <v>253</v>
      </c>
      <c r="G45" s="987" t="s">
        <v>99</v>
      </c>
      <c r="H45" s="81" t="s">
        <v>253</v>
      </c>
      <c r="I45" s="81" t="s">
        <v>99</v>
      </c>
      <c r="J45" s="89" t="s">
        <v>99</v>
      </c>
      <c r="K45" s="89">
        <v>1.0716390719605636E-2</v>
      </c>
      <c r="L45" s="993" t="s">
        <v>99</v>
      </c>
    </row>
    <row r="46" spans="1:12" ht="14.25">
      <c r="A46" s="54" t="s">
        <v>115</v>
      </c>
      <c r="B46" s="48" t="s">
        <v>31</v>
      </c>
      <c r="C46" s="90" t="s">
        <v>99</v>
      </c>
      <c r="D46" s="90" t="s">
        <v>253</v>
      </c>
      <c r="E46" s="91" t="s">
        <v>99</v>
      </c>
      <c r="F46" s="91" t="s">
        <v>99</v>
      </c>
      <c r="G46" s="994" t="s">
        <v>99</v>
      </c>
      <c r="H46" s="92" t="s">
        <v>99</v>
      </c>
      <c r="I46" s="92" t="s">
        <v>99</v>
      </c>
      <c r="J46" s="93" t="s">
        <v>99</v>
      </c>
      <c r="K46" s="93" t="s">
        <v>99</v>
      </c>
      <c r="L46" s="995" t="s">
        <v>99</v>
      </c>
    </row>
    <row r="47" spans="1:12" ht="15">
      <c r="A47" s="39" t="s">
        <v>115</v>
      </c>
      <c r="B47" s="47" t="s">
        <v>33</v>
      </c>
      <c r="C47" s="79" t="s">
        <v>99</v>
      </c>
      <c r="D47" s="79" t="s">
        <v>253</v>
      </c>
      <c r="E47" s="80" t="s">
        <v>99</v>
      </c>
      <c r="F47" s="80" t="s">
        <v>99</v>
      </c>
      <c r="G47" s="987" t="s">
        <v>99</v>
      </c>
      <c r="H47" s="81" t="s">
        <v>99</v>
      </c>
      <c r="I47" s="81" t="s">
        <v>99</v>
      </c>
      <c r="J47" s="89" t="s">
        <v>99</v>
      </c>
      <c r="K47" s="89" t="s">
        <v>99</v>
      </c>
      <c r="L47" s="993" t="s">
        <v>99</v>
      </c>
    </row>
    <row r="48" spans="1:12" ht="15.75" thickBot="1">
      <c r="A48" s="55" t="s">
        <v>115</v>
      </c>
      <c r="B48" s="47" t="s">
        <v>36</v>
      </c>
      <c r="C48" s="94" t="s">
        <v>99</v>
      </c>
      <c r="D48" s="94" t="s">
        <v>253</v>
      </c>
      <c r="E48" s="95" t="s">
        <v>99</v>
      </c>
      <c r="F48" s="95" t="s">
        <v>99</v>
      </c>
      <c r="G48" s="996" t="s">
        <v>99</v>
      </c>
      <c r="H48" s="89" t="s">
        <v>99</v>
      </c>
      <c r="I48" s="89" t="s">
        <v>99</v>
      </c>
      <c r="J48" s="89" t="s">
        <v>99</v>
      </c>
      <c r="K48" s="89" t="s">
        <v>99</v>
      </c>
      <c r="L48" s="993" t="s">
        <v>99</v>
      </c>
    </row>
    <row r="49" spans="1:12" ht="15.75" thickBot="1">
      <c r="A49" s="51"/>
      <c r="B49" s="52"/>
      <c r="C49" s="96"/>
      <c r="D49" s="96"/>
      <c r="E49" s="96"/>
      <c r="F49" s="96"/>
      <c r="G49" s="997"/>
      <c r="H49" s="97"/>
      <c r="I49" s="97"/>
      <c r="J49" s="97"/>
      <c r="K49" s="97"/>
      <c r="L49" s="998"/>
    </row>
    <row r="50" spans="1:12" ht="14.25">
      <c r="A50" s="44" t="s">
        <v>24</v>
      </c>
      <c r="B50" s="45" t="s">
        <v>28</v>
      </c>
      <c r="C50" s="85">
        <v>12342.934649401665</v>
      </c>
      <c r="D50" s="85">
        <v>12311.428798349942</v>
      </c>
      <c r="E50" s="86">
        <v>12589.793342389698</v>
      </c>
      <c r="F50" s="86">
        <v>12557.657374316941</v>
      </c>
      <c r="G50" s="991">
        <v>0.25590734891749217</v>
      </c>
      <c r="H50" s="87">
        <v>348.37098765432097</v>
      </c>
      <c r="I50" s="87">
        <v>-1.5745341301838731</v>
      </c>
      <c r="J50" s="88">
        <v>6.813186813186813</v>
      </c>
      <c r="K50" s="88">
        <v>2.60408294486417</v>
      </c>
      <c r="L50" s="992">
        <v>-2.7693526034591187E-3</v>
      </c>
    </row>
    <row r="51" spans="1:12" ht="15">
      <c r="A51" s="46" t="s">
        <v>24</v>
      </c>
      <c r="B51" s="47" t="s">
        <v>29</v>
      </c>
      <c r="C51" s="79">
        <v>12149.578431372549</v>
      </c>
      <c r="D51" s="79">
        <v>11968.385294117648</v>
      </c>
      <c r="E51" s="80">
        <v>12392.57</v>
      </c>
      <c r="F51" s="80">
        <v>12207.753000000001</v>
      </c>
      <c r="G51" s="987">
        <v>1.513931351658238</v>
      </c>
      <c r="H51" s="81">
        <v>318.60000000000002</v>
      </c>
      <c r="I51" s="81">
        <v>-0.93283582089552231</v>
      </c>
      <c r="J51" s="89">
        <v>45.3125</v>
      </c>
      <c r="K51" s="89">
        <v>0.49831216846166215</v>
      </c>
      <c r="L51" s="993">
        <v>0.13163404310357801</v>
      </c>
    </row>
    <row r="52" spans="1:12" ht="15">
      <c r="A52" s="46" t="s">
        <v>24</v>
      </c>
      <c r="B52" s="47" t="s">
        <v>30</v>
      </c>
      <c r="C52" s="79">
        <v>12317.383333333333</v>
      </c>
      <c r="D52" s="79">
        <v>12360.890196078431</v>
      </c>
      <c r="E52" s="80">
        <v>12563.731</v>
      </c>
      <c r="F52" s="80">
        <v>12608.108</v>
      </c>
      <c r="G52" s="987">
        <v>-0.35197192156031981</v>
      </c>
      <c r="H52" s="81">
        <v>334.6</v>
      </c>
      <c r="I52" s="81">
        <v>-3.6012676462114661</v>
      </c>
      <c r="J52" s="89">
        <v>6.0773480662983426</v>
      </c>
      <c r="K52" s="89">
        <v>1.0287735090821413</v>
      </c>
      <c r="L52" s="993">
        <v>-8.2380641961903311E-3</v>
      </c>
    </row>
    <row r="53" spans="1:12" ht="15">
      <c r="A53" s="46" t="s">
        <v>24</v>
      </c>
      <c r="B53" s="47" t="s">
        <v>35</v>
      </c>
      <c r="C53" s="79">
        <v>12440.651960784313</v>
      </c>
      <c r="D53" s="79">
        <v>12362.339215686274</v>
      </c>
      <c r="E53" s="80">
        <v>12689.465</v>
      </c>
      <c r="F53" s="80">
        <v>12609.585999999999</v>
      </c>
      <c r="G53" s="987">
        <v>0.63347837113764738</v>
      </c>
      <c r="H53" s="81">
        <v>375.3</v>
      </c>
      <c r="I53" s="81">
        <v>1.514741682445232</v>
      </c>
      <c r="J53" s="89">
        <v>-4.2857142857142856</v>
      </c>
      <c r="K53" s="89">
        <v>1.0769972673203665</v>
      </c>
      <c r="L53" s="993">
        <v>-0.12616533151084686</v>
      </c>
    </row>
    <row r="54" spans="1:12" ht="14.25">
      <c r="A54" s="44" t="s">
        <v>24</v>
      </c>
      <c r="B54" s="48" t="s">
        <v>31</v>
      </c>
      <c r="C54" s="90">
        <v>11914.05832918148</v>
      </c>
      <c r="D54" s="90">
        <v>11841.045053980411</v>
      </c>
      <c r="E54" s="91">
        <v>12152.339495765111</v>
      </c>
      <c r="F54" s="91">
        <v>12077.86595506002</v>
      </c>
      <c r="G54" s="994">
        <v>0.61661175063703688</v>
      </c>
      <c r="H54" s="92">
        <v>303.37120481927712</v>
      </c>
      <c r="I54" s="92">
        <v>0.52473447444118249</v>
      </c>
      <c r="J54" s="93">
        <v>3.7824320100031263</v>
      </c>
      <c r="K54" s="93">
        <v>17.789208594545357</v>
      </c>
      <c r="L54" s="995">
        <v>-0.53896832765012803</v>
      </c>
    </row>
    <row r="55" spans="1:12" ht="15">
      <c r="A55" s="46" t="s">
        <v>24</v>
      </c>
      <c r="B55" s="47" t="s">
        <v>32</v>
      </c>
      <c r="C55" s="79">
        <v>11520.185294117648</v>
      </c>
      <c r="D55" s="79">
        <v>11269.746078431372</v>
      </c>
      <c r="E55" s="80">
        <v>11750.589</v>
      </c>
      <c r="F55" s="80">
        <v>11495.141</v>
      </c>
      <c r="G55" s="987">
        <v>2.2222258952717526</v>
      </c>
      <c r="H55" s="81">
        <v>273.8</v>
      </c>
      <c r="I55" s="81">
        <v>-0.10944910616563712</v>
      </c>
      <c r="J55" s="89">
        <v>2.167766258246937</v>
      </c>
      <c r="K55" s="89">
        <v>5.8082837700262555</v>
      </c>
      <c r="L55" s="993">
        <v>-0.2705520269257331</v>
      </c>
    </row>
    <row r="56" spans="1:12" ht="15">
      <c r="A56" s="46" t="s">
        <v>24</v>
      </c>
      <c r="B56" s="47" t="s">
        <v>33</v>
      </c>
      <c r="C56" s="79">
        <v>12011.680392156863</v>
      </c>
      <c r="D56" s="79">
        <v>12048.013725490197</v>
      </c>
      <c r="E56" s="80">
        <v>12251.914000000001</v>
      </c>
      <c r="F56" s="80">
        <v>12288.974</v>
      </c>
      <c r="G56" s="987">
        <v>-0.30157114825045195</v>
      </c>
      <c r="H56" s="81">
        <v>305.10000000000002</v>
      </c>
      <c r="I56" s="81">
        <v>3.2786885245909093E-2</v>
      </c>
      <c r="J56" s="89">
        <v>-1.5693659761456373</v>
      </c>
      <c r="K56" s="89">
        <v>8.4016503241708183</v>
      </c>
      <c r="L56" s="993">
        <v>-0.72519738982024506</v>
      </c>
    </row>
    <row r="57" spans="1:12" ht="15">
      <c r="A57" s="46" t="s">
        <v>24</v>
      </c>
      <c r="B57" s="47" t="s">
        <v>36</v>
      </c>
      <c r="C57" s="79">
        <v>12216.653921568626</v>
      </c>
      <c r="D57" s="79">
        <v>12188.522549019608</v>
      </c>
      <c r="E57" s="80">
        <v>12460.986999999999</v>
      </c>
      <c r="F57" s="80">
        <v>12432.293</v>
      </c>
      <c r="G57" s="987">
        <v>0.23080215371371562</v>
      </c>
      <c r="H57" s="81">
        <v>347.3</v>
      </c>
      <c r="I57" s="81">
        <v>0.28876696505919719</v>
      </c>
      <c r="J57" s="89">
        <v>22.568807339449542</v>
      </c>
      <c r="K57" s="89">
        <v>3.5792745003482827</v>
      </c>
      <c r="L57" s="993">
        <v>0.45678108909584747</v>
      </c>
    </row>
    <row r="58" spans="1:12" ht="14.25">
      <c r="A58" s="44" t="s">
        <v>24</v>
      </c>
      <c r="B58" s="48" t="s">
        <v>37</v>
      </c>
      <c r="C58" s="90">
        <v>9756.6519676225071</v>
      </c>
      <c r="D58" s="90">
        <v>10100.678510091639</v>
      </c>
      <c r="E58" s="91">
        <v>9951.7850069749566</v>
      </c>
      <c r="F58" s="91">
        <v>10302.692080293471</v>
      </c>
      <c r="G58" s="994">
        <v>-3.4059745800780923</v>
      </c>
      <c r="H58" s="92">
        <v>232.12496433666192</v>
      </c>
      <c r="I58" s="92">
        <v>0.91192540553320167</v>
      </c>
      <c r="J58" s="93">
        <v>10.56782334384858</v>
      </c>
      <c r="K58" s="93">
        <v>7.5121898944435506</v>
      </c>
      <c r="L58" s="995">
        <v>0.24737953578650984</v>
      </c>
    </row>
    <row r="59" spans="1:12" ht="15">
      <c r="A59" s="46" t="s">
        <v>24</v>
      </c>
      <c r="B59" s="47" t="s">
        <v>101</v>
      </c>
      <c r="C59" s="101">
        <v>9044.5078431372549</v>
      </c>
      <c r="D59" s="101">
        <v>9476.74019607843</v>
      </c>
      <c r="E59" s="102">
        <v>9225.3979999999992</v>
      </c>
      <c r="F59" s="102">
        <v>9666.2749999999996</v>
      </c>
      <c r="G59" s="1001">
        <v>-4.5609813501064318</v>
      </c>
      <c r="H59" s="103">
        <v>214.7</v>
      </c>
      <c r="I59" s="103">
        <v>0.18665422305178592</v>
      </c>
      <c r="J59" s="104">
        <v>17.210682492581604</v>
      </c>
      <c r="K59" s="104">
        <v>4.2329743342442265</v>
      </c>
      <c r="L59" s="1002">
        <v>0.37139532656690344</v>
      </c>
    </row>
    <row r="60" spans="1:12" ht="15">
      <c r="A60" s="46" t="s">
        <v>24</v>
      </c>
      <c r="B60" s="47" t="s">
        <v>38</v>
      </c>
      <c r="C60" s="79">
        <v>10316.97156862745</v>
      </c>
      <c r="D60" s="79">
        <v>10415.75294117647</v>
      </c>
      <c r="E60" s="80">
        <v>10523.311</v>
      </c>
      <c r="F60" s="80">
        <v>10624.067999999999</v>
      </c>
      <c r="G60" s="987">
        <v>-0.94838436651572267</v>
      </c>
      <c r="H60" s="81">
        <v>242.2</v>
      </c>
      <c r="I60" s="81">
        <v>2.3668639053254412</v>
      </c>
      <c r="J60" s="89">
        <v>-1.0893246187363834</v>
      </c>
      <c r="K60" s="89">
        <v>2.4326206933504797</v>
      </c>
      <c r="L60" s="993">
        <v>-0.19714898695202976</v>
      </c>
    </row>
    <row r="61" spans="1:12" ht="15.75" thickBot="1">
      <c r="A61" s="46" t="s">
        <v>24</v>
      </c>
      <c r="B61" s="47" t="s">
        <v>39</v>
      </c>
      <c r="C61" s="79">
        <v>11047.28137254902</v>
      </c>
      <c r="D61" s="79">
        <v>11546.998039215687</v>
      </c>
      <c r="E61" s="80">
        <v>11268.227000000001</v>
      </c>
      <c r="F61" s="80">
        <v>11777.938</v>
      </c>
      <c r="G61" s="987">
        <v>-4.3276760329354707</v>
      </c>
      <c r="H61" s="81">
        <v>290.3</v>
      </c>
      <c r="I61" s="81">
        <v>1.4325646401118179</v>
      </c>
      <c r="J61" s="89">
        <v>17.037037037037038</v>
      </c>
      <c r="K61" s="89">
        <v>0.84659486684884533</v>
      </c>
      <c r="L61" s="993">
        <v>7.3133196171636605E-2</v>
      </c>
    </row>
    <row r="62" spans="1:12" ht="15.75" thickBot="1">
      <c r="A62" s="51"/>
      <c r="B62" s="52"/>
      <c r="C62" s="96"/>
      <c r="D62" s="96"/>
      <c r="E62" s="96"/>
      <c r="F62" s="96"/>
      <c r="G62" s="997"/>
      <c r="H62" s="97"/>
      <c r="I62" s="97"/>
      <c r="J62" s="97"/>
      <c r="K62" s="97"/>
      <c r="L62" s="998"/>
    </row>
    <row r="63" spans="1:12" ht="14.25">
      <c r="A63" s="44" t="s">
        <v>116</v>
      </c>
      <c r="B63" s="48" t="s">
        <v>25</v>
      </c>
      <c r="C63" s="90">
        <v>14617.238749884593</v>
      </c>
      <c r="D63" s="90">
        <v>14787.452440691068</v>
      </c>
      <c r="E63" s="91">
        <v>14909.583524882284</v>
      </c>
      <c r="F63" s="91">
        <v>15083.201489504889</v>
      </c>
      <c r="G63" s="994">
        <v>-1.1510683905098698</v>
      </c>
      <c r="H63" s="92">
        <v>350.5058252427184</v>
      </c>
      <c r="I63" s="92">
        <v>2.5002213001684201</v>
      </c>
      <c r="J63" s="93">
        <v>-15.342465753424658</v>
      </c>
      <c r="K63" s="93">
        <v>1.6556823661790707</v>
      </c>
      <c r="L63" s="995">
        <v>-0.43552881750375283</v>
      </c>
    </row>
    <row r="64" spans="1:12" ht="15">
      <c r="A64" s="46" t="s">
        <v>116</v>
      </c>
      <c r="B64" s="47" t="s">
        <v>26</v>
      </c>
      <c r="C64" s="79">
        <v>14604.512745098038</v>
      </c>
      <c r="D64" s="79">
        <v>14468.86568627451</v>
      </c>
      <c r="E64" s="80">
        <v>14896.602999999999</v>
      </c>
      <c r="F64" s="80">
        <v>14758.243</v>
      </c>
      <c r="G64" s="987">
        <v>0.93750997324003105</v>
      </c>
      <c r="H64" s="81">
        <v>343.9</v>
      </c>
      <c r="I64" s="81">
        <v>12.129116400391258</v>
      </c>
      <c r="J64" s="89">
        <v>-24.074074074074073</v>
      </c>
      <c r="K64" s="89">
        <v>0.21968600975191557</v>
      </c>
      <c r="L64" s="993">
        <v>-8.9698658518967883E-2</v>
      </c>
    </row>
    <row r="65" spans="1:12" ht="15">
      <c r="A65" s="46" t="s">
        <v>116</v>
      </c>
      <c r="B65" s="47" t="s">
        <v>27</v>
      </c>
      <c r="C65" s="79">
        <v>14691.973529411765</v>
      </c>
      <c r="D65" s="79">
        <v>14983.901960784313</v>
      </c>
      <c r="E65" s="80">
        <v>14985.813</v>
      </c>
      <c r="F65" s="80">
        <v>15283.58</v>
      </c>
      <c r="G65" s="987">
        <v>-1.9482804421477156</v>
      </c>
      <c r="H65" s="81">
        <v>343.6</v>
      </c>
      <c r="I65" s="81">
        <v>0.70339976553342154</v>
      </c>
      <c r="J65" s="89">
        <v>-15.306122448979592</v>
      </c>
      <c r="K65" s="89">
        <v>0.88946042972726791</v>
      </c>
      <c r="L65" s="993">
        <v>-0.23349132918186455</v>
      </c>
    </row>
    <row r="66" spans="1:12" ht="15">
      <c r="A66" s="46" t="s">
        <v>116</v>
      </c>
      <c r="B66" s="47" t="s">
        <v>34</v>
      </c>
      <c r="C66" s="79">
        <v>14507.380392156863</v>
      </c>
      <c r="D66" s="79">
        <v>14597.439215686276</v>
      </c>
      <c r="E66" s="80">
        <v>14797.528</v>
      </c>
      <c r="F66" s="80">
        <v>14889.388000000001</v>
      </c>
      <c r="G66" s="987">
        <v>-0.61694946763426795</v>
      </c>
      <c r="H66" s="81">
        <v>364.4</v>
      </c>
      <c r="I66" s="81">
        <v>1.2784880489160548</v>
      </c>
      <c r="J66" s="89">
        <v>-11.304347826086957</v>
      </c>
      <c r="K66" s="89">
        <v>0.54653592669988749</v>
      </c>
      <c r="L66" s="993">
        <v>-0.11233882980291987</v>
      </c>
    </row>
    <row r="67" spans="1:12" ht="14.25">
      <c r="A67" s="44" t="s">
        <v>116</v>
      </c>
      <c r="B67" s="48" t="s">
        <v>28</v>
      </c>
      <c r="C67" s="90">
        <v>14392.359432218072</v>
      </c>
      <c r="D67" s="90">
        <v>14421.942741565395</v>
      </c>
      <c r="E67" s="91">
        <v>14680.206620862435</v>
      </c>
      <c r="F67" s="91">
        <v>14710.381596396704</v>
      </c>
      <c r="G67" s="994">
        <v>-0.20512707530076016</v>
      </c>
      <c r="H67" s="92">
        <v>313.6225</v>
      </c>
      <c r="I67" s="92">
        <v>2.1255757129938937</v>
      </c>
      <c r="J67" s="93">
        <v>9.8757357750163504</v>
      </c>
      <c r="K67" s="93">
        <v>9.0017682044687355</v>
      </c>
      <c r="L67" s="995">
        <v>0.24159861583575726</v>
      </c>
    </row>
    <row r="68" spans="1:12" ht="15">
      <c r="A68" s="46" t="s">
        <v>116</v>
      </c>
      <c r="B68" s="47" t="s">
        <v>29</v>
      </c>
      <c r="C68" s="79">
        <v>14000.711764705882</v>
      </c>
      <c r="D68" s="79">
        <v>14126.645098039215</v>
      </c>
      <c r="E68" s="80">
        <v>14280.726000000001</v>
      </c>
      <c r="F68" s="80">
        <v>14409.178</v>
      </c>
      <c r="G68" s="987">
        <v>-0.89145959609909264</v>
      </c>
      <c r="H68" s="81">
        <v>287.60000000000002</v>
      </c>
      <c r="I68" s="81">
        <v>0.55944055944056736</v>
      </c>
      <c r="J68" s="89">
        <v>-15.887850467289718</v>
      </c>
      <c r="K68" s="89">
        <v>0.96447516476450734</v>
      </c>
      <c r="L68" s="993">
        <v>-0.26160481690158655</v>
      </c>
    </row>
    <row r="69" spans="1:12" ht="15">
      <c r="A69" s="46" t="s">
        <v>116</v>
      </c>
      <c r="B69" s="47" t="s">
        <v>30</v>
      </c>
      <c r="C69" s="79">
        <v>14573.764705882353</v>
      </c>
      <c r="D69" s="79">
        <v>14536.960784313726</v>
      </c>
      <c r="E69" s="80">
        <v>14865.24</v>
      </c>
      <c r="F69" s="80">
        <v>14827.7</v>
      </c>
      <c r="G69" s="987">
        <v>0.25317480121663544</v>
      </c>
      <c r="H69" s="81">
        <v>310.8</v>
      </c>
      <c r="I69" s="81">
        <v>2.0354563361785911</v>
      </c>
      <c r="J69" s="89">
        <v>7.3039742212674552</v>
      </c>
      <c r="K69" s="89">
        <v>5.3528371644430157</v>
      </c>
      <c r="L69" s="993">
        <v>1.8816309624636318E-2</v>
      </c>
    </row>
    <row r="70" spans="1:12" ht="15">
      <c r="A70" s="46" t="s">
        <v>116</v>
      </c>
      <c r="B70" s="47" t="s">
        <v>35</v>
      </c>
      <c r="C70" s="79">
        <v>14173.317647058822</v>
      </c>
      <c r="D70" s="79">
        <v>14305.37156862745</v>
      </c>
      <c r="E70" s="80">
        <v>14456.784</v>
      </c>
      <c r="F70" s="80">
        <v>14591.478999999999</v>
      </c>
      <c r="G70" s="987">
        <v>-0.92310724635932873</v>
      </c>
      <c r="H70" s="81">
        <v>328.6</v>
      </c>
      <c r="I70" s="81">
        <v>1.1388119421360559</v>
      </c>
      <c r="J70" s="89">
        <v>30.46875</v>
      </c>
      <c r="K70" s="89">
        <v>2.6844558752612118</v>
      </c>
      <c r="L70" s="993">
        <v>0.48438712311270704</v>
      </c>
    </row>
    <row r="71" spans="1:12" ht="14.25">
      <c r="A71" s="44" t="s">
        <v>116</v>
      </c>
      <c r="B71" s="48" t="s">
        <v>31</v>
      </c>
      <c r="C71" s="90">
        <v>13255.701233635789</v>
      </c>
      <c r="D71" s="90">
        <v>13332.331174154873</v>
      </c>
      <c r="E71" s="91">
        <v>13520.815258308505</v>
      </c>
      <c r="F71" s="91">
        <v>13598.97779763797</v>
      </c>
      <c r="G71" s="994">
        <v>-0.57476775455168017</v>
      </c>
      <c r="H71" s="92">
        <v>273.50931482310796</v>
      </c>
      <c r="I71" s="92">
        <v>0.27354956998854885</v>
      </c>
      <c r="J71" s="93">
        <v>22.5576289791438</v>
      </c>
      <c r="K71" s="93">
        <v>11.964850238439693</v>
      </c>
      <c r="L71" s="995">
        <v>1.5259823571517366</v>
      </c>
    </row>
    <row r="72" spans="1:12" ht="15">
      <c r="A72" s="46" t="s">
        <v>116</v>
      </c>
      <c r="B72" s="47" t="s">
        <v>32</v>
      </c>
      <c r="C72" s="79">
        <v>12945.303921568626</v>
      </c>
      <c r="D72" s="79">
        <v>12911.655882352939</v>
      </c>
      <c r="E72" s="80">
        <v>13204.21</v>
      </c>
      <c r="F72" s="80">
        <v>13169.888999999999</v>
      </c>
      <c r="G72" s="987">
        <v>0.26060204455785402</v>
      </c>
      <c r="H72" s="81">
        <v>241.1</v>
      </c>
      <c r="I72" s="81">
        <v>1.0901467505241065</v>
      </c>
      <c r="J72" s="89">
        <v>20.705882352941178</v>
      </c>
      <c r="K72" s="89">
        <v>2.7487542195788457</v>
      </c>
      <c r="L72" s="993">
        <v>0.31378229337281871</v>
      </c>
    </row>
    <row r="73" spans="1:12" ht="15">
      <c r="A73" s="46" t="s">
        <v>116</v>
      </c>
      <c r="B73" s="47" t="s">
        <v>33</v>
      </c>
      <c r="C73" s="79">
        <v>13381.486274509803</v>
      </c>
      <c r="D73" s="79">
        <v>13483.876470588235</v>
      </c>
      <c r="E73" s="80">
        <v>13649.116</v>
      </c>
      <c r="F73" s="80">
        <v>13753.554</v>
      </c>
      <c r="G73" s="987">
        <v>-0.75935281891502449</v>
      </c>
      <c r="H73" s="81">
        <v>276.60000000000002</v>
      </c>
      <c r="I73" s="81">
        <v>-0.14440433212995568</v>
      </c>
      <c r="J73" s="81">
        <v>20.998116760828626</v>
      </c>
      <c r="K73" s="81">
        <v>6.8852810373466218</v>
      </c>
      <c r="L73" s="988">
        <v>0.8007158946859132</v>
      </c>
    </row>
    <row r="74" spans="1:12" ht="15.75" thickBot="1">
      <c r="A74" s="56" t="s">
        <v>116</v>
      </c>
      <c r="B74" s="57" t="s">
        <v>36</v>
      </c>
      <c r="C74" s="82">
        <v>13207.694117647059</v>
      </c>
      <c r="D74" s="82">
        <v>13313.225490196079</v>
      </c>
      <c r="E74" s="83">
        <v>13471.848</v>
      </c>
      <c r="F74" s="83">
        <v>13579.49</v>
      </c>
      <c r="G74" s="989">
        <v>-0.79268072659576927</v>
      </c>
      <c r="H74" s="84">
        <v>302.60000000000002</v>
      </c>
      <c r="I74" s="84">
        <v>-6.6050198150590683E-2</v>
      </c>
      <c r="J74" s="84">
        <v>29.850746268656714</v>
      </c>
      <c r="K74" s="84">
        <v>2.3308149815142261</v>
      </c>
      <c r="L74" s="990">
        <v>0.41148416909300445</v>
      </c>
    </row>
    <row r="75" spans="1:12">
      <c r="A75" s="4"/>
      <c r="B75" s="4"/>
      <c r="C75" s="1075"/>
      <c r="D75" s="1075"/>
      <c r="E75" s="1075"/>
      <c r="F75" s="1075"/>
      <c r="G75" s="1076"/>
      <c r="H75" s="1076"/>
      <c r="I75" s="1076"/>
      <c r="J75" s="1076"/>
      <c r="K75" s="1076"/>
      <c r="L75" s="65"/>
    </row>
    <row r="76" spans="1:12" ht="13.5" thickBot="1">
      <c r="G76" s="65"/>
      <c r="H76" s="65"/>
      <c r="I76" s="65"/>
      <c r="J76" s="65"/>
      <c r="K76" s="65"/>
      <c r="L76" s="1077"/>
    </row>
    <row r="77" spans="1:12" ht="21" thickBot="1">
      <c r="A77" s="952" t="s">
        <v>333</v>
      </c>
      <c r="B77" s="943"/>
      <c r="C77" s="943"/>
      <c r="D77" s="943"/>
      <c r="E77" s="943"/>
      <c r="F77" s="943"/>
      <c r="G77" s="1055"/>
      <c r="H77" s="1055"/>
      <c r="I77" s="1055"/>
      <c r="J77" s="1055"/>
      <c r="K77" s="1055"/>
      <c r="L77" s="1056"/>
    </row>
    <row r="78" spans="1:12" ht="12.75" customHeight="1">
      <c r="A78" s="27"/>
      <c r="B78" s="28"/>
      <c r="C78" s="3" t="s">
        <v>9</v>
      </c>
      <c r="D78" s="3" t="s">
        <v>9</v>
      </c>
      <c r="E78" s="3"/>
      <c r="F78" s="3"/>
      <c r="G78" s="944"/>
      <c r="H78" s="1489" t="s">
        <v>10</v>
      </c>
      <c r="I78" s="1490"/>
      <c r="J78" s="974" t="s">
        <v>11</v>
      </c>
      <c r="K78" s="945" t="s">
        <v>12</v>
      </c>
      <c r="L78" s="946"/>
    </row>
    <row r="79" spans="1:12" ht="15.75" customHeight="1">
      <c r="A79" s="29" t="s">
        <v>13</v>
      </c>
      <c r="B79" s="30" t="s">
        <v>14</v>
      </c>
      <c r="C79" s="947" t="s">
        <v>40</v>
      </c>
      <c r="D79" s="947" t="s">
        <v>40</v>
      </c>
      <c r="E79" s="948" t="s">
        <v>41</v>
      </c>
      <c r="F79" s="949"/>
      <c r="G79" s="975"/>
      <c r="H79" s="1487" t="s">
        <v>15</v>
      </c>
      <c r="I79" s="1488"/>
      <c r="J79" s="976" t="s">
        <v>16</v>
      </c>
      <c r="K79" s="950" t="s">
        <v>17</v>
      </c>
      <c r="L79" s="951"/>
    </row>
    <row r="80" spans="1:12" ht="26.25" thickBot="1">
      <c r="A80" s="31" t="s">
        <v>18</v>
      </c>
      <c r="B80" s="32" t="s">
        <v>19</v>
      </c>
      <c r="C80" s="871" t="s">
        <v>531</v>
      </c>
      <c r="D80" s="871" t="s">
        <v>518</v>
      </c>
      <c r="E80" s="941" t="s">
        <v>531</v>
      </c>
      <c r="F80" s="1177" t="s">
        <v>518</v>
      </c>
      <c r="G80" s="973" t="s">
        <v>20</v>
      </c>
      <c r="H80" s="66" t="s">
        <v>531</v>
      </c>
      <c r="I80" s="883" t="s">
        <v>20</v>
      </c>
      <c r="J80" s="977" t="s">
        <v>20</v>
      </c>
      <c r="K80" s="942" t="s">
        <v>531</v>
      </c>
      <c r="L80" s="978" t="s">
        <v>21</v>
      </c>
    </row>
    <row r="81" spans="1:12" ht="15" thickBot="1">
      <c r="A81" s="33" t="s">
        <v>22</v>
      </c>
      <c r="B81" s="34" t="s">
        <v>23</v>
      </c>
      <c r="C81" s="67">
        <v>13868.767208571206</v>
      </c>
      <c r="D81" s="67">
        <v>13977.744103835037</v>
      </c>
      <c r="E81" s="68">
        <v>14146.142552742631</v>
      </c>
      <c r="F81" s="1178">
        <v>14257.298985911739</v>
      </c>
      <c r="G81" s="979">
        <v>-0.77964580303005815</v>
      </c>
      <c r="H81" s="69">
        <v>329.5277027027027</v>
      </c>
      <c r="I81" s="69">
        <v>0.10734404169443527</v>
      </c>
      <c r="J81" s="70">
        <v>5.9095106186518924</v>
      </c>
      <c r="K81" s="69">
        <v>100</v>
      </c>
      <c r="L81" s="980" t="s">
        <v>23</v>
      </c>
    </row>
    <row r="82" spans="1:12" ht="15" thickBot="1">
      <c r="A82" s="35"/>
      <c r="B82" s="36"/>
      <c r="C82" s="71"/>
      <c r="D82" s="71"/>
      <c r="E82" s="71"/>
      <c r="F82" s="71"/>
      <c r="G82" s="981"/>
      <c r="H82" s="70"/>
      <c r="I82" s="70"/>
      <c r="J82" s="70"/>
      <c r="K82" s="70"/>
      <c r="L82" s="982"/>
    </row>
    <row r="83" spans="1:12" ht="15">
      <c r="A83" s="37" t="s">
        <v>107</v>
      </c>
      <c r="B83" s="38" t="s">
        <v>23</v>
      </c>
      <c r="C83" s="72">
        <v>13800.00527018319</v>
      </c>
      <c r="D83" s="72">
        <v>12907.59527754764</v>
      </c>
      <c r="E83" s="73">
        <v>14076.005375586854</v>
      </c>
      <c r="F83" s="73">
        <v>13165.747183098592</v>
      </c>
      <c r="G83" s="983">
        <v>6.9138361828548334</v>
      </c>
      <c r="H83" s="74">
        <v>266.22500000000002</v>
      </c>
      <c r="I83" s="74">
        <v>12.484155673442558</v>
      </c>
      <c r="J83" s="74">
        <v>-11.111111111111111</v>
      </c>
      <c r="K83" s="74">
        <v>8.7183958151700089E-2</v>
      </c>
      <c r="L83" s="984">
        <v>-1.6694158191790223E-2</v>
      </c>
    </row>
    <row r="84" spans="1:12" ht="15">
      <c r="A84" s="46" t="s">
        <v>108</v>
      </c>
      <c r="B84" s="75" t="s">
        <v>23</v>
      </c>
      <c r="C84" s="76">
        <v>14572.702580085595</v>
      </c>
      <c r="D84" s="76">
        <v>14521.185377555119</v>
      </c>
      <c r="E84" s="77">
        <v>14864.156631687307</v>
      </c>
      <c r="F84" s="77">
        <v>14811.609085106222</v>
      </c>
      <c r="G84" s="985">
        <v>0.35477270753738771</v>
      </c>
      <c r="H84" s="78">
        <v>354.61613685344832</v>
      </c>
      <c r="I84" s="78">
        <v>0.73044393463862367</v>
      </c>
      <c r="J84" s="78">
        <v>-1.4077025232403717</v>
      </c>
      <c r="K84" s="78">
        <v>40.453356582388835</v>
      </c>
      <c r="L84" s="986">
        <v>-3.0023220879712724</v>
      </c>
    </row>
    <row r="85" spans="1:12" ht="15">
      <c r="A85" s="39" t="s">
        <v>109</v>
      </c>
      <c r="B85" s="40" t="s">
        <v>23</v>
      </c>
      <c r="C85" s="79">
        <v>14491.233478539947</v>
      </c>
      <c r="D85" s="79">
        <v>14411.977402692193</v>
      </c>
      <c r="E85" s="80">
        <v>14781.058148110746</v>
      </c>
      <c r="F85" s="80">
        <v>14700.216950746037</v>
      </c>
      <c r="G85" s="987">
        <v>0.54993200192604119</v>
      </c>
      <c r="H85" s="81">
        <v>394.12786069651736</v>
      </c>
      <c r="I85" s="81">
        <v>1.3063436817973677</v>
      </c>
      <c r="J85" s="81">
        <v>4.3252595155709344</v>
      </c>
      <c r="K85" s="81">
        <v>13.142981691368789</v>
      </c>
      <c r="L85" s="988">
        <v>-0.19958525230618918</v>
      </c>
    </row>
    <row r="86" spans="1:12" ht="15">
      <c r="A86" s="39" t="s">
        <v>110</v>
      </c>
      <c r="B86" s="40" t="s">
        <v>23</v>
      </c>
      <c r="C86" s="79" t="s">
        <v>99</v>
      </c>
      <c r="D86" s="79" t="s">
        <v>99</v>
      </c>
      <c r="E86" s="80" t="s">
        <v>99</v>
      </c>
      <c r="F86" s="80" t="s">
        <v>99</v>
      </c>
      <c r="G86" s="987" t="s">
        <v>99</v>
      </c>
      <c r="H86" s="81" t="s">
        <v>99</v>
      </c>
      <c r="I86" s="81" t="s">
        <v>99</v>
      </c>
      <c r="J86" s="81" t="s">
        <v>99</v>
      </c>
      <c r="K86" s="81" t="s">
        <v>99</v>
      </c>
      <c r="L86" s="988" t="s">
        <v>99</v>
      </c>
    </row>
    <row r="87" spans="1:12" ht="15">
      <c r="A87" s="39" t="s">
        <v>97</v>
      </c>
      <c r="B87" s="40" t="s">
        <v>23</v>
      </c>
      <c r="C87" s="79">
        <v>11685.39894685539</v>
      </c>
      <c r="D87" s="79">
        <v>11806.854265916185</v>
      </c>
      <c r="E87" s="80">
        <v>11919.106925792497</v>
      </c>
      <c r="F87" s="80">
        <v>12042.991351234508</v>
      </c>
      <c r="G87" s="987">
        <v>-1.0286848327704874</v>
      </c>
      <c r="H87" s="81">
        <v>283.65669622025194</v>
      </c>
      <c r="I87" s="81">
        <v>0.8932056156935988</v>
      </c>
      <c r="J87" s="81">
        <v>15.775256618044301</v>
      </c>
      <c r="K87" s="81">
        <v>23.35440278988666</v>
      </c>
      <c r="L87" s="988">
        <v>1.9901368619088231</v>
      </c>
    </row>
    <row r="88" spans="1:12" ht="15.75" thickBot="1">
      <c r="A88" s="41" t="s">
        <v>111</v>
      </c>
      <c r="B88" s="42" t="s">
        <v>23</v>
      </c>
      <c r="C88" s="82">
        <v>14037.443303374717</v>
      </c>
      <c r="D88" s="82">
        <v>14368.386097256967</v>
      </c>
      <c r="E88" s="83">
        <v>14318.192169442213</v>
      </c>
      <c r="F88" s="83">
        <v>14655.753819202107</v>
      </c>
      <c r="G88" s="989">
        <v>-2.3032704692243016</v>
      </c>
      <c r="H88" s="84">
        <v>295.24765068818226</v>
      </c>
      <c r="I88" s="84">
        <v>0.3067067121250549</v>
      </c>
      <c r="J88" s="84">
        <v>11.895910780669144</v>
      </c>
      <c r="K88" s="84">
        <v>22.962074978204011</v>
      </c>
      <c r="L88" s="990">
        <v>1.2284646365604281</v>
      </c>
    </row>
    <row r="89" spans="1:12" ht="15" thickBot="1">
      <c r="A89" s="35"/>
      <c r="B89" s="43"/>
      <c r="C89" s="71"/>
      <c r="D89" s="71"/>
      <c r="E89" s="71"/>
      <c r="F89" s="71"/>
      <c r="G89" s="981"/>
      <c r="H89" s="70"/>
      <c r="I89" s="70"/>
      <c r="J89" s="70"/>
      <c r="K89" s="70"/>
      <c r="L89" s="982"/>
    </row>
    <row r="90" spans="1:12" ht="14.25">
      <c r="A90" s="44" t="s">
        <v>112</v>
      </c>
      <c r="B90" s="45" t="s">
        <v>25</v>
      </c>
      <c r="C90" s="85" t="s">
        <v>99</v>
      </c>
      <c r="D90" s="85" t="s">
        <v>99</v>
      </c>
      <c r="E90" s="86" t="s">
        <v>99</v>
      </c>
      <c r="F90" s="86" t="s">
        <v>99</v>
      </c>
      <c r="G90" s="991" t="s">
        <v>99</v>
      </c>
      <c r="H90" s="87" t="s">
        <v>99</v>
      </c>
      <c r="I90" s="87" t="s">
        <v>99</v>
      </c>
      <c r="J90" s="88" t="s">
        <v>99</v>
      </c>
      <c r="K90" s="88" t="s">
        <v>99</v>
      </c>
      <c r="L90" s="992" t="s">
        <v>99</v>
      </c>
    </row>
    <row r="91" spans="1:12" ht="15">
      <c r="A91" s="46" t="s">
        <v>112</v>
      </c>
      <c r="B91" s="47" t="s">
        <v>26</v>
      </c>
      <c r="C91" s="79" t="s">
        <v>99</v>
      </c>
      <c r="D91" s="79" t="s">
        <v>99</v>
      </c>
      <c r="E91" s="80" t="s">
        <v>99</v>
      </c>
      <c r="F91" s="80" t="s">
        <v>99</v>
      </c>
      <c r="G91" s="987" t="s">
        <v>99</v>
      </c>
      <c r="H91" s="81" t="s">
        <v>99</v>
      </c>
      <c r="I91" s="81" t="s">
        <v>99</v>
      </c>
      <c r="J91" s="89" t="s">
        <v>99</v>
      </c>
      <c r="K91" s="89" t="s">
        <v>99</v>
      </c>
      <c r="L91" s="993" t="s">
        <v>99</v>
      </c>
    </row>
    <row r="92" spans="1:12" ht="15">
      <c r="A92" s="46" t="s">
        <v>112</v>
      </c>
      <c r="B92" s="47" t="s">
        <v>27</v>
      </c>
      <c r="C92" s="79" t="s">
        <v>99</v>
      </c>
      <c r="D92" s="79" t="s">
        <v>99</v>
      </c>
      <c r="E92" s="80" t="s">
        <v>99</v>
      </c>
      <c r="F92" s="80" t="s">
        <v>99</v>
      </c>
      <c r="G92" s="987" t="s">
        <v>99</v>
      </c>
      <c r="H92" s="81" t="s">
        <v>99</v>
      </c>
      <c r="I92" s="81" t="s">
        <v>99</v>
      </c>
      <c r="J92" s="89" t="s">
        <v>99</v>
      </c>
      <c r="K92" s="89" t="s">
        <v>99</v>
      </c>
      <c r="L92" s="993" t="s">
        <v>99</v>
      </c>
    </row>
    <row r="93" spans="1:12" ht="14.25">
      <c r="A93" s="44" t="s">
        <v>112</v>
      </c>
      <c r="B93" s="48" t="s">
        <v>28</v>
      </c>
      <c r="C93" s="90" t="s">
        <v>253</v>
      </c>
      <c r="D93" s="90" t="s">
        <v>99</v>
      </c>
      <c r="E93" s="91" t="s">
        <v>253</v>
      </c>
      <c r="F93" s="91" t="s">
        <v>99</v>
      </c>
      <c r="G93" s="994" t="s">
        <v>99</v>
      </c>
      <c r="H93" s="92" t="s">
        <v>253</v>
      </c>
      <c r="I93" s="92" t="s">
        <v>99</v>
      </c>
      <c r="J93" s="93" t="s">
        <v>99</v>
      </c>
      <c r="K93" s="93">
        <v>1.0897994768962511E-2</v>
      </c>
      <c r="L93" s="995" t="s">
        <v>99</v>
      </c>
    </row>
    <row r="94" spans="1:12" ht="15">
      <c r="A94" s="46" t="s">
        <v>112</v>
      </c>
      <c r="B94" s="47" t="s">
        <v>29</v>
      </c>
      <c r="C94" s="79" t="s">
        <v>253</v>
      </c>
      <c r="D94" s="79" t="s">
        <v>99</v>
      </c>
      <c r="E94" s="80" t="s">
        <v>253</v>
      </c>
      <c r="F94" s="80" t="s">
        <v>99</v>
      </c>
      <c r="G94" s="987" t="s">
        <v>99</v>
      </c>
      <c r="H94" s="81" t="s">
        <v>253</v>
      </c>
      <c r="I94" s="81" t="s">
        <v>99</v>
      </c>
      <c r="J94" s="89" t="s">
        <v>99</v>
      </c>
      <c r="K94" s="89">
        <v>1.0897994768962511E-2</v>
      </c>
      <c r="L94" s="993" t="s">
        <v>99</v>
      </c>
    </row>
    <row r="95" spans="1:12" ht="15">
      <c r="A95" s="46" t="s">
        <v>112</v>
      </c>
      <c r="B95" s="47" t="s">
        <v>30</v>
      </c>
      <c r="C95" s="79" t="s">
        <v>99</v>
      </c>
      <c r="D95" s="79" t="s">
        <v>99</v>
      </c>
      <c r="E95" s="80" t="s">
        <v>99</v>
      </c>
      <c r="F95" s="80" t="s">
        <v>99</v>
      </c>
      <c r="G95" s="987" t="s">
        <v>99</v>
      </c>
      <c r="H95" s="81" t="s">
        <v>99</v>
      </c>
      <c r="I95" s="81" t="s">
        <v>99</v>
      </c>
      <c r="J95" s="89" t="s">
        <v>99</v>
      </c>
      <c r="K95" s="89" t="s">
        <v>99</v>
      </c>
      <c r="L95" s="993" t="s">
        <v>99</v>
      </c>
    </row>
    <row r="96" spans="1:12" ht="14.25">
      <c r="A96" s="44" t="s">
        <v>112</v>
      </c>
      <c r="B96" s="48" t="s">
        <v>31</v>
      </c>
      <c r="C96" s="90">
        <v>13548.141224424549</v>
      </c>
      <c r="D96" s="90">
        <v>12907.59527754764</v>
      </c>
      <c r="E96" s="91">
        <v>13819.104048913041</v>
      </c>
      <c r="F96" s="91">
        <v>13165.747183098592</v>
      </c>
      <c r="G96" s="994">
        <v>4.9625505998868755</v>
      </c>
      <c r="H96" s="92">
        <v>262.82857142857148</v>
      </c>
      <c r="I96" s="92">
        <v>11.049112382383129</v>
      </c>
      <c r="J96" s="93">
        <v>-22.222222222222221</v>
      </c>
      <c r="K96" s="93">
        <v>7.6285963382737576E-2</v>
      </c>
      <c r="L96" s="995">
        <v>-2.7592152960752736E-2</v>
      </c>
    </row>
    <row r="97" spans="1:12" ht="15">
      <c r="A97" s="46" t="s">
        <v>112</v>
      </c>
      <c r="B97" s="47" t="s">
        <v>32</v>
      </c>
      <c r="C97" s="79">
        <v>13425.116666666667</v>
      </c>
      <c r="D97" s="79">
        <v>12482.961764705882</v>
      </c>
      <c r="E97" s="80">
        <v>13693.619000000001</v>
      </c>
      <c r="F97" s="80">
        <v>12732.620999999999</v>
      </c>
      <c r="G97" s="987">
        <v>7.5475269388761461</v>
      </c>
      <c r="H97" s="81">
        <v>258.3</v>
      </c>
      <c r="I97" s="81">
        <v>20.531964535697618</v>
      </c>
      <c r="J97" s="89">
        <v>-14.285714285714285</v>
      </c>
      <c r="K97" s="89">
        <v>6.5387968613775063E-2</v>
      </c>
      <c r="L97" s="993">
        <v>-1.5406121875606277E-2</v>
      </c>
    </row>
    <row r="98" spans="1:12" ht="15.75" thickBot="1">
      <c r="A98" s="49" t="s">
        <v>112</v>
      </c>
      <c r="B98" s="50" t="s">
        <v>33</v>
      </c>
      <c r="C98" s="94" t="s">
        <v>253</v>
      </c>
      <c r="D98" s="94" t="s">
        <v>253</v>
      </c>
      <c r="E98" s="95" t="s">
        <v>253</v>
      </c>
      <c r="F98" s="95" t="s">
        <v>253</v>
      </c>
      <c r="G98" s="996" t="s">
        <v>99</v>
      </c>
      <c r="H98" s="89" t="s">
        <v>253</v>
      </c>
      <c r="I98" s="89" t="s">
        <v>99</v>
      </c>
      <c r="J98" s="89" t="s">
        <v>99</v>
      </c>
      <c r="K98" s="89">
        <v>1.0897994768962511E-2</v>
      </c>
      <c r="L98" s="993" t="s">
        <v>99</v>
      </c>
    </row>
    <row r="99" spans="1:12" ht="15" thickBot="1">
      <c r="A99" s="35"/>
      <c r="B99" s="43"/>
      <c r="C99" s="71"/>
      <c r="D99" s="71"/>
      <c r="E99" s="71"/>
      <c r="F99" s="71"/>
      <c r="G99" s="981"/>
      <c r="H99" s="70"/>
      <c r="I99" s="70"/>
      <c r="J99" s="70"/>
      <c r="K99" s="70"/>
      <c r="L99" s="982"/>
    </row>
    <row r="100" spans="1:12" ht="14.25">
      <c r="A100" s="44" t="s">
        <v>113</v>
      </c>
      <c r="B100" s="45" t="s">
        <v>25</v>
      </c>
      <c r="C100" s="85">
        <v>15046.803429896516</v>
      </c>
      <c r="D100" s="85">
        <v>15062.16421327257</v>
      </c>
      <c r="E100" s="86">
        <v>15347.739498494446</v>
      </c>
      <c r="F100" s="86">
        <v>15363.407497538023</v>
      </c>
      <c r="G100" s="991">
        <v>-0.10198257805820515</v>
      </c>
      <c r="H100" s="87">
        <v>420.60262008733622</v>
      </c>
      <c r="I100" s="87">
        <v>0.79241846190261889</v>
      </c>
      <c r="J100" s="88">
        <v>4.5662100456620998</v>
      </c>
      <c r="K100" s="88">
        <v>2.495640802092415</v>
      </c>
      <c r="L100" s="992">
        <v>-3.2060028932515916E-2</v>
      </c>
    </row>
    <row r="101" spans="1:12" ht="15">
      <c r="A101" s="46" t="s">
        <v>113</v>
      </c>
      <c r="B101" s="47" t="s">
        <v>26</v>
      </c>
      <c r="C101" s="79">
        <v>15114.668627450979</v>
      </c>
      <c r="D101" s="79">
        <v>15218.283333333333</v>
      </c>
      <c r="E101" s="80">
        <v>15416.962</v>
      </c>
      <c r="F101" s="80">
        <v>15522.648999999999</v>
      </c>
      <c r="G101" s="987">
        <v>-0.68085672748253145</v>
      </c>
      <c r="H101" s="81">
        <v>403.5</v>
      </c>
      <c r="I101" s="81">
        <v>-2.1106259097525446</v>
      </c>
      <c r="J101" s="89">
        <v>-3.8759689922480618</v>
      </c>
      <c r="K101" s="89">
        <v>1.3513513513513513</v>
      </c>
      <c r="L101" s="993">
        <v>-0.13756831623867649</v>
      </c>
    </row>
    <row r="102" spans="1:12" ht="15">
      <c r="A102" s="46" t="s">
        <v>113</v>
      </c>
      <c r="B102" s="47" t="s">
        <v>27</v>
      </c>
      <c r="C102" s="79">
        <v>14973.439215686274</v>
      </c>
      <c r="D102" s="79">
        <v>14844.880392156863</v>
      </c>
      <c r="E102" s="80">
        <v>15272.907999999999</v>
      </c>
      <c r="F102" s="80">
        <v>15141.778</v>
      </c>
      <c r="G102" s="987">
        <v>0.86601454597999783</v>
      </c>
      <c r="H102" s="81">
        <v>440.8</v>
      </c>
      <c r="I102" s="81">
        <v>3.8153556288271289</v>
      </c>
      <c r="J102" s="89">
        <v>16.666666666666664</v>
      </c>
      <c r="K102" s="89">
        <v>1.1442894507410637</v>
      </c>
      <c r="L102" s="993">
        <v>0.10550828730616058</v>
      </c>
    </row>
    <row r="103" spans="1:12" ht="14.25">
      <c r="A103" s="44" t="s">
        <v>113</v>
      </c>
      <c r="B103" s="48" t="s">
        <v>28</v>
      </c>
      <c r="C103" s="90">
        <v>14806.958427560121</v>
      </c>
      <c r="D103" s="90">
        <v>14801.669440641073</v>
      </c>
      <c r="E103" s="91">
        <v>15103.097596111324</v>
      </c>
      <c r="F103" s="91">
        <v>15097.702829453896</v>
      </c>
      <c r="G103" s="994">
        <v>3.5732367489066656E-2</v>
      </c>
      <c r="H103" s="92">
        <v>381.23023255813951</v>
      </c>
      <c r="I103" s="92">
        <v>0.87853774527211859</v>
      </c>
      <c r="J103" s="93">
        <v>2.6865671641791042</v>
      </c>
      <c r="K103" s="93">
        <v>11.246730601569311</v>
      </c>
      <c r="L103" s="995">
        <v>-0.35299239012043948</v>
      </c>
    </row>
    <row r="104" spans="1:12" ht="15">
      <c r="A104" s="46" t="s">
        <v>113</v>
      </c>
      <c r="B104" s="47" t="s">
        <v>29</v>
      </c>
      <c r="C104" s="79">
        <v>14860.916666666666</v>
      </c>
      <c r="D104" s="79">
        <v>14944.131372549018</v>
      </c>
      <c r="E104" s="80">
        <v>15158.135</v>
      </c>
      <c r="F104" s="80">
        <v>15243.013999999999</v>
      </c>
      <c r="G104" s="987">
        <v>-0.55683869344998971</v>
      </c>
      <c r="H104" s="81">
        <v>370.8</v>
      </c>
      <c r="I104" s="81">
        <v>0.10799136069115393</v>
      </c>
      <c r="J104" s="89">
        <v>-4.0816326530612246</v>
      </c>
      <c r="K104" s="89">
        <v>6.146469049694856</v>
      </c>
      <c r="L104" s="993">
        <v>-0.64023455141317775</v>
      </c>
    </row>
    <row r="105" spans="1:12" ht="15">
      <c r="A105" s="46" t="s">
        <v>113</v>
      </c>
      <c r="B105" s="47" t="s">
        <v>30</v>
      </c>
      <c r="C105" s="79">
        <v>14745.73725490196</v>
      </c>
      <c r="D105" s="79">
        <v>14610.175490196079</v>
      </c>
      <c r="E105" s="80">
        <v>15040.652</v>
      </c>
      <c r="F105" s="80">
        <v>14902.379000000001</v>
      </c>
      <c r="G105" s="987">
        <v>0.92785856540086131</v>
      </c>
      <c r="H105" s="81">
        <v>393.8</v>
      </c>
      <c r="I105" s="81">
        <v>1.3642213642213672</v>
      </c>
      <c r="J105" s="89">
        <v>12.23021582733813</v>
      </c>
      <c r="K105" s="89">
        <v>5.1002615518744552</v>
      </c>
      <c r="L105" s="993">
        <v>0.28724216129273827</v>
      </c>
    </row>
    <row r="106" spans="1:12" ht="14.25">
      <c r="A106" s="44" t="s">
        <v>113</v>
      </c>
      <c r="B106" s="48" t="s">
        <v>31</v>
      </c>
      <c r="C106" s="90">
        <v>14405.948864555623</v>
      </c>
      <c r="D106" s="90">
        <v>14338.63455731166</v>
      </c>
      <c r="E106" s="91">
        <v>14694.067841846736</v>
      </c>
      <c r="F106" s="91">
        <v>14625.407248457894</v>
      </c>
      <c r="G106" s="994">
        <v>0.46946107019400662</v>
      </c>
      <c r="H106" s="92">
        <v>337.24500203998366</v>
      </c>
      <c r="I106" s="92">
        <v>0.31359870554704772</v>
      </c>
      <c r="J106" s="93">
        <v>-3.5419126328217239</v>
      </c>
      <c r="K106" s="93">
        <v>26.710985178727114</v>
      </c>
      <c r="L106" s="995">
        <v>-2.6172696689183148</v>
      </c>
    </row>
    <row r="107" spans="1:12" ht="15">
      <c r="A107" s="46" t="s">
        <v>113</v>
      </c>
      <c r="B107" s="47" t="s">
        <v>32</v>
      </c>
      <c r="C107" s="79">
        <v>14435.556862745098</v>
      </c>
      <c r="D107" s="79">
        <v>14395.888235294118</v>
      </c>
      <c r="E107" s="80">
        <v>14724.268</v>
      </c>
      <c r="F107" s="80">
        <v>14683.806</v>
      </c>
      <c r="G107" s="987">
        <v>0.27555526135389924</v>
      </c>
      <c r="H107" s="81">
        <v>325</v>
      </c>
      <c r="I107" s="81">
        <v>-3.0759766225783674E-2</v>
      </c>
      <c r="J107" s="89">
        <v>-10.250569476082005</v>
      </c>
      <c r="K107" s="89">
        <v>17.175239755884917</v>
      </c>
      <c r="L107" s="993">
        <v>-3.0925349440227485</v>
      </c>
    </row>
    <row r="108" spans="1:12" ht="15.75" thickBot="1">
      <c r="A108" s="49" t="s">
        <v>113</v>
      </c>
      <c r="B108" s="50" t="s">
        <v>33</v>
      </c>
      <c r="C108" s="94">
        <v>14357.72156862745</v>
      </c>
      <c r="D108" s="94">
        <v>14223.300980392156</v>
      </c>
      <c r="E108" s="95">
        <v>14644.876</v>
      </c>
      <c r="F108" s="95">
        <v>14507.767</v>
      </c>
      <c r="G108" s="996">
        <v>0.94507307706279253</v>
      </c>
      <c r="H108" s="89">
        <v>359.3</v>
      </c>
      <c r="I108" s="89">
        <v>-0.47091412742381955</v>
      </c>
      <c r="J108" s="89">
        <v>11.464968152866243</v>
      </c>
      <c r="K108" s="89">
        <v>9.5357454228421972</v>
      </c>
      <c r="L108" s="993">
        <v>0.47526527510443195</v>
      </c>
    </row>
    <row r="109" spans="1:12" ht="15.75" thickBot="1">
      <c r="A109" s="51"/>
      <c r="B109" s="52"/>
      <c r="C109" s="96"/>
      <c r="D109" s="96"/>
      <c r="E109" s="96"/>
      <c r="F109" s="96"/>
      <c r="G109" s="997"/>
      <c r="H109" s="97"/>
      <c r="I109" s="97"/>
      <c r="J109" s="97"/>
      <c r="K109" s="97"/>
      <c r="L109" s="998"/>
    </row>
    <row r="110" spans="1:12" ht="15">
      <c r="A110" s="46" t="s">
        <v>114</v>
      </c>
      <c r="B110" s="53" t="s">
        <v>30</v>
      </c>
      <c r="C110" s="98">
        <v>14771.895098039216</v>
      </c>
      <c r="D110" s="98">
        <v>14712.879411764707</v>
      </c>
      <c r="E110" s="99">
        <v>15067.333000000001</v>
      </c>
      <c r="F110" s="99">
        <v>15007.137000000001</v>
      </c>
      <c r="G110" s="999">
        <v>0.40111581576152672</v>
      </c>
      <c r="H110" s="100">
        <v>416.7</v>
      </c>
      <c r="I110" s="100">
        <v>3.1691012626887871</v>
      </c>
      <c r="J110" s="100">
        <v>12.401055408970976</v>
      </c>
      <c r="K110" s="100">
        <v>4.6425457715780301</v>
      </c>
      <c r="L110" s="1000">
        <v>0.26812287222438336</v>
      </c>
    </row>
    <row r="111" spans="1:12" ht="15.75" thickBot="1">
      <c r="A111" s="49" t="s">
        <v>114</v>
      </c>
      <c r="B111" s="50" t="s">
        <v>33</v>
      </c>
      <c r="C111" s="94">
        <v>14323.914705882353</v>
      </c>
      <c r="D111" s="94">
        <v>14256.723529411765</v>
      </c>
      <c r="E111" s="95">
        <v>14610.393</v>
      </c>
      <c r="F111" s="95">
        <v>14541.858</v>
      </c>
      <c r="G111" s="996">
        <v>0.47129465849549523</v>
      </c>
      <c r="H111" s="89">
        <v>381.8</v>
      </c>
      <c r="I111" s="89">
        <v>0</v>
      </c>
      <c r="J111" s="89">
        <v>0.38610038610038611</v>
      </c>
      <c r="K111" s="89">
        <v>8.5004359197907586</v>
      </c>
      <c r="L111" s="993">
        <v>-0.46770812453057076</v>
      </c>
    </row>
    <row r="112" spans="1:12" ht="15.75" thickBot="1">
      <c r="A112" s="51"/>
      <c r="B112" s="52"/>
      <c r="C112" s="96"/>
      <c r="D112" s="96"/>
      <c r="E112" s="96"/>
      <c r="F112" s="96"/>
      <c r="G112" s="997"/>
      <c r="H112" s="97"/>
      <c r="I112" s="97"/>
      <c r="J112" s="97"/>
      <c r="K112" s="97"/>
      <c r="L112" s="998"/>
    </row>
    <row r="113" spans="1:12" ht="14.25">
      <c r="A113" s="44" t="s">
        <v>115</v>
      </c>
      <c r="B113" s="45" t="s">
        <v>25</v>
      </c>
      <c r="C113" s="85" t="s">
        <v>99</v>
      </c>
      <c r="D113" s="85" t="s">
        <v>99</v>
      </c>
      <c r="E113" s="86" t="s">
        <v>99</v>
      </c>
      <c r="F113" s="86" t="s">
        <v>99</v>
      </c>
      <c r="G113" s="991" t="s">
        <v>99</v>
      </c>
      <c r="H113" s="87" t="s">
        <v>99</v>
      </c>
      <c r="I113" s="87" t="s">
        <v>99</v>
      </c>
      <c r="J113" s="88" t="s">
        <v>99</v>
      </c>
      <c r="K113" s="88" t="s">
        <v>99</v>
      </c>
      <c r="L113" s="992" t="s">
        <v>99</v>
      </c>
    </row>
    <row r="114" spans="1:12" ht="15">
      <c r="A114" s="39" t="s">
        <v>115</v>
      </c>
      <c r="B114" s="47" t="s">
        <v>26</v>
      </c>
      <c r="C114" s="79" t="s">
        <v>99</v>
      </c>
      <c r="D114" s="79" t="s">
        <v>99</v>
      </c>
      <c r="E114" s="80" t="s">
        <v>99</v>
      </c>
      <c r="F114" s="80" t="s">
        <v>99</v>
      </c>
      <c r="G114" s="987" t="s">
        <v>99</v>
      </c>
      <c r="H114" s="81" t="s">
        <v>99</v>
      </c>
      <c r="I114" s="81" t="s">
        <v>99</v>
      </c>
      <c r="J114" s="89" t="s">
        <v>99</v>
      </c>
      <c r="K114" s="89" t="s">
        <v>99</v>
      </c>
      <c r="L114" s="993" t="s">
        <v>99</v>
      </c>
    </row>
    <row r="115" spans="1:12" ht="15">
      <c r="A115" s="39" t="s">
        <v>115</v>
      </c>
      <c r="B115" s="47" t="s">
        <v>27</v>
      </c>
      <c r="C115" s="79" t="s">
        <v>99</v>
      </c>
      <c r="D115" s="79" t="s">
        <v>99</v>
      </c>
      <c r="E115" s="80" t="s">
        <v>99</v>
      </c>
      <c r="F115" s="80" t="s">
        <v>99</v>
      </c>
      <c r="G115" s="987" t="s">
        <v>99</v>
      </c>
      <c r="H115" s="81" t="s">
        <v>99</v>
      </c>
      <c r="I115" s="81" t="s">
        <v>99</v>
      </c>
      <c r="J115" s="89" t="s">
        <v>99</v>
      </c>
      <c r="K115" s="89" t="s">
        <v>99</v>
      </c>
      <c r="L115" s="993" t="s">
        <v>99</v>
      </c>
    </row>
    <row r="116" spans="1:12" ht="15">
      <c r="A116" s="39" t="s">
        <v>115</v>
      </c>
      <c r="B116" s="47" t="s">
        <v>34</v>
      </c>
      <c r="C116" s="79" t="s">
        <v>99</v>
      </c>
      <c r="D116" s="79" t="s">
        <v>99</v>
      </c>
      <c r="E116" s="80" t="s">
        <v>99</v>
      </c>
      <c r="F116" s="80" t="s">
        <v>99</v>
      </c>
      <c r="G116" s="987" t="s">
        <v>99</v>
      </c>
      <c r="H116" s="81" t="s">
        <v>99</v>
      </c>
      <c r="I116" s="81" t="s">
        <v>99</v>
      </c>
      <c r="J116" s="89" t="s">
        <v>99</v>
      </c>
      <c r="K116" s="89" t="s">
        <v>99</v>
      </c>
      <c r="L116" s="993" t="s">
        <v>99</v>
      </c>
    </row>
    <row r="117" spans="1:12" ht="14.25">
      <c r="A117" s="54" t="s">
        <v>115</v>
      </c>
      <c r="B117" s="48" t="s">
        <v>28</v>
      </c>
      <c r="C117" s="90" t="s">
        <v>99</v>
      </c>
      <c r="D117" s="90" t="s">
        <v>99</v>
      </c>
      <c r="E117" s="91" t="s">
        <v>99</v>
      </c>
      <c r="F117" s="91" t="s">
        <v>99</v>
      </c>
      <c r="G117" s="994" t="s">
        <v>99</v>
      </c>
      <c r="H117" s="92" t="s">
        <v>99</v>
      </c>
      <c r="I117" s="92" t="s">
        <v>99</v>
      </c>
      <c r="J117" s="93" t="s">
        <v>99</v>
      </c>
      <c r="K117" s="93" t="s">
        <v>99</v>
      </c>
      <c r="L117" s="995" t="s">
        <v>99</v>
      </c>
    </row>
    <row r="118" spans="1:12" ht="15">
      <c r="A118" s="39" t="s">
        <v>115</v>
      </c>
      <c r="B118" s="47" t="s">
        <v>30</v>
      </c>
      <c r="C118" s="79" t="s">
        <v>99</v>
      </c>
      <c r="D118" s="79" t="s">
        <v>99</v>
      </c>
      <c r="E118" s="80" t="s">
        <v>99</v>
      </c>
      <c r="F118" s="80" t="s">
        <v>99</v>
      </c>
      <c r="G118" s="987" t="s">
        <v>99</v>
      </c>
      <c r="H118" s="81" t="s">
        <v>99</v>
      </c>
      <c r="I118" s="81" t="s">
        <v>99</v>
      </c>
      <c r="J118" s="89" t="s">
        <v>99</v>
      </c>
      <c r="K118" s="89" t="s">
        <v>99</v>
      </c>
      <c r="L118" s="993" t="s">
        <v>99</v>
      </c>
    </row>
    <row r="119" spans="1:12" ht="15">
      <c r="A119" s="39" t="s">
        <v>115</v>
      </c>
      <c r="B119" s="47" t="s">
        <v>35</v>
      </c>
      <c r="C119" s="79" t="s">
        <v>99</v>
      </c>
      <c r="D119" s="79" t="s">
        <v>99</v>
      </c>
      <c r="E119" s="80" t="s">
        <v>99</v>
      </c>
      <c r="F119" s="80" t="s">
        <v>99</v>
      </c>
      <c r="G119" s="987" t="s">
        <v>99</v>
      </c>
      <c r="H119" s="81" t="s">
        <v>99</v>
      </c>
      <c r="I119" s="81" t="s">
        <v>99</v>
      </c>
      <c r="J119" s="89" t="s">
        <v>99</v>
      </c>
      <c r="K119" s="89" t="s">
        <v>99</v>
      </c>
      <c r="L119" s="993" t="s">
        <v>99</v>
      </c>
    </row>
    <row r="120" spans="1:12" ht="14.25">
      <c r="A120" s="54" t="s">
        <v>115</v>
      </c>
      <c r="B120" s="48" t="s">
        <v>31</v>
      </c>
      <c r="C120" s="90" t="s">
        <v>99</v>
      </c>
      <c r="D120" s="90" t="s">
        <v>99</v>
      </c>
      <c r="E120" s="91" t="s">
        <v>99</v>
      </c>
      <c r="F120" s="91" t="s">
        <v>99</v>
      </c>
      <c r="G120" s="994" t="s">
        <v>99</v>
      </c>
      <c r="H120" s="92" t="s">
        <v>99</v>
      </c>
      <c r="I120" s="92" t="s">
        <v>99</v>
      </c>
      <c r="J120" s="93" t="s">
        <v>99</v>
      </c>
      <c r="K120" s="93" t="s">
        <v>99</v>
      </c>
      <c r="L120" s="995" t="s">
        <v>99</v>
      </c>
    </row>
    <row r="121" spans="1:12" ht="15">
      <c r="A121" s="39" t="s">
        <v>115</v>
      </c>
      <c r="B121" s="47" t="s">
        <v>33</v>
      </c>
      <c r="C121" s="79" t="s">
        <v>99</v>
      </c>
      <c r="D121" s="79" t="s">
        <v>99</v>
      </c>
      <c r="E121" s="80" t="s">
        <v>99</v>
      </c>
      <c r="F121" s="80" t="s">
        <v>99</v>
      </c>
      <c r="G121" s="987" t="s">
        <v>99</v>
      </c>
      <c r="H121" s="81" t="s">
        <v>99</v>
      </c>
      <c r="I121" s="81" t="s">
        <v>99</v>
      </c>
      <c r="J121" s="89" t="s">
        <v>99</v>
      </c>
      <c r="K121" s="89" t="s">
        <v>99</v>
      </c>
      <c r="L121" s="993" t="s">
        <v>99</v>
      </c>
    </row>
    <row r="122" spans="1:12" ht="15.75" thickBot="1">
      <c r="A122" s="55" t="s">
        <v>115</v>
      </c>
      <c r="B122" s="47" t="s">
        <v>36</v>
      </c>
      <c r="C122" s="94" t="s">
        <v>99</v>
      </c>
      <c r="D122" s="94" t="s">
        <v>99</v>
      </c>
      <c r="E122" s="95" t="s">
        <v>99</v>
      </c>
      <c r="F122" s="95" t="s">
        <v>99</v>
      </c>
      <c r="G122" s="996" t="s">
        <v>99</v>
      </c>
      <c r="H122" s="89" t="s">
        <v>99</v>
      </c>
      <c r="I122" s="89" t="s">
        <v>99</v>
      </c>
      <c r="J122" s="89" t="s">
        <v>99</v>
      </c>
      <c r="K122" s="89" t="s">
        <v>99</v>
      </c>
      <c r="L122" s="993" t="s">
        <v>99</v>
      </c>
    </row>
    <row r="123" spans="1:12" ht="15.75" thickBot="1">
      <c r="A123" s="51"/>
      <c r="B123" s="52"/>
      <c r="C123" s="96"/>
      <c r="D123" s="96"/>
      <c r="E123" s="96"/>
      <c r="F123" s="96"/>
      <c r="G123" s="997"/>
      <c r="H123" s="97"/>
      <c r="I123" s="97"/>
      <c r="J123" s="97"/>
      <c r="K123" s="97"/>
      <c r="L123" s="998"/>
    </row>
    <row r="124" spans="1:12" ht="14.25">
      <c r="A124" s="44" t="s">
        <v>24</v>
      </c>
      <c r="B124" s="45" t="s">
        <v>28</v>
      </c>
      <c r="C124" s="85">
        <v>12602.472256386854</v>
      </c>
      <c r="D124" s="85">
        <v>12501.697409941817</v>
      </c>
      <c r="E124" s="86">
        <v>12854.521701514592</v>
      </c>
      <c r="F124" s="86">
        <v>12751.731358140652</v>
      </c>
      <c r="G124" s="991">
        <v>0.8060893104395459</v>
      </c>
      <c r="H124" s="87">
        <v>338.36312499999997</v>
      </c>
      <c r="I124" s="87">
        <v>-3.8326687637440218</v>
      </c>
      <c r="J124" s="88">
        <v>35.593220338983052</v>
      </c>
      <c r="K124" s="88">
        <v>1.7436791630340016</v>
      </c>
      <c r="L124" s="992">
        <v>0.38172163764157307</v>
      </c>
    </row>
    <row r="125" spans="1:12" ht="15">
      <c r="A125" s="46" t="s">
        <v>24</v>
      </c>
      <c r="B125" s="47" t="s">
        <v>29</v>
      </c>
      <c r="C125" s="79">
        <v>12696.199999999999</v>
      </c>
      <c r="D125" s="79">
        <v>12614.113725490197</v>
      </c>
      <c r="E125" s="80">
        <v>12950.124</v>
      </c>
      <c r="F125" s="80">
        <v>12866.396000000001</v>
      </c>
      <c r="G125" s="987">
        <v>0.6507494406358949</v>
      </c>
      <c r="H125" s="81">
        <v>309</v>
      </c>
      <c r="I125" s="81">
        <v>-0.32258064516129031</v>
      </c>
      <c r="J125" s="89">
        <v>90.909090909090907</v>
      </c>
      <c r="K125" s="89">
        <v>0.2288578901482127</v>
      </c>
      <c r="L125" s="993">
        <v>0.10189574795061343</v>
      </c>
    </row>
    <row r="126" spans="1:12" ht="15">
      <c r="A126" s="46" t="s">
        <v>24</v>
      </c>
      <c r="B126" s="47" t="s">
        <v>30</v>
      </c>
      <c r="C126" s="79">
        <v>12452.943137254902</v>
      </c>
      <c r="D126" s="79">
        <v>12533.960784313726</v>
      </c>
      <c r="E126" s="80">
        <v>12702.002</v>
      </c>
      <c r="F126" s="80">
        <v>12784.64</v>
      </c>
      <c r="G126" s="987">
        <v>-0.64638503704444561</v>
      </c>
      <c r="H126" s="81">
        <v>328.9</v>
      </c>
      <c r="I126" s="81">
        <v>-5.5699109962675948</v>
      </c>
      <c r="J126" s="89">
        <v>29.166666666666668</v>
      </c>
      <c r="K126" s="89">
        <v>1.0135135135135136</v>
      </c>
      <c r="L126" s="993">
        <v>0.1824885827655911</v>
      </c>
    </row>
    <row r="127" spans="1:12" ht="15">
      <c r="A127" s="46" t="s">
        <v>24</v>
      </c>
      <c r="B127" s="47" t="s">
        <v>35</v>
      </c>
      <c r="C127" s="79">
        <v>12834.934313725489</v>
      </c>
      <c r="D127" s="79">
        <v>12410.177450980391</v>
      </c>
      <c r="E127" s="80">
        <v>13091.633</v>
      </c>
      <c r="F127" s="80">
        <v>12658.380999999999</v>
      </c>
      <c r="G127" s="987">
        <v>3.4226493893650414</v>
      </c>
      <c r="H127" s="81">
        <v>370.9</v>
      </c>
      <c r="I127" s="81">
        <v>-0.37604082728982918</v>
      </c>
      <c r="J127" s="89">
        <v>31.428571428571427</v>
      </c>
      <c r="K127" s="89">
        <v>0.50130775937227556</v>
      </c>
      <c r="L127" s="993">
        <v>9.7337306925368849E-2</v>
      </c>
    </row>
    <row r="128" spans="1:12" ht="14.25">
      <c r="A128" s="44" t="s">
        <v>24</v>
      </c>
      <c r="B128" s="48" t="s">
        <v>31</v>
      </c>
      <c r="C128" s="90">
        <v>12089.963142125756</v>
      </c>
      <c r="D128" s="90">
        <v>12150.070116081402</v>
      </c>
      <c r="E128" s="91">
        <v>12331.762404968271</v>
      </c>
      <c r="F128" s="91">
        <v>12393.07151840303</v>
      </c>
      <c r="G128" s="994">
        <v>-0.49470474969598116</v>
      </c>
      <c r="H128" s="92">
        <v>296.88057184750733</v>
      </c>
      <c r="I128" s="92">
        <v>-0.323964709421112</v>
      </c>
      <c r="J128" s="93">
        <v>18.402777777777779</v>
      </c>
      <c r="K128" s="93">
        <v>14.864864864864865</v>
      </c>
      <c r="L128" s="995">
        <v>1.568465972898105</v>
      </c>
    </row>
    <row r="129" spans="1:12" ht="15">
      <c r="A129" s="46" t="s">
        <v>24</v>
      </c>
      <c r="B129" s="47" t="s">
        <v>32</v>
      </c>
      <c r="C129" s="79">
        <v>11764.664705882353</v>
      </c>
      <c r="D129" s="79">
        <v>11789.028431372548</v>
      </c>
      <c r="E129" s="80">
        <v>11999.958000000001</v>
      </c>
      <c r="F129" s="80">
        <v>12024.808999999999</v>
      </c>
      <c r="G129" s="987">
        <v>-0.20666440523087518</v>
      </c>
      <c r="H129" s="81">
        <v>268.2</v>
      </c>
      <c r="I129" s="81">
        <v>2.2103658536585411</v>
      </c>
      <c r="J129" s="89">
        <v>47.97687861271676</v>
      </c>
      <c r="K129" s="89">
        <v>5.5797733217088057</v>
      </c>
      <c r="L129" s="993">
        <v>1.5862368489479564</v>
      </c>
    </row>
    <row r="130" spans="1:12" ht="15">
      <c r="A130" s="46" t="s">
        <v>24</v>
      </c>
      <c r="B130" s="47" t="s">
        <v>33</v>
      </c>
      <c r="C130" s="79">
        <v>12228.354901960785</v>
      </c>
      <c r="D130" s="79">
        <v>12261.476470588235</v>
      </c>
      <c r="E130" s="80">
        <v>12472.922</v>
      </c>
      <c r="F130" s="80">
        <v>12506.706</v>
      </c>
      <c r="G130" s="987">
        <v>-0.27012708222292625</v>
      </c>
      <c r="H130" s="81">
        <v>307.7</v>
      </c>
      <c r="I130" s="81">
        <v>0.26067122841316764</v>
      </c>
      <c r="J130" s="89">
        <v>0.84151472650771386</v>
      </c>
      <c r="K130" s="89">
        <v>7.8356582388840454</v>
      </c>
      <c r="L130" s="993">
        <v>-0.39379697810579728</v>
      </c>
    </row>
    <row r="131" spans="1:12" ht="15">
      <c r="A131" s="46" t="s">
        <v>24</v>
      </c>
      <c r="B131" s="47" t="s">
        <v>36</v>
      </c>
      <c r="C131" s="79">
        <v>12392.817647058824</v>
      </c>
      <c r="D131" s="79">
        <v>12400.813725490196</v>
      </c>
      <c r="E131" s="80">
        <v>12640.674000000001</v>
      </c>
      <c r="F131" s="80">
        <v>12648.83</v>
      </c>
      <c r="G131" s="987">
        <v>-6.4480272088399002E-2</v>
      </c>
      <c r="H131" s="81">
        <v>348.8</v>
      </c>
      <c r="I131" s="81">
        <v>-3.1917846239245073</v>
      </c>
      <c r="J131" s="89">
        <v>43.01075268817204</v>
      </c>
      <c r="K131" s="89">
        <v>1.449433304272014</v>
      </c>
      <c r="L131" s="993">
        <v>0.37602610205594744</v>
      </c>
    </row>
    <row r="132" spans="1:12" ht="14.25">
      <c r="A132" s="44" t="s">
        <v>24</v>
      </c>
      <c r="B132" s="48" t="s">
        <v>37</v>
      </c>
      <c r="C132" s="90">
        <v>10250.483560804347</v>
      </c>
      <c r="D132" s="90">
        <v>10726.986786728243</v>
      </c>
      <c r="E132" s="91">
        <v>10455.493232020433</v>
      </c>
      <c r="F132" s="91">
        <v>10941.526522462807</v>
      </c>
      <c r="G132" s="994">
        <v>-4.4420976309343505</v>
      </c>
      <c r="H132" s="92">
        <v>240.37657512116317</v>
      </c>
      <c r="I132" s="92">
        <v>2.8686429451915783</v>
      </c>
      <c r="J132" s="93">
        <v>6.5404475043029269</v>
      </c>
      <c r="K132" s="93">
        <v>6.7458587619877939</v>
      </c>
      <c r="L132" s="995">
        <v>3.9949251369142402E-2</v>
      </c>
    </row>
    <row r="133" spans="1:12" ht="15">
      <c r="A133" s="46" t="s">
        <v>24</v>
      </c>
      <c r="B133" s="47" t="s">
        <v>101</v>
      </c>
      <c r="C133" s="101">
        <v>9213.4892156862752</v>
      </c>
      <c r="D133" s="101">
        <v>9876.2441176470584</v>
      </c>
      <c r="E133" s="102">
        <v>9397.759</v>
      </c>
      <c r="F133" s="102">
        <v>10073.769</v>
      </c>
      <c r="G133" s="1001">
        <v>-6.7105965999418915</v>
      </c>
      <c r="H133" s="103">
        <v>211.5</v>
      </c>
      <c r="I133" s="103">
        <v>-2.083333333333333</v>
      </c>
      <c r="J133" s="104">
        <v>8.5271317829457356</v>
      </c>
      <c r="K133" s="104">
        <v>3.051438535309503</v>
      </c>
      <c r="L133" s="1002">
        <v>7.3599200129447429E-2</v>
      </c>
    </row>
    <row r="134" spans="1:12" ht="15">
      <c r="A134" s="46" t="s">
        <v>24</v>
      </c>
      <c r="B134" s="47" t="s">
        <v>38</v>
      </c>
      <c r="C134" s="79">
        <v>10593.726470588235</v>
      </c>
      <c r="D134" s="79">
        <v>10963.553921568628</v>
      </c>
      <c r="E134" s="80">
        <v>10805.601000000001</v>
      </c>
      <c r="F134" s="80">
        <v>11182.825000000001</v>
      </c>
      <c r="G134" s="987">
        <v>-3.3732442383744723</v>
      </c>
      <c r="H134" s="81">
        <v>244.9</v>
      </c>
      <c r="I134" s="81">
        <v>5.1975945017182106</v>
      </c>
      <c r="J134" s="89">
        <v>-0.8438818565400843</v>
      </c>
      <c r="K134" s="89">
        <v>2.5610287707061903</v>
      </c>
      <c r="L134" s="993">
        <v>-0.17442829300572082</v>
      </c>
    </row>
    <row r="135" spans="1:12" ht="15.75" thickBot="1">
      <c r="A135" s="46" t="s">
        <v>24</v>
      </c>
      <c r="B135" s="47" t="s">
        <v>39</v>
      </c>
      <c r="C135" s="79">
        <v>11551.133333333333</v>
      </c>
      <c r="D135" s="79">
        <v>12109.393137254901</v>
      </c>
      <c r="E135" s="80">
        <v>11782.156000000001</v>
      </c>
      <c r="F135" s="80">
        <v>12351.581</v>
      </c>
      <c r="G135" s="987">
        <v>-4.6101385725438648</v>
      </c>
      <c r="H135" s="81">
        <v>307.89999999999998</v>
      </c>
      <c r="I135" s="81">
        <v>6.5029401591144769</v>
      </c>
      <c r="J135" s="89">
        <v>20.930232558139537</v>
      </c>
      <c r="K135" s="89">
        <v>1.1333914559721012</v>
      </c>
      <c r="L135" s="993">
        <v>0.14077834424541602</v>
      </c>
    </row>
    <row r="136" spans="1:12" ht="15.75" thickBot="1">
      <c r="A136" s="51"/>
      <c r="B136" s="52"/>
      <c r="C136" s="96"/>
      <c r="D136" s="96"/>
      <c r="E136" s="96"/>
      <c r="F136" s="96"/>
      <c r="G136" s="997"/>
      <c r="H136" s="97"/>
      <c r="I136" s="97"/>
      <c r="J136" s="97"/>
      <c r="K136" s="97"/>
      <c r="L136" s="998"/>
    </row>
    <row r="137" spans="1:12" ht="14.25">
      <c r="A137" s="44" t="s">
        <v>116</v>
      </c>
      <c r="B137" s="48" t="s">
        <v>25</v>
      </c>
      <c r="C137" s="90">
        <v>14788.475650058352</v>
      </c>
      <c r="D137" s="90">
        <v>15100.273166876108</v>
      </c>
      <c r="E137" s="91">
        <v>15084.245163059519</v>
      </c>
      <c r="F137" s="91">
        <v>15402.27863021363</v>
      </c>
      <c r="G137" s="994">
        <v>-2.0648468631793619</v>
      </c>
      <c r="H137" s="92">
        <v>356.69473684210533</v>
      </c>
      <c r="I137" s="92">
        <v>4.0167893365333605</v>
      </c>
      <c r="J137" s="93">
        <v>-33.720930232558139</v>
      </c>
      <c r="K137" s="93">
        <v>1.2423714036617262</v>
      </c>
      <c r="L137" s="995">
        <v>-0.74285481979164425</v>
      </c>
    </row>
    <row r="138" spans="1:12" ht="15">
      <c r="A138" s="46" t="s">
        <v>116</v>
      </c>
      <c r="B138" s="47" t="s">
        <v>26</v>
      </c>
      <c r="C138" s="79">
        <v>14771.973529411765</v>
      </c>
      <c r="D138" s="79">
        <v>14734.939215686276</v>
      </c>
      <c r="E138" s="80">
        <v>15067.413</v>
      </c>
      <c r="F138" s="80">
        <v>15029.638000000001</v>
      </c>
      <c r="G138" s="987">
        <v>0.25133672547535496</v>
      </c>
      <c r="H138" s="81">
        <v>330</v>
      </c>
      <c r="I138" s="81">
        <v>11.148534860222306</v>
      </c>
      <c r="J138" s="89">
        <v>-65.517241379310349</v>
      </c>
      <c r="K138" s="89">
        <v>0.1089799476896251</v>
      </c>
      <c r="L138" s="993">
        <v>-0.22573842719495479</v>
      </c>
    </row>
    <row r="139" spans="1:12" ht="15">
      <c r="A139" s="46" t="s">
        <v>116</v>
      </c>
      <c r="B139" s="47" t="s">
        <v>27</v>
      </c>
      <c r="C139" s="79">
        <v>14891.300980392158</v>
      </c>
      <c r="D139" s="79">
        <v>15416.067647058822</v>
      </c>
      <c r="E139" s="80">
        <v>15189.127</v>
      </c>
      <c r="F139" s="80">
        <v>15724.388999999999</v>
      </c>
      <c r="G139" s="987">
        <v>-3.4040241563598994</v>
      </c>
      <c r="H139" s="81">
        <v>348.6</v>
      </c>
      <c r="I139" s="81">
        <v>0.57703404500865541</v>
      </c>
      <c r="J139" s="89">
        <v>-20.833333333333336</v>
      </c>
      <c r="K139" s="89">
        <v>0.82824760244115081</v>
      </c>
      <c r="L139" s="993">
        <v>-0.27978563855607919</v>
      </c>
    </row>
    <row r="140" spans="1:12" ht="15">
      <c r="A140" s="46" t="s">
        <v>116</v>
      </c>
      <c r="B140" s="47" t="s">
        <v>34</v>
      </c>
      <c r="C140" s="79">
        <v>14542.901960784313</v>
      </c>
      <c r="D140" s="79">
        <v>14669.807843137254</v>
      </c>
      <c r="E140" s="80">
        <v>14833.76</v>
      </c>
      <c r="F140" s="80">
        <v>14963.204</v>
      </c>
      <c r="G140" s="987">
        <v>-0.865082104073429</v>
      </c>
      <c r="H140" s="81">
        <v>388.2</v>
      </c>
      <c r="I140" s="81">
        <v>6.7069818581638199</v>
      </c>
      <c r="J140" s="89">
        <v>-40.425531914893611</v>
      </c>
      <c r="K140" s="89">
        <v>0.3051438535309503</v>
      </c>
      <c r="L140" s="993">
        <v>-0.23733075404061021</v>
      </c>
    </row>
    <row r="141" spans="1:12" ht="14.25">
      <c r="A141" s="44" t="s">
        <v>116</v>
      </c>
      <c r="B141" s="48" t="s">
        <v>28</v>
      </c>
      <c r="C141" s="90">
        <v>14642.117776684638</v>
      </c>
      <c r="D141" s="90">
        <v>14857.20258140682</v>
      </c>
      <c r="E141" s="91">
        <v>14934.96013221833</v>
      </c>
      <c r="F141" s="91">
        <v>15154.346633034957</v>
      </c>
      <c r="G141" s="994">
        <v>-1.4476803660963262</v>
      </c>
      <c r="H141" s="92">
        <v>319.84819277108431</v>
      </c>
      <c r="I141" s="92">
        <v>3.5017287598223445</v>
      </c>
      <c r="J141" s="93">
        <v>3.879849812265332</v>
      </c>
      <c r="K141" s="93">
        <v>9.0453356582388835</v>
      </c>
      <c r="L141" s="995">
        <v>-0.1767326704776444</v>
      </c>
    </row>
    <row r="142" spans="1:12" ht="15">
      <c r="A142" s="46" t="s">
        <v>116</v>
      </c>
      <c r="B142" s="47" t="s">
        <v>29</v>
      </c>
      <c r="C142" s="79">
        <v>14399.943137254901</v>
      </c>
      <c r="D142" s="79">
        <v>14999.982352941177</v>
      </c>
      <c r="E142" s="80">
        <v>14687.941999999999</v>
      </c>
      <c r="F142" s="80">
        <v>15299.982</v>
      </c>
      <c r="G142" s="987">
        <v>-4.000266144103966</v>
      </c>
      <c r="H142" s="81">
        <v>284</v>
      </c>
      <c r="I142" s="81">
        <v>-1.0452961672473868</v>
      </c>
      <c r="J142" s="89">
        <v>-38.679245283018872</v>
      </c>
      <c r="K142" s="89">
        <v>0.70836965998256318</v>
      </c>
      <c r="L142" s="993">
        <v>-0.51508371028521138</v>
      </c>
    </row>
    <row r="143" spans="1:12" ht="15">
      <c r="A143" s="46" t="s">
        <v>116</v>
      </c>
      <c r="B143" s="47" t="s">
        <v>30</v>
      </c>
      <c r="C143" s="79">
        <v>14846.125490196078</v>
      </c>
      <c r="D143" s="79">
        <v>14937.026470588235</v>
      </c>
      <c r="E143" s="80">
        <v>15143.048000000001</v>
      </c>
      <c r="F143" s="80">
        <v>15235.767</v>
      </c>
      <c r="G143" s="987">
        <v>-0.60856141997970392</v>
      </c>
      <c r="H143" s="81">
        <v>318.39999999999998</v>
      </c>
      <c r="I143" s="81">
        <v>3.7133550488599272</v>
      </c>
      <c r="J143" s="89">
        <v>4.838709677419355</v>
      </c>
      <c r="K143" s="89">
        <v>6.3753269398430694</v>
      </c>
      <c r="L143" s="993">
        <v>-6.5116273453329043E-2</v>
      </c>
    </row>
    <row r="144" spans="1:12" ht="15">
      <c r="A144" s="46" t="s">
        <v>116</v>
      </c>
      <c r="B144" s="47" t="s">
        <v>35</v>
      </c>
      <c r="C144" s="79">
        <v>14090.217647058824</v>
      </c>
      <c r="D144" s="79">
        <v>14458.433333333334</v>
      </c>
      <c r="E144" s="80">
        <v>14372.022000000001</v>
      </c>
      <c r="F144" s="80">
        <v>14747.602000000001</v>
      </c>
      <c r="G144" s="987">
        <v>-2.5467191208441884</v>
      </c>
      <c r="H144" s="81">
        <v>337.5</v>
      </c>
      <c r="I144" s="81">
        <v>0.83657006274275802</v>
      </c>
      <c r="J144" s="89">
        <v>33.333333333333329</v>
      </c>
      <c r="K144" s="89">
        <v>1.9616390584132521</v>
      </c>
      <c r="L144" s="993">
        <v>0.40346731326089746</v>
      </c>
    </row>
    <row r="145" spans="1:12" ht="14.25">
      <c r="A145" s="44" t="s">
        <v>116</v>
      </c>
      <c r="B145" s="48" t="s">
        <v>31</v>
      </c>
      <c r="C145" s="90">
        <v>13432.76593639133</v>
      </c>
      <c r="D145" s="90">
        <v>13708.602731154475</v>
      </c>
      <c r="E145" s="91">
        <v>13701.421255119156</v>
      </c>
      <c r="F145" s="91">
        <v>13982.774785777565</v>
      </c>
      <c r="G145" s="994">
        <v>-2.0121437623710055</v>
      </c>
      <c r="H145" s="92">
        <v>271.66775580395534</v>
      </c>
      <c r="I145" s="92">
        <v>-0.2398191579337012</v>
      </c>
      <c r="J145" s="93">
        <v>27.521929824561404</v>
      </c>
      <c r="K145" s="93">
        <v>12.6743679163034</v>
      </c>
      <c r="L145" s="995">
        <v>2.1480521268297164</v>
      </c>
    </row>
    <row r="146" spans="1:12" ht="15">
      <c r="A146" s="46" t="s">
        <v>116</v>
      </c>
      <c r="B146" s="47" t="s">
        <v>32</v>
      </c>
      <c r="C146" s="79">
        <v>13175.522549019606</v>
      </c>
      <c r="D146" s="79">
        <v>13263.370588235295</v>
      </c>
      <c r="E146" s="80">
        <v>13439.032999999999</v>
      </c>
      <c r="F146" s="80">
        <v>13528.638000000001</v>
      </c>
      <c r="G146" s="987">
        <v>-0.66233570592990498</v>
      </c>
      <c r="H146" s="81">
        <v>240.7</v>
      </c>
      <c r="I146" s="81">
        <v>1.2620950778291964</v>
      </c>
      <c r="J146" s="89">
        <v>29.20353982300885</v>
      </c>
      <c r="K146" s="89">
        <v>3.1822144725370531</v>
      </c>
      <c r="L146" s="993">
        <v>0.57371955102274086</v>
      </c>
    </row>
    <row r="147" spans="1:12" ht="15">
      <c r="A147" s="46" t="s">
        <v>116</v>
      </c>
      <c r="B147" s="47" t="s">
        <v>33</v>
      </c>
      <c r="C147" s="79">
        <v>13547.272549019608</v>
      </c>
      <c r="D147" s="79">
        <v>13847.862745098038</v>
      </c>
      <c r="E147" s="80">
        <v>13818.218000000001</v>
      </c>
      <c r="F147" s="80">
        <v>14124.82</v>
      </c>
      <c r="G147" s="987">
        <v>-2.170661289842978</v>
      </c>
      <c r="H147" s="81">
        <v>277.5</v>
      </c>
      <c r="I147" s="81">
        <v>-0.75107296137339863</v>
      </c>
      <c r="J147" s="81">
        <v>24.916943521594686</v>
      </c>
      <c r="K147" s="81">
        <v>8.1952920662598085</v>
      </c>
      <c r="L147" s="988">
        <v>1.2470002841730121</v>
      </c>
    </row>
    <row r="148" spans="1:12" ht="15.75" thickBot="1">
      <c r="A148" s="56" t="s">
        <v>116</v>
      </c>
      <c r="B148" s="57" t="s">
        <v>36</v>
      </c>
      <c r="C148" s="82">
        <v>13275.394117647058</v>
      </c>
      <c r="D148" s="82">
        <v>13726.633333333333</v>
      </c>
      <c r="E148" s="83">
        <v>13540.902</v>
      </c>
      <c r="F148" s="83">
        <v>14001.165999999999</v>
      </c>
      <c r="G148" s="989">
        <v>-3.2873262126882805</v>
      </c>
      <c r="H148" s="84">
        <v>310.8</v>
      </c>
      <c r="I148" s="84">
        <v>-0.79795722949249914</v>
      </c>
      <c r="J148" s="84">
        <v>41.666666666666671</v>
      </c>
      <c r="K148" s="84">
        <v>1.2968613775065387</v>
      </c>
      <c r="L148" s="990">
        <v>0.3273322916339626</v>
      </c>
    </row>
    <row r="149" spans="1:12">
      <c r="G149" s="65"/>
      <c r="H149" s="65"/>
      <c r="I149" s="65"/>
      <c r="J149" s="65"/>
      <c r="K149" s="65"/>
      <c r="L149" s="65"/>
    </row>
    <row r="150" spans="1:12" ht="13.5" thickBot="1">
      <c r="G150" s="65"/>
      <c r="H150" s="65"/>
      <c r="I150" s="65"/>
      <c r="J150" s="65"/>
      <c r="K150" s="65"/>
      <c r="L150" s="1077"/>
    </row>
    <row r="151" spans="1:12" ht="21" thickBot="1">
      <c r="A151" s="952" t="s">
        <v>334</v>
      </c>
      <c r="B151" s="943"/>
      <c r="C151" s="943"/>
      <c r="D151" s="943"/>
      <c r="E151" s="943"/>
      <c r="F151" s="943"/>
      <c r="G151" s="1055"/>
      <c r="H151" s="1055"/>
      <c r="I151" s="1055"/>
      <c r="J151" s="1055"/>
      <c r="K151" s="1055"/>
      <c r="L151" s="1056"/>
    </row>
    <row r="152" spans="1:12" ht="12.75" customHeight="1">
      <c r="A152" s="27"/>
      <c r="B152" s="28"/>
      <c r="C152" s="3" t="s">
        <v>9</v>
      </c>
      <c r="D152" s="3" t="s">
        <v>9</v>
      </c>
      <c r="E152" s="3"/>
      <c r="F152" s="3"/>
      <c r="G152" s="944"/>
      <c r="H152" s="1489" t="s">
        <v>10</v>
      </c>
      <c r="I152" s="1490"/>
      <c r="J152" s="974" t="s">
        <v>11</v>
      </c>
      <c r="K152" s="945" t="s">
        <v>12</v>
      </c>
      <c r="L152" s="946"/>
    </row>
    <row r="153" spans="1:12" ht="15.75" customHeight="1">
      <c r="A153" s="29" t="s">
        <v>13</v>
      </c>
      <c r="B153" s="30" t="s">
        <v>14</v>
      </c>
      <c r="C153" s="947" t="s">
        <v>40</v>
      </c>
      <c r="D153" s="947" t="s">
        <v>40</v>
      </c>
      <c r="E153" s="948" t="s">
        <v>41</v>
      </c>
      <c r="F153" s="949"/>
      <c r="G153" s="975"/>
      <c r="H153" s="1487" t="s">
        <v>15</v>
      </c>
      <c r="I153" s="1488"/>
      <c r="J153" s="976" t="s">
        <v>16</v>
      </c>
      <c r="K153" s="950" t="s">
        <v>17</v>
      </c>
      <c r="L153" s="951"/>
    </row>
    <row r="154" spans="1:12" ht="26.25" thickBot="1">
      <c r="A154" s="31" t="s">
        <v>18</v>
      </c>
      <c r="B154" s="32" t="s">
        <v>19</v>
      </c>
      <c r="C154" s="871" t="s">
        <v>531</v>
      </c>
      <c r="D154" s="871" t="s">
        <v>518</v>
      </c>
      <c r="E154" s="941" t="s">
        <v>531</v>
      </c>
      <c r="F154" s="1177" t="s">
        <v>518</v>
      </c>
      <c r="G154" s="973" t="s">
        <v>20</v>
      </c>
      <c r="H154" s="66" t="s">
        <v>531</v>
      </c>
      <c r="I154" s="883" t="s">
        <v>20</v>
      </c>
      <c r="J154" s="977" t="s">
        <v>20</v>
      </c>
      <c r="K154" s="942" t="s">
        <v>531</v>
      </c>
      <c r="L154" s="978" t="s">
        <v>21</v>
      </c>
    </row>
    <row r="155" spans="1:12" ht="15" thickBot="1">
      <c r="A155" s="33" t="s">
        <v>22</v>
      </c>
      <c r="B155" s="34" t="s">
        <v>23</v>
      </c>
      <c r="C155" s="67">
        <v>13605.629935181962</v>
      </c>
      <c r="D155" s="67">
        <v>13467.090455552934</v>
      </c>
      <c r="E155" s="68">
        <v>13877.742533885601</v>
      </c>
      <c r="F155" s="1178">
        <v>13736.432264663994</v>
      </c>
      <c r="G155" s="979">
        <v>1.0287261386285711</v>
      </c>
      <c r="H155" s="69">
        <v>323.97190804032448</v>
      </c>
      <c r="I155" s="69">
        <v>0.77606378280465682</v>
      </c>
      <c r="J155" s="70">
        <v>7.6353050152176793</v>
      </c>
      <c r="K155" s="69">
        <v>100</v>
      </c>
      <c r="L155" s="980" t="s">
        <v>23</v>
      </c>
    </row>
    <row r="156" spans="1:12" ht="15" thickBot="1">
      <c r="A156" s="35"/>
      <c r="B156" s="36"/>
      <c r="C156" s="71"/>
      <c r="D156" s="71"/>
      <c r="E156" s="71"/>
      <c r="F156" s="71"/>
      <c r="G156" s="981"/>
      <c r="H156" s="70"/>
      <c r="I156" s="70"/>
      <c r="J156" s="70"/>
      <c r="K156" s="70"/>
      <c r="L156" s="982"/>
    </row>
    <row r="157" spans="1:12" ht="15">
      <c r="A157" s="37" t="s">
        <v>107</v>
      </c>
      <c r="B157" s="38" t="s">
        <v>23</v>
      </c>
      <c r="C157" s="72">
        <v>13639.656895184544</v>
      </c>
      <c r="D157" s="72">
        <v>13218.401270659318</v>
      </c>
      <c r="E157" s="73">
        <v>13912.450033088235</v>
      </c>
      <c r="F157" s="73">
        <v>13482.769296072505</v>
      </c>
      <c r="G157" s="983">
        <v>3.1868878535279412</v>
      </c>
      <c r="H157" s="74">
        <v>247.26363636363632</v>
      </c>
      <c r="I157" s="74">
        <v>4.5828069211754645</v>
      </c>
      <c r="J157" s="74">
        <v>-21.428571428571427</v>
      </c>
      <c r="K157" s="74">
        <v>0.13523481681829358</v>
      </c>
      <c r="L157" s="984">
        <v>-5.0023883724249762E-2</v>
      </c>
    </row>
    <row r="158" spans="1:12" ht="15">
      <c r="A158" s="46" t="s">
        <v>108</v>
      </c>
      <c r="B158" s="75" t="s">
        <v>23</v>
      </c>
      <c r="C158" s="76">
        <v>14474.477194937695</v>
      </c>
      <c r="D158" s="76">
        <v>14385.306917670223</v>
      </c>
      <c r="E158" s="77">
        <v>14763.966738836451</v>
      </c>
      <c r="F158" s="77">
        <v>14673.013056023628</v>
      </c>
      <c r="G158" s="985">
        <v>0.61987052329026171</v>
      </c>
      <c r="H158" s="78">
        <v>354.42806959947467</v>
      </c>
      <c r="I158" s="78">
        <v>0.20508571060167233</v>
      </c>
      <c r="J158" s="78">
        <v>11.656891495601172</v>
      </c>
      <c r="K158" s="78">
        <v>37.447750184411113</v>
      </c>
      <c r="L158" s="986">
        <v>1.348769107264097</v>
      </c>
    </row>
    <row r="159" spans="1:12" ht="15">
      <c r="A159" s="39" t="s">
        <v>109</v>
      </c>
      <c r="B159" s="40" t="s">
        <v>23</v>
      </c>
      <c r="C159" s="79">
        <v>14556.454677933563</v>
      </c>
      <c r="D159" s="79">
        <v>14485.886516269153</v>
      </c>
      <c r="E159" s="80">
        <v>14847.583771492235</v>
      </c>
      <c r="F159" s="80">
        <v>14775.604246594536</v>
      </c>
      <c r="G159" s="987">
        <v>0.48715114249414626</v>
      </c>
      <c r="H159" s="81">
        <v>379.66174242424239</v>
      </c>
      <c r="I159" s="81">
        <v>1.3573134294845151</v>
      </c>
      <c r="J159" s="81">
        <v>15.451895043731778</v>
      </c>
      <c r="K159" s="81">
        <v>9.7369068109171391</v>
      </c>
      <c r="L159" s="988">
        <v>0.6592304843325163</v>
      </c>
    </row>
    <row r="160" spans="1:12" ht="15">
      <c r="A160" s="39" t="s">
        <v>110</v>
      </c>
      <c r="B160" s="40" t="s">
        <v>23</v>
      </c>
      <c r="C160" s="79" t="s">
        <v>253</v>
      </c>
      <c r="D160" s="79" t="s">
        <v>253</v>
      </c>
      <c r="E160" s="80" t="s">
        <v>253</v>
      </c>
      <c r="F160" s="80" t="s">
        <v>253</v>
      </c>
      <c r="G160" s="987" t="s">
        <v>99</v>
      </c>
      <c r="H160" s="81" t="s">
        <v>253</v>
      </c>
      <c r="I160" s="81" t="s">
        <v>99</v>
      </c>
      <c r="J160" s="81" t="s">
        <v>99</v>
      </c>
      <c r="K160" s="81">
        <v>3.6882222768625517E-2</v>
      </c>
      <c r="L160" s="988" t="s">
        <v>99</v>
      </c>
    </row>
    <row r="161" spans="1:12" ht="15">
      <c r="A161" s="39" t="s">
        <v>97</v>
      </c>
      <c r="B161" s="40" t="s">
        <v>23</v>
      </c>
      <c r="C161" s="79">
        <v>11636.939994994264</v>
      </c>
      <c r="D161" s="79">
        <v>11659.427586145004</v>
      </c>
      <c r="E161" s="80">
        <v>11869.678794894149</v>
      </c>
      <c r="F161" s="80">
        <v>11892.616137867904</v>
      </c>
      <c r="G161" s="987">
        <v>-0.19287045598587196</v>
      </c>
      <c r="H161" s="81">
        <v>291.13396785109978</v>
      </c>
      <c r="I161" s="81">
        <v>-0.31649797165276911</v>
      </c>
      <c r="J161" s="81">
        <v>-3.510204081632653</v>
      </c>
      <c r="K161" s="81">
        <v>29.063191541676915</v>
      </c>
      <c r="L161" s="988">
        <v>-3.3570810532681676</v>
      </c>
    </row>
    <row r="162" spans="1:12" ht="15.75" thickBot="1">
      <c r="A162" s="41" t="s">
        <v>111</v>
      </c>
      <c r="B162" s="42" t="s">
        <v>23</v>
      </c>
      <c r="C162" s="82">
        <v>13834.410529282222</v>
      </c>
      <c r="D162" s="82">
        <v>13751.649367874712</v>
      </c>
      <c r="E162" s="83">
        <v>14111.098739867866</v>
      </c>
      <c r="F162" s="83">
        <v>14026.682355232206</v>
      </c>
      <c r="G162" s="989">
        <v>0.60182716409894088</v>
      </c>
      <c r="H162" s="84">
        <v>293.58023983315957</v>
      </c>
      <c r="I162" s="84">
        <v>1.1400949844907946</v>
      </c>
      <c r="J162" s="84">
        <v>15.891238670694863</v>
      </c>
      <c r="K162" s="84">
        <v>23.580034423407916</v>
      </c>
      <c r="L162" s="990">
        <v>1.679809466414401</v>
      </c>
    </row>
    <row r="163" spans="1:12" ht="15" thickBot="1">
      <c r="A163" s="35"/>
      <c r="B163" s="43"/>
      <c r="C163" s="71"/>
      <c r="D163" s="71"/>
      <c r="E163" s="71"/>
      <c r="F163" s="71"/>
      <c r="G163" s="981"/>
      <c r="H163" s="70"/>
      <c r="I163" s="70"/>
      <c r="J163" s="70"/>
      <c r="K163" s="70"/>
      <c r="L163" s="982"/>
    </row>
    <row r="164" spans="1:12" ht="14.25">
      <c r="A164" s="44" t="s">
        <v>112</v>
      </c>
      <c r="B164" s="45" t="s">
        <v>25</v>
      </c>
      <c r="C164" s="85" t="s">
        <v>99</v>
      </c>
      <c r="D164" s="85" t="s">
        <v>99</v>
      </c>
      <c r="E164" s="86" t="s">
        <v>99</v>
      </c>
      <c r="F164" s="86" t="s">
        <v>99</v>
      </c>
      <c r="G164" s="991" t="s">
        <v>99</v>
      </c>
      <c r="H164" s="87" t="s">
        <v>99</v>
      </c>
      <c r="I164" s="87" t="s">
        <v>99</v>
      </c>
      <c r="J164" s="88" t="s">
        <v>99</v>
      </c>
      <c r="K164" s="88" t="s">
        <v>99</v>
      </c>
      <c r="L164" s="992" t="s">
        <v>99</v>
      </c>
    </row>
    <row r="165" spans="1:12" ht="15">
      <c r="A165" s="46" t="s">
        <v>112</v>
      </c>
      <c r="B165" s="47" t="s">
        <v>26</v>
      </c>
      <c r="C165" s="79" t="s">
        <v>99</v>
      </c>
      <c r="D165" s="79" t="s">
        <v>99</v>
      </c>
      <c r="E165" s="80" t="s">
        <v>99</v>
      </c>
      <c r="F165" s="80" t="s">
        <v>99</v>
      </c>
      <c r="G165" s="987" t="s">
        <v>99</v>
      </c>
      <c r="H165" s="81" t="s">
        <v>99</v>
      </c>
      <c r="I165" s="81" t="s">
        <v>99</v>
      </c>
      <c r="J165" s="89" t="s">
        <v>99</v>
      </c>
      <c r="K165" s="89" t="s">
        <v>99</v>
      </c>
      <c r="L165" s="993" t="s">
        <v>99</v>
      </c>
    </row>
    <row r="166" spans="1:12" ht="15">
      <c r="A166" s="46" t="s">
        <v>112</v>
      </c>
      <c r="B166" s="47" t="s">
        <v>27</v>
      </c>
      <c r="C166" s="79" t="s">
        <v>99</v>
      </c>
      <c r="D166" s="79" t="s">
        <v>99</v>
      </c>
      <c r="E166" s="80" t="s">
        <v>99</v>
      </c>
      <c r="F166" s="80" t="s">
        <v>99</v>
      </c>
      <c r="G166" s="987" t="s">
        <v>99</v>
      </c>
      <c r="H166" s="81" t="s">
        <v>99</v>
      </c>
      <c r="I166" s="81" t="s">
        <v>99</v>
      </c>
      <c r="J166" s="89" t="s">
        <v>99</v>
      </c>
      <c r="K166" s="89" t="s">
        <v>99</v>
      </c>
      <c r="L166" s="993" t="s">
        <v>99</v>
      </c>
    </row>
    <row r="167" spans="1:12" ht="14.25">
      <c r="A167" s="44" t="s">
        <v>112</v>
      </c>
      <c r="B167" s="48" t="s">
        <v>28</v>
      </c>
      <c r="C167" s="90" t="s">
        <v>253</v>
      </c>
      <c r="D167" s="90" t="s">
        <v>99</v>
      </c>
      <c r="E167" s="91" t="s">
        <v>253</v>
      </c>
      <c r="F167" s="91" t="s">
        <v>99</v>
      </c>
      <c r="G167" s="994" t="s">
        <v>99</v>
      </c>
      <c r="H167" s="92" t="s">
        <v>253</v>
      </c>
      <c r="I167" s="92" t="s">
        <v>99</v>
      </c>
      <c r="J167" s="93" t="s">
        <v>99</v>
      </c>
      <c r="K167" s="93">
        <v>1.2294074256208508E-2</v>
      </c>
      <c r="L167" s="995" t="s">
        <v>99</v>
      </c>
    </row>
    <row r="168" spans="1:12" ht="15">
      <c r="A168" s="46" t="s">
        <v>112</v>
      </c>
      <c r="B168" s="47" t="s">
        <v>29</v>
      </c>
      <c r="C168" s="79" t="s">
        <v>99</v>
      </c>
      <c r="D168" s="79" t="s">
        <v>99</v>
      </c>
      <c r="E168" s="80" t="s">
        <v>99</v>
      </c>
      <c r="F168" s="80" t="s">
        <v>99</v>
      </c>
      <c r="G168" s="987" t="s">
        <v>99</v>
      </c>
      <c r="H168" s="81" t="s">
        <v>99</v>
      </c>
      <c r="I168" s="81" t="s">
        <v>99</v>
      </c>
      <c r="J168" s="89" t="s">
        <v>99</v>
      </c>
      <c r="K168" s="89" t="s">
        <v>99</v>
      </c>
      <c r="L168" s="993" t="s">
        <v>99</v>
      </c>
    </row>
    <row r="169" spans="1:12" ht="15">
      <c r="A169" s="46" t="s">
        <v>112</v>
      </c>
      <c r="B169" s="47" t="s">
        <v>30</v>
      </c>
      <c r="C169" s="79" t="s">
        <v>253</v>
      </c>
      <c r="D169" s="79" t="s">
        <v>253</v>
      </c>
      <c r="E169" s="80" t="s">
        <v>253</v>
      </c>
      <c r="F169" s="80" t="s">
        <v>253</v>
      </c>
      <c r="G169" s="987" t="s">
        <v>99</v>
      </c>
      <c r="H169" s="81" t="s">
        <v>253</v>
      </c>
      <c r="I169" s="81" t="s">
        <v>99</v>
      </c>
      <c r="J169" s="89" t="s">
        <v>99</v>
      </c>
      <c r="K169" s="89">
        <v>1.2294074256208508E-2</v>
      </c>
      <c r="L169" s="993" t="s">
        <v>99</v>
      </c>
    </row>
    <row r="170" spans="1:12" ht="14.25">
      <c r="A170" s="44" t="s">
        <v>112</v>
      </c>
      <c r="B170" s="48" t="s">
        <v>31</v>
      </c>
      <c r="C170" s="90">
        <v>13580.60587835134</v>
      </c>
      <c r="D170" s="90">
        <v>13211.759139106285</v>
      </c>
      <c r="E170" s="91">
        <v>13852.217995918367</v>
      </c>
      <c r="F170" s="91">
        <v>13475.994321888411</v>
      </c>
      <c r="G170" s="994">
        <v>2.7918064154930211</v>
      </c>
      <c r="H170" s="92">
        <v>244.98999999999995</v>
      </c>
      <c r="I170" s="92">
        <v>5.1414102399038253</v>
      </c>
      <c r="J170" s="93">
        <v>0</v>
      </c>
      <c r="K170" s="93">
        <v>0.12294074256208506</v>
      </c>
      <c r="L170" s="995">
        <v>-9.3869006825887391E-3</v>
      </c>
    </row>
    <row r="171" spans="1:12" ht="15">
      <c r="A171" s="46" t="s">
        <v>112</v>
      </c>
      <c r="B171" s="47" t="s">
        <v>32</v>
      </c>
      <c r="C171" s="79">
        <v>13436.506862745096</v>
      </c>
      <c r="D171" s="79">
        <v>12487.979411764705</v>
      </c>
      <c r="E171" s="80">
        <v>13705.236999999999</v>
      </c>
      <c r="F171" s="80">
        <v>12737.739</v>
      </c>
      <c r="G171" s="987">
        <v>7.59552382098581</v>
      </c>
      <c r="H171" s="81">
        <v>225.7</v>
      </c>
      <c r="I171" s="81">
        <v>10.474791972589317</v>
      </c>
      <c r="J171" s="89">
        <v>0</v>
      </c>
      <c r="K171" s="89">
        <v>8.6058519793459562E-2</v>
      </c>
      <c r="L171" s="993">
        <v>-6.570830477812109E-3</v>
      </c>
    </row>
    <row r="172" spans="1:12" ht="15.75" thickBot="1">
      <c r="A172" s="49" t="s">
        <v>112</v>
      </c>
      <c r="B172" s="50" t="s">
        <v>33</v>
      </c>
      <c r="C172" s="94" t="s">
        <v>253</v>
      </c>
      <c r="D172" s="94" t="s">
        <v>253</v>
      </c>
      <c r="E172" s="95" t="s">
        <v>253</v>
      </c>
      <c r="F172" s="95" t="s">
        <v>253</v>
      </c>
      <c r="G172" s="996" t="s">
        <v>99</v>
      </c>
      <c r="H172" s="89" t="s">
        <v>253</v>
      </c>
      <c r="I172" s="89" t="s">
        <v>99</v>
      </c>
      <c r="J172" s="89" t="s">
        <v>99</v>
      </c>
      <c r="K172" s="89">
        <v>3.6882222768625517E-2</v>
      </c>
      <c r="L172" s="993" t="s">
        <v>99</v>
      </c>
    </row>
    <row r="173" spans="1:12" ht="15" thickBot="1">
      <c r="A173" s="35"/>
      <c r="B173" s="43"/>
      <c r="C173" s="71"/>
      <c r="D173" s="71"/>
      <c r="E173" s="71"/>
      <c r="F173" s="71"/>
      <c r="G173" s="981"/>
      <c r="H173" s="70"/>
      <c r="I173" s="70"/>
      <c r="J173" s="70"/>
      <c r="K173" s="70"/>
      <c r="L173" s="982"/>
    </row>
    <row r="174" spans="1:12" ht="14.25">
      <c r="A174" s="44" t="s">
        <v>113</v>
      </c>
      <c r="B174" s="45" t="s">
        <v>25</v>
      </c>
      <c r="C174" s="85">
        <v>14907.710391009601</v>
      </c>
      <c r="D174" s="85">
        <v>14856.710030113147</v>
      </c>
      <c r="E174" s="86">
        <v>15205.864598829794</v>
      </c>
      <c r="F174" s="86">
        <v>15153.844230715409</v>
      </c>
      <c r="G174" s="991">
        <v>0.34328166056336035</v>
      </c>
      <c r="H174" s="87">
        <v>415.28130841121492</v>
      </c>
      <c r="I174" s="87">
        <v>-0.12492014261716318</v>
      </c>
      <c r="J174" s="88">
        <v>16.727272727272727</v>
      </c>
      <c r="K174" s="88">
        <v>3.9463978362429311</v>
      </c>
      <c r="L174" s="992">
        <v>0.30738764701440147</v>
      </c>
    </row>
    <row r="175" spans="1:12" ht="15">
      <c r="A175" s="46" t="s">
        <v>113</v>
      </c>
      <c r="B175" s="47" t="s">
        <v>26</v>
      </c>
      <c r="C175" s="79">
        <v>14982.060784313724</v>
      </c>
      <c r="D175" s="79">
        <v>14948.499019607842</v>
      </c>
      <c r="E175" s="80">
        <v>15281.701999999999</v>
      </c>
      <c r="F175" s="80">
        <v>15247.468999999999</v>
      </c>
      <c r="G175" s="987">
        <v>0.22451595081124728</v>
      </c>
      <c r="H175" s="81">
        <v>402.9</v>
      </c>
      <c r="I175" s="81">
        <v>-1.779619697708438</v>
      </c>
      <c r="J175" s="89">
        <v>30.057803468208093</v>
      </c>
      <c r="K175" s="89">
        <v>2.7661667076469141</v>
      </c>
      <c r="L175" s="993">
        <v>0.47689847951405717</v>
      </c>
    </row>
    <row r="176" spans="1:12" ht="15">
      <c r="A176" s="46" t="s">
        <v>113</v>
      </c>
      <c r="B176" s="47" t="s">
        <v>27</v>
      </c>
      <c r="C176" s="79">
        <v>14749.665686274509</v>
      </c>
      <c r="D176" s="79">
        <v>14706.563725490196</v>
      </c>
      <c r="E176" s="80">
        <v>15044.659</v>
      </c>
      <c r="F176" s="80">
        <v>15000.695</v>
      </c>
      <c r="G176" s="987">
        <v>0.29307975397139896</v>
      </c>
      <c r="H176" s="81">
        <v>444.3</v>
      </c>
      <c r="I176" s="81">
        <v>4.4674347519398072</v>
      </c>
      <c r="J176" s="89">
        <v>-5.8823529411764701</v>
      </c>
      <c r="K176" s="89">
        <v>1.1802311285960165</v>
      </c>
      <c r="L176" s="993">
        <v>-0.16951083249965637</v>
      </c>
    </row>
    <row r="177" spans="1:12" ht="14.25">
      <c r="A177" s="44" t="s">
        <v>113</v>
      </c>
      <c r="B177" s="48" t="s">
        <v>28</v>
      </c>
      <c r="C177" s="90">
        <v>14772.680318663553</v>
      </c>
      <c r="D177" s="90">
        <v>14626.759014524561</v>
      </c>
      <c r="E177" s="91">
        <v>15068.133925036826</v>
      </c>
      <c r="F177" s="91">
        <v>14919.294194815053</v>
      </c>
      <c r="G177" s="994">
        <v>0.99763251718368429</v>
      </c>
      <c r="H177" s="92">
        <v>376.36252566735112</v>
      </c>
      <c r="I177" s="92">
        <v>0.75775680153147718</v>
      </c>
      <c r="J177" s="93">
        <v>6.2159214830970555</v>
      </c>
      <c r="K177" s="93">
        <v>11.974428325547086</v>
      </c>
      <c r="L177" s="995">
        <v>-0.16001655998950248</v>
      </c>
    </row>
    <row r="178" spans="1:12" ht="15">
      <c r="A178" s="46" t="s">
        <v>113</v>
      </c>
      <c r="B178" s="47" t="s">
        <v>29</v>
      </c>
      <c r="C178" s="79">
        <v>14691.726470588235</v>
      </c>
      <c r="D178" s="79">
        <v>14543.976470588235</v>
      </c>
      <c r="E178" s="80">
        <v>14985.561</v>
      </c>
      <c r="F178" s="80">
        <v>14834.856</v>
      </c>
      <c r="G178" s="987">
        <v>1.0158844817907227</v>
      </c>
      <c r="H178" s="81">
        <v>367.2</v>
      </c>
      <c r="I178" s="81">
        <v>3.2330615687377002</v>
      </c>
      <c r="J178" s="89">
        <v>16.631130063965884</v>
      </c>
      <c r="K178" s="89">
        <v>6.7248586181460537</v>
      </c>
      <c r="L178" s="993">
        <v>0.51869214997085145</v>
      </c>
    </row>
    <row r="179" spans="1:12" ht="15">
      <c r="A179" s="46" t="s">
        <v>113</v>
      </c>
      <c r="B179" s="47" t="s">
        <v>30</v>
      </c>
      <c r="C179" s="79">
        <v>14870.810784313726</v>
      </c>
      <c r="D179" s="79">
        <v>14705.37156862745</v>
      </c>
      <c r="E179" s="80">
        <v>15168.227000000001</v>
      </c>
      <c r="F179" s="80">
        <v>14999.478999999999</v>
      </c>
      <c r="G179" s="987">
        <v>1.125025742560801</v>
      </c>
      <c r="H179" s="81">
        <v>388.1</v>
      </c>
      <c r="I179" s="81">
        <v>-1.04538500764915</v>
      </c>
      <c r="J179" s="89">
        <v>-4.6875</v>
      </c>
      <c r="K179" s="89">
        <v>5.249569707401033</v>
      </c>
      <c r="L179" s="993">
        <v>-0.67870870996035393</v>
      </c>
    </row>
    <row r="180" spans="1:12" ht="14.25">
      <c r="A180" s="44" t="s">
        <v>113</v>
      </c>
      <c r="B180" s="48" t="s">
        <v>31</v>
      </c>
      <c r="C180" s="90">
        <v>14186.296944370599</v>
      </c>
      <c r="D180" s="90">
        <v>14116.442135328387</v>
      </c>
      <c r="E180" s="91">
        <v>14470.022883258011</v>
      </c>
      <c r="F180" s="91">
        <v>14398.770978034954</v>
      </c>
      <c r="G180" s="994">
        <v>0.49484713196528912</v>
      </c>
      <c r="H180" s="92">
        <v>331.0711022272987</v>
      </c>
      <c r="I180" s="92">
        <v>9.8107623678656344E-2</v>
      </c>
      <c r="J180" s="93">
        <v>13.997395833333334</v>
      </c>
      <c r="K180" s="93">
        <v>21.526924022621095</v>
      </c>
      <c r="L180" s="995">
        <v>1.2013980202391998</v>
      </c>
    </row>
    <row r="181" spans="1:12" ht="15">
      <c r="A181" s="46" t="s">
        <v>113</v>
      </c>
      <c r="B181" s="47" t="s">
        <v>32</v>
      </c>
      <c r="C181" s="79">
        <v>14061.693137254901</v>
      </c>
      <c r="D181" s="79">
        <v>13988.124509803922</v>
      </c>
      <c r="E181" s="80">
        <v>14342.927</v>
      </c>
      <c r="F181" s="80">
        <v>14267.887000000001</v>
      </c>
      <c r="G181" s="987">
        <v>0.52593632119457534</v>
      </c>
      <c r="H181" s="81">
        <v>319.3</v>
      </c>
      <c r="I181" s="81">
        <v>1.4294790343074968</v>
      </c>
      <c r="J181" s="89">
        <v>22.768878718535468</v>
      </c>
      <c r="K181" s="89">
        <v>13.191541676911728</v>
      </c>
      <c r="L181" s="993">
        <v>1.626105657327237</v>
      </c>
    </row>
    <row r="182" spans="1:12" ht="15.75" thickBot="1">
      <c r="A182" s="49" t="s">
        <v>113</v>
      </c>
      <c r="B182" s="50" t="s">
        <v>33</v>
      </c>
      <c r="C182" s="94">
        <v>14366.391176470586</v>
      </c>
      <c r="D182" s="94">
        <v>14268.042156862744</v>
      </c>
      <c r="E182" s="95">
        <v>14653.718999999999</v>
      </c>
      <c r="F182" s="95">
        <v>14553.403</v>
      </c>
      <c r="G182" s="996">
        <v>0.6892958299855978</v>
      </c>
      <c r="H182" s="89">
        <v>349.7</v>
      </c>
      <c r="I182" s="89">
        <v>-0.59693007390563468</v>
      </c>
      <c r="J182" s="89">
        <v>2.416918429003021</v>
      </c>
      <c r="K182" s="89">
        <v>8.3353823457093679</v>
      </c>
      <c r="L182" s="993">
        <v>-0.42470763708803894</v>
      </c>
    </row>
    <row r="183" spans="1:12" ht="15.75" thickBot="1">
      <c r="A183" s="51"/>
      <c r="B183" s="52"/>
      <c r="C183" s="96"/>
      <c r="D183" s="96"/>
      <c r="E183" s="96"/>
      <c r="F183" s="96"/>
      <c r="G183" s="997"/>
      <c r="H183" s="97"/>
      <c r="I183" s="97"/>
      <c r="J183" s="97"/>
      <c r="K183" s="97"/>
      <c r="L183" s="998"/>
    </row>
    <row r="184" spans="1:12" ht="15">
      <c r="A184" s="46" t="s">
        <v>114</v>
      </c>
      <c r="B184" s="53" t="s">
        <v>30</v>
      </c>
      <c r="C184" s="98">
        <v>14867.546078431373</v>
      </c>
      <c r="D184" s="98">
        <v>14776.099999999999</v>
      </c>
      <c r="E184" s="99">
        <v>15164.897000000001</v>
      </c>
      <c r="F184" s="99">
        <v>15071.621999999999</v>
      </c>
      <c r="G184" s="999">
        <v>0.61887831316364927</v>
      </c>
      <c r="H184" s="100">
        <v>397</v>
      </c>
      <c r="I184" s="100">
        <v>-0.30135610246107197</v>
      </c>
      <c r="J184" s="100">
        <v>29.596412556053814</v>
      </c>
      <c r="K184" s="100">
        <v>3.5529874600442586</v>
      </c>
      <c r="L184" s="1000">
        <v>0.60208101568803229</v>
      </c>
    </row>
    <row r="185" spans="1:12" ht="15.75" thickBot="1">
      <c r="A185" s="49" t="s">
        <v>114</v>
      </c>
      <c r="B185" s="50" t="s">
        <v>33</v>
      </c>
      <c r="C185" s="94">
        <v>14364.523529411765</v>
      </c>
      <c r="D185" s="94">
        <v>14332.61568627451</v>
      </c>
      <c r="E185" s="95">
        <v>14651.814</v>
      </c>
      <c r="F185" s="95">
        <v>14619.268</v>
      </c>
      <c r="G185" s="996">
        <v>0.22262400552476549</v>
      </c>
      <c r="H185" s="89">
        <v>369.7</v>
      </c>
      <c r="I185" s="89">
        <v>1.7896475770925111</v>
      </c>
      <c r="J185" s="89">
        <v>8.639308855291576</v>
      </c>
      <c r="K185" s="89">
        <v>6.1839193508728796</v>
      </c>
      <c r="L185" s="993">
        <v>5.7149468644482226E-2</v>
      </c>
    </row>
    <row r="186" spans="1:12" ht="15.75" thickBot="1">
      <c r="A186" s="51"/>
      <c r="B186" s="52"/>
      <c r="C186" s="96"/>
      <c r="D186" s="96"/>
      <c r="E186" s="96"/>
      <c r="F186" s="96"/>
      <c r="G186" s="997"/>
      <c r="H186" s="97"/>
      <c r="I186" s="97"/>
      <c r="J186" s="97"/>
      <c r="K186" s="97"/>
      <c r="L186" s="998"/>
    </row>
    <row r="187" spans="1:12" ht="14.25">
      <c r="A187" s="44" t="s">
        <v>115</v>
      </c>
      <c r="B187" s="45" t="s">
        <v>25</v>
      </c>
      <c r="C187" s="85" t="s">
        <v>99</v>
      </c>
      <c r="D187" s="85" t="s">
        <v>99</v>
      </c>
      <c r="E187" s="86" t="s">
        <v>99</v>
      </c>
      <c r="F187" s="86" t="s">
        <v>99</v>
      </c>
      <c r="G187" s="991" t="s">
        <v>99</v>
      </c>
      <c r="H187" s="87" t="s">
        <v>99</v>
      </c>
      <c r="I187" s="87" t="s">
        <v>99</v>
      </c>
      <c r="J187" s="88" t="s">
        <v>99</v>
      </c>
      <c r="K187" s="88" t="s">
        <v>99</v>
      </c>
      <c r="L187" s="992" t="s">
        <v>99</v>
      </c>
    </row>
    <row r="188" spans="1:12" ht="15">
      <c r="A188" s="39" t="s">
        <v>115</v>
      </c>
      <c r="B188" s="47" t="s">
        <v>26</v>
      </c>
      <c r="C188" s="79" t="s">
        <v>99</v>
      </c>
      <c r="D188" s="79" t="s">
        <v>99</v>
      </c>
      <c r="E188" s="80" t="s">
        <v>99</v>
      </c>
      <c r="F188" s="80" t="s">
        <v>99</v>
      </c>
      <c r="G188" s="987" t="s">
        <v>99</v>
      </c>
      <c r="H188" s="81" t="s">
        <v>99</v>
      </c>
      <c r="I188" s="81" t="s">
        <v>99</v>
      </c>
      <c r="J188" s="89" t="s">
        <v>99</v>
      </c>
      <c r="K188" s="89" t="s">
        <v>99</v>
      </c>
      <c r="L188" s="993" t="s">
        <v>99</v>
      </c>
    </row>
    <row r="189" spans="1:12" ht="15">
      <c r="A189" s="39" t="s">
        <v>115</v>
      </c>
      <c r="B189" s="47" t="s">
        <v>27</v>
      </c>
      <c r="C189" s="79" t="s">
        <v>99</v>
      </c>
      <c r="D189" s="79" t="s">
        <v>99</v>
      </c>
      <c r="E189" s="80" t="s">
        <v>99</v>
      </c>
      <c r="F189" s="80" t="s">
        <v>99</v>
      </c>
      <c r="G189" s="987" t="s">
        <v>99</v>
      </c>
      <c r="H189" s="81" t="s">
        <v>99</v>
      </c>
      <c r="I189" s="81" t="s">
        <v>99</v>
      </c>
      <c r="J189" s="89" t="s">
        <v>99</v>
      </c>
      <c r="K189" s="89" t="s">
        <v>99</v>
      </c>
      <c r="L189" s="993" t="s">
        <v>99</v>
      </c>
    </row>
    <row r="190" spans="1:12" ht="15">
      <c r="A190" s="39" t="s">
        <v>115</v>
      </c>
      <c r="B190" s="47" t="s">
        <v>34</v>
      </c>
      <c r="C190" s="79" t="s">
        <v>99</v>
      </c>
      <c r="D190" s="79" t="s">
        <v>99</v>
      </c>
      <c r="E190" s="80" t="s">
        <v>99</v>
      </c>
      <c r="F190" s="80" t="s">
        <v>99</v>
      </c>
      <c r="G190" s="987" t="s">
        <v>99</v>
      </c>
      <c r="H190" s="81" t="s">
        <v>99</v>
      </c>
      <c r="I190" s="81" t="s">
        <v>99</v>
      </c>
      <c r="J190" s="89" t="s">
        <v>99</v>
      </c>
      <c r="K190" s="89" t="s">
        <v>99</v>
      </c>
      <c r="L190" s="993" t="s">
        <v>99</v>
      </c>
    </row>
    <row r="191" spans="1:12" ht="14.25">
      <c r="A191" s="54" t="s">
        <v>115</v>
      </c>
      <c r="B191" s="48" t="s">
        <v>28</v>
      </c>
      <c r="C191" s="90" t="s">
        <v>253</v>
      </c>
      <c r="D191" s="90" t="s">
        <v>253</v>
      </c>
      <c r="E191" s="91" t="s">
        <v>253</v>
      </c>
      <c r="F191" s="91" t="s">
        <v>253</v>
      </c>
      <c r="G191" s="994" t="s">
        <v>99</v>
      </c>
      <c r="H191" s="92" t="s">
        <v>253</v>
      </c>
      <c r="I191" s="92" t="s">
        <v>99</v>
      </c>
      <c r="J191" s="93" t="s">
        <v>99</v>
      </c>
      <c r="K191" s="93">
        <v>3.6882222768625517E-2</v>
      </c>
      <c r="L191" s="995" t="s">
        <v>99</v>
      </c>
    </row>
    <row r="192" spans="1:12" ht="15">
      <c r="A192" s="39" t="s">
        <v>115</v>
      </c>
      <c r="B192" s="47" t="s">
        <v>30</v>
      </c>
      <c r="C192" s="79" t="s">
        <v>253</v>
      </c>
      <c r="D192" s="79" t="s">
        <v>99</v>
      </c>
      <c r="E192" s="80" t="s">
        <v>253</v>
      </c>
      <c r="F192" s="80" t="s">
        <v>99</v>
      </c>
      <c r="G192" s="987" t="s">
        <v>99</v>
      </c>
      <c r="H192" s="81" t="s">
        <v>253</v>
      </c>
      <c r="I192" s="81" t="s">
        <v>99</v>
      </c>
      <c r="J192" s="89" t="s">
        <v>99</v>
      </c>
      <c r="K192" s="89">
        <v>1.2294074256208508E-2</v>
      </c>
      <c r="L192" s="993" t="s">
        <v>99</v>
      </c>
    </row>
    <row r="193" spans="1:12" ht="15">
      <c r="A193" s="39" t="s">
        <v>115</v>
      </c>
      <c r="B193" s="47" t="s">
        <v>35</v>
      </c>
      <c r="C193" s="79" t="s">
        <v>253</v>
      </c>
      <c r="D193" s="79" t="s">
        <v>253</v>
      </c>
      <c r="E193" s="80" t="s">
        <v>253</v>
      </c>
      <c r="F193" s="80" t="s">
        <v>253</v>
      </c>
      <c r="G193" s="987" t="s">
        <v>99</v>
      </c>
      <c r="H193" s="81" t="s">
        <v>253</v>
      </c>
      <c r="I193" s="81" t="s">
        <v>99</v>
      </c>
      <c r="J193" s="89" t="s">
        <v>99</v>
      </c>
      <c r="K193" s="89">
        <v>2.4588148512417016E-2</v>
      </c>
      <c r="L193" s="993" t="s">
        <v>99</v>
      </c>
    </row>
    <row r="194" spans="1:12" ht="14.25">
      <c r="A194" s="54" t="s">
        <v>115</v>
      </c>
      <c r="B194" s="48" t="s">
        <v>31</v>
      </c>
      <c r="C194" s="90" t="s">
        <v>99</v>
      </c>
      <c r="D194" s="90" t="s">
        <v>253</v>
      </c>
      <c r="E194" s="91" t="s">
        <v>99</v>
      </c>
      <c r="F194" s="91" t="s">
        <v>253</v>
      </c>
      <c r="G194" s="994" t="s">
        <v>99</v>
      </c>
      <c r="H194" s="92" t="s">
        <v>99</v>
      </c>
      <c r="I194" s="92" t="s">
        <v>99</v>
      </c>
      <c r="J194" s="93" t="s">
        <v>99</v>
      </c>
      <c r="K194" s="1349" t="s">
        <v>99</v>
      </c>
      <c r="L194" s="995" t="s">
        <v>99</v>
      </c>
    </row>
    <row r="195" spans="1:12" ht="15">
      <c r="A195" s="39" t="s">
        <v>115</v>
      </c>
      <c r="B195" s="47" t="s">
        <v>33</v>
      </c>
      <c r="C195" s="79" t="s">
        <v>99</v>
      </c>
      <c r="D195" s="79" t="s">
        <v>253</v>
      </c>
      <c r="E195" s="80" t="s">
        <v>99</v>
      </c>
      <c r="F195" s="80" t="s">
        <v>253</v>
      </c>
      <c r="G195" s="987" t="s">
        <v>99</v>
      </c>
      <c r="H195" s="81" t="s">
        <v>99</v>
      </c>
      <c r="I195" s="81" t="s">
        <v>99</v>
      </c>
      <c r="J195" s="89" t="s">
        <v>99</v>
      </c>
      <c r="K195" s="1337" t="s">
        <v>99</v>
      </c>
      <c r="L195" s="993" t="s">
        <v>99</v>
      </c>
    </row>
    <row r="196" spans="1:12" ht="15.75" thickBot="1">
      <c r="A196" s="55" t="s">
        <v>115</v>
      </c>
      <c r="B196" s="47" t="s">
        <v>36</v>
      </c>
      <c r="C196" s="94" t="s">
        <v>99</v>
      </c>
      <c r="D196" s="94" t="s">
        <v>253</v>
      </c>
      <c r="E196" s="95" t="s">
        <v>99</v>
      </c>
      <c r="F196" s="95" t="s">
        <v>253</v>
      </c>
      <c r="G196" s="996" t="s">
        <v>99</v>
      </c>
      <c r="H196" s="89" t="s">
        <v>99</v>
      </c>
      <c r="I196" s="89" t="s">
        <v>99</v>
      </c>
      <c r="J196" s="89" t="s">
        <v>99</v>
      </c>
      <c r="K196" s="1337" t="s">
        <v>99</v>
      </c>
      <c r="L196" s="993" t="s">
        <v>99</v>
      </c>
    </row>
    <row r="197" spans="1:12" ht="15.75" thickBot="1">
      <c r="A197" s="51"/>
      <c r="B197" s="52"/>
      <c r="C197" s="96"/>
      <c r="D197" s="96"/>
      <c r="E197" s="96"/>
      <c r="F197" s="96"/>
      <c r="G197" s="997"/>
      <c r="H197" s="97"/>
      <c r="I197" s="97"/>
      <c r="J197" s="97"/>
      <c r="K197" s="97"/>
      <c r="L197" s="998"/>
    </row>
    <row r="198" spans="1:12" ht="14.25">
      <c r="A198" s="44" t="s">
        <v>24</v>
      </c>
      <c r="B198" s="45" t="s">
        <v>28</v>
      </c>
      <c r="C198" s="85">
        <v>12358.56386464993</v>
      </c>
      <c r="D198" s="85">
        <v>12436.369978436816</v>
      </c>
      <c r="E198" s="86">
        <v>12605.735141942929</v>
      </c>
      <c r="F198" s="86">
        <v>12685.097378005554</v>
      </c>
      <c r="G198" s="991">
        <v>-0.62563363683931728</v>
      </c>
      <c r="H198" s="87">
        <v>356.96292134831464</v>
      </c>
      <c r="I198" s="87">
        <v>0.53328550939982167</v>
      </c>
      <c r="J198" s="88">
        <v>-9.183673469387756</v>
      </c>
      <c r="K198" s="88">
        <v>3.2825178264076715</v>
      </c>
      <c r="L198" s="992">
        <v>-0.60791488498573854</v>
      </c>
    </row>
    <row r="199" spans="1:12" ht="15">
      <c r="A199" s="46" t="s">
        <v>24</v>
      </c>
      <c r="B199" s="47" t="s">
        <v>29</v>
      </c>
      <c r="C199" s="79">
        <v>12039.183333333334</v>
      </c>
      <c r="D199" s="79">
        <v>11989.878431372548</v>
      </c>
      <c r="E199" s="80">
        <v>12279.967000000001</v>
      </c>
      <c r="F199" s="80">
        <v>12229.675999999999</v>
      </c>
      <c r="G199" s="987">
        <v>0.41122103316556446</v>
      </c>
      <c r="H199" s="81">
        <v>322.60000000000002</v>
      </c>
      <c r="I199" s="81">
        <v>-0.12383900928791866</v>
      </c>
      <c r="J199" s="89">
        <v>47.826086956521742</v>
      </c>
      <c r="K199" s="89">
        <v>0.83599704942217845</v>
      </c>
      <c r="L199" s="993">
        <v>0.22728989049667891</v>
      </c>
    </row>
    <row r="200" spans="1:12" ht="15">
      <c r="A200" s="46" t="s">
        <v>24</v>
      </c>
      <c r="B200" s="47" t="s">
        <v>30</v>
      </c>
      <c r="C200" s="79">
        <v>12413.882352941177</v>
      </c>
      <c r="D200" s="79">
        <v>12518.465686274509</v>
      </c>
      <c r="E200" s="80">
        <v>12662.16</v>
      </c>
      <c r="F200" s="80">
        <v>12768.834999999999</v>
      </c>
      <c r="G200" s="987">
        <v>-0.83543251988140876</v>
      </c>
      <c r="H200" s="81">
        <v>349.7</v>
      </c>
      <c r="I200" s="81">
        <v>1.4799767846778773</v>
      </c>
      <c r="J200" s="89">
        <v>-18.478260869565215</v>
      </c>
      <c r="K200" s="89">
        <v>0.92205556921563814</v>
      </c>
      <c r="L200" s="993">
        <v>-0.29535874863536093</v>
      </c>
    </row>
    <row r="201" spans="1:12" ht="15">
      <c r="A201" s="46" t="s">
        <v>24</v>
      </c>
      <c r="B201" s="47" t="s">
        <v>35</v>
      </c>
      <c r="C201" s="79">
        <v>12476.404901960785</v>
      </c>
      <c r="D201" s="79">
        <v>12506.099019607842</v>
      </c>
      <c r="E201" s="80">
        <v>12725.933000000001</v>
      </c>
      <c r="F201" s="80">
        <v>12756.221</v>
      </c>
      <c r="G201" s="987">
        <v>-0.23743709049881345</v>
      </c>
      <c r="H201" s="81">
        <v>380.2</v>
      </c>
      <c r="I201" s="81">
        <v>2.5627191799298625</v>
      </c>
      <c r="J201" s="89">
        <v>-20.512820512820511</v>
      </c>
      <c r="K201" s="89">
        <v>1.5244652077698551</v>
      </c>
      <c r="L201" s="993">
        <v>-0.53984602684705663</v>
      </c>
    </row>
    <row r="202" spans="1:12" ht="14.25">
      <c r="A202" s="44" t="s">
        <v>24</v>
      </c>
      <c r="B202" s="48" t="s">
        <v>31</v>
      </c>
      <c r="C202" s="90">
        <v>12090.919455534759</v>
      </c>
      <c r="D202" s="90">
        <v>12026.218242435245</v>
      </c>
      <c r="E202" s="91">
        <v>12332.737844645453</v>
      </c>
      <c r="F202" s="91">
        <v>12266.74260728395</v>
      </c>
      <c r="G202" s="994">
        <v>0.53800132173895587</v>
      </c>
      <c r="H202" s="92">
        <v>306.73486360612111</v>
      </c>
      <c r="I202" s="92">
        <v>0.6711602878970554</v>
      </c>
      <c r="J202" s="93">
        <v>-5.7680250783699059</v>
      </c>
      <c r="K202" s="93">
        <v>18.477993607081387</v>
      </c>
      <c r="L202" s="995">
        <v>-2.6282654904440861</v>
      </c>
    </row>
    <row r="203" spans="1:12" ht="15">
      <c r="A203" s="46" t="s">
        <v>24</v>
      </c>
      <c r="B203" s="47" t="s">
        <v>32</v>
      </c>
      <c r="C203" s="79">
        <v>11564.470588235294</v>
      </c>
      <c r="D203" s="79">
        <v>11606.655882352941</v>
      </c>
      <c r="E203" s="80">
        <v>11795.76</v>
      </c>
      <c r="F203" s="80">
        <v>11838.789000000001</v>
      </c>
      <c r="G203" s="987">
        <v>-0.36345778271747603</v>
      </c>
      <c r="H203" s="81">
        <v>272.7</v>
      </c>
      <c r="I203" s="81">
        <v>-1.1598405219282308</v>
      </c>
      <c r="J203" s="89">
        <v>-17.094017094017094</v>
      </c>
      <c r="K203" s="89">
        <v>4.7701008114089012</v>
      </c>
      <c r="L203" s="993">
        <v>-1.422832892441833</v>
      </c>
    </row>
    <row r="204" spans="1:12" ht="15">
      <c r="A204" s="46" t="s">
        <v>24</v>
      </c>
      <c r="B204" s="47" t="s">
        <v>33</v>
      </c>
      <c r="C204" s="79">
        <v>12179.306862745098</v>
      </c>
      <c r="D204" s="79">
        <v>12157.963725490195</v>
      </c>
      <c r="E204" s="80">
        <v>12422.893</v>
      </c>
      <c r="F204" s="80">
        <v>12401.123</v>
      </c>
      <c r="G204" s="987">
        <v>0.17554861765342089</v>
      </c>
      <c r="H204" s="81">
        <v>297.7</v>
      </c>
      <c r="I204" s="81">
        <v>-0.89880159786950364</v>
      </c>
      <c r="J204" s="89">
        <v>-10.296191819464035</v>
      </c>
      <c r="K204" s="89">
        <v>7.8190312269486109</v>
      </c>
      <c r="L204" s="993">
        <v>-1.5629986790987624</v>
      </c>
    </row>
    <row r="205" spans="1:12" ht="15">
      <c r="A205" s="46" t="s">
        <v>24</v>
      </c>
      <c r="B205" s="47" t="s">
        <v>36</v>
      </c>
      <c r="C205" s="79">
        <v>12325.792156862746</v>
      </c>
      <c r="D205" s="79">
        <v>12207.661764705883</v>
      </c>
      <c r="E205" s="80">
        <v>12572.308000000001</v>
      </c>
      <c r="F205" s="80">
        <v>12451.815000000001</v>
      </c>
      <c r="G205" s="987">
        <v>0.9676741904694246</v>
      </c>
      <c r="H205" s="81">
        <v>346.3</v>
      </c>
      <c r="I205" s="81">
        <v>0.61011040092969859</v>
      </c>
      <c r="J205" s="89">
        <v>14.593301435406699</v>
      </c>
      <c r="K205" s="89">
        <v>5.8888615687238755</v>
      </c>
      <c r="L205" s="993">
        <v>0.35756608109651022</v>
      </c>
    </row>
    <row r="206" spans="1:12" ht="14.25">
      <c r="A206" s="44" t="s">
        <v>24</v>
      </c>
      <c r="B206" s="48" t="s">
        <v>37</v>
      </c>
      <c r="C206" s="90">
        <v>9528.7196890097948</v>
      </c>
      <c r="D206" s="90">
        <v>9586.9923061737682</v>
      </c>
      <c r="E206" s="91">
        <v>9719.2940827899911</v>
      </c>
      <c r="F206" s="91">
        <v>9778.7321522972434</v>
      </c>
      <c r="G206" s="994">
        <v>-0.60783001908165524</v>
      </c>
      <c r="H206" s="92">
        <v>222.06919191919192</v>
      </c>
      <c r="I206" s="92">
        <v>-0.47237629897821998</v>
      </c>
      <c r="J206" s="93">
        <v>5.8823529411764701</v>
      </c>
      <c r="K206" s="93">
        <v>7.3026801081878538</v>
      </c>
      <c r="L206" s="995">
        <v>-0.1209006778383479</v>
      </c>
    </row>
    <row r="207" spans="1:12" ht="15">
      <c r="A207" s="46" t="s">
        <v>24</v>
      </c>
      <c r="B207" s="47" t="s">
        <v>101</v>
      </c>
      <c r="C207" s="101">
        <v>9194.0549019607843</v>
      </c>
      <c r="D207" s="101">
        <v>9255.3039215686276</v>
      </c>
      <c r="E207" s="102">
        <v>9377.9359999999997</v>
      </c>
      <c r="F207" s="102">
        <v>9440.41</v>
      </c>
      <c r="G207" s="1001">
        <v>-0.6617721052369564</v>
      </c>
      <c r="H207" s="103">
        <v>211.4</v>
      </c>
      <c r="I207" s="103">
        <v>0.28462998102466525</v>
      </c>
      <c r="J207" s="104">
        <v>4.3352601156069364</v>
      </c>
      <c r="K207" s="104">
        <v>4.438160806491271</v>
      </c>
      <c r="L207" s="1002">
        <v>-0.14037564977444283</v>
      </c>
    </row>
    <row r="208" spans="1:12" ht="15">
      <c r="A208" s="46" t="s">
        <v>24</v>
      </c>
      <c r="B208" s="47" t="s">
        <v>38</v>
      </c>
      <c r="C208" s="79">
        <v>10085.089215686274</v>
      </c>
      <c r="D208" s="79">
        <v>9942.5980392156871</v>
      </c>
      <c r="E208" s="80">
        <v>10286.790999999999</v>
      </c>
      <c r="F208" s="80">
        <v>10141.450000000001</v>
      </c>
      <c r="G208" s="987">
        <v>1.4331382593218773</v>
      </c>
      <c r="H208" s="81">
        <v>236.9</v>
      </c>
      <c r="I208" s="81">
        <v>-0.50398992020159128</v>
      </c>
      <c r="J208" s="89">
        <v>4.4198895027624303</v>
      </c>
      <c r="K208" s="89">
        <v>2.3235800344234079</v>
      </c>
      <c r="L208" s="993">
        <v>-7.155030830518827E-2</v>
      </c>
    </row>
    <row r="209" spans="1:12" ht="15.75" thickBot="1">
      <c r="A209" s="46" t="s">
        <v>24</v>
      </c>
      <c r="B209" s="47" t="s">
        <v>39</v>
      </c>
      <c r="C209" s="79">
        <v>9586.0852941176472</v>
      </c>
      <c r="D209" s="79">
        <v>10556.758823529412</v>
      </c>
      <c r="E209" s="80">
        <v>9777.8070000000007</v>
      </c>
      <c r="F209" s="80">
        <v>10767.894</v>
      </c>
      <c r="G209" s="987">
        <v>-9.1948063381753151</v>
      </c>
      <c r="H209" s="81">
        <v>245.9</v>
      </c>
      <c r="I209" s="81">
        <v>-8.519345238095239</v>
      </c>
      <c r="J209" s="89">
        <v>29.411764705882355</v>
      </c>
      <c r="K209" s="89">
        <v>0.54093926727317432</v>
      </c>
      <c r="L209" s="993">
        <v>9.1025280241283313E-2</v>
      </c>
    </row>
    <row r="210" spans="1:12" ht="15.75" thickBot="1">
      <c r="A210" s="51"/>
      <c r="B210" s="52"/>
      <c r="C210" s="96"/>
      <c r="D210" s="96"/>
      <c r="E210" s="96"/>
      <c r="F210" s="96"/>
      <c r="G210" s="997"/>
      <c r="H210" s="97"/>
      <c r="I210" s="97"/>
      <c r="J210" s="97"/>
      <c r="K210" s="97"/>
      <c r="L210" s="998"/>
    </row>
    <row r="211" spans="1:12" ht="14.25">
      <c r="A211" s="44" t="s">
        <v>116</v>
      </c>
      <c r="B211" s="48" t="s">
        <v>25</v>
      </c>
      <c r="C211" s="90">
        <v>14626.471039170121</v>
      </c>
      <c r="D211" s="90">
        <v>14687.175166974039</v>
      </c>
      <c r="E211" s="91">
        <v>14919.000459953524</v>
      </c>
      <c r="F211" s="91">
        <v>14980.91867031352</v>
      </c>
      <c r="G211" s="994">
        <v>-0.41331384091080031</v>
      </c>
      <c r="H211" s="92">
        <v>347.0451612903226</v>
      </c>
      <c r="I211" s="92">
        <v>2.5721329091254046</v>
      </c>
      <c r="J211" s="93">
        <v>2.7624309392265194</v>
      </c>
      <c r="K211" s="93">
        <v>2.2866978116547823</v>
      </c>
      <c r="L211" s="995">
        <v>-0.1084325310738139</v>
      </c>
    </row>
    <row r="212" spans="1:12" ht="15">
      <c r="A212" s="46" t="s">
        <v>116</v>
      </c>
      <c r="B212" s="47" t="s">
        <v>26</v>
      </c>
      <c r="C212" s="79">
        <v>14606.798039215686</v>
      </c>
      <c r="D212" s="79">
        <v>14180.702941176469</v>
      </c>
      <c r="E212" s="80">
        <v>14898.933999999999</v>
      </c>
      <c r="F212" s="80">
        <v>14464.316999999999</v>
      </c>
      <c r="G212" s="987">
        <v>3.0047530070033739</v>
      </c>
      <c r="H212" s="81">
        <v>348.7</v>
      </c>
      <c r="I212" s="81">
        <v>9.6540880503144617</v>
      </c>
      <c r="J212" s="89">
        <v>20</v>
      </c>
      <c r="K212" s="89">
        <v>0.36882222768625522</v>
      </c>
      <c r="L212" s="993">
        <v>3.8003119574570698E-2</v>
      </c>
    </row>
    <row r="213" spans="1:12" ht="15">
      <c r="A213" s="46" t="s">
        <v>116</v>
      </c>
      <c r="B213" s="47" t="s">
        <v>27</v>
      </c>
      <c r="C213" s="79">
        <v>14760.475490196077</v>
      </c>
      <c r="D213" s="79">
        <v>14868.13137254902</v>
      </c>
      <c r="E213" s="80">
        <v>15055.684999999999</v>
      </c>
      <c r="F213" s="80">
        <v>15165.494000000001</v>
      </c>
      <c r="G213" s="987">
        <v>-0.72407136885881274</v>
      </c>
      <c r="H213" s="81">
        <v>338.9</v>
      </c>
      <c r="I213" s="81">
        <v>1.8635407273820226</v>
      </c>
      <c r="J213" s="89">
        <v>-10.869565217391305</v>
      </c>
      <c r="K213" s="89">
        <v>1.0081140890090976</v>
      </c>
      <c r="L213" s="993">
        <v>-0.20930022884190147</v>
      </c>
    </row>
    <row r="214" spans="1:12" ht="15">
      <c r="A214" s="46" t="s">
        <v>116</v>
      </c>
      <c r="B214" s="47" t="s">
        <v>34</v>
      </c>
      <c r="C214" s="79">
        <v>14492.699019607842</v>
      </c>
      <c r="D214" s="79">
        <v>14620.481372549018</v>
      </c>
      <c r="E214" s="80">
        <v>14782.553</v>
      </c>
      <c r="F214" s="80">
        <v>14912.891</v>
      </c>
      <c r="G214" s="987">
        <v>-0.87399552507960898</v>
      </c>
      <c r="H214" s="81">
        <v>355.4</v>
      </c>
      <c r="I214" s="81">
        <v>0.28216704288939054</v>
      </c>
      <c r="J214" s="89">
        <v>15.625</v>
      </c>
      <c r="K214" s="89">
        <v>0.9097614949594296</v>
      </c>
      <c r="L214" s="993">
        <v>6.2864578193517207E-2</v>
      </c>
    </row>
    <row r="215" spans="1:12" ht="14.25">
      <c r="A215" s="44" t="s">
        <v>116</v>
      </c>
      <c r="B215" s="48" t="s">
        <v>28</v>
      </c>
      <c r="C215" s="90">
        <v>14282.806076468865</v>
      </c>
      <c r="D215" s="90">
        <v>14203.833790754816</v>
      </c>
      <c r="E215" s="91">
        <v>14568.462197998242</v>
      </c>
      <c r="F215" s="91">
        <v>14487.910466569912</v>
      </c>
      <c r="G215" s="994">
        <v>0.55599274729229309</v>
      </c>
      <c r="H215" s="92">
        <v>306.54492939666238</v>
      </c>
      <c r="I215" s="92">
        <v>1.4008108669968744</v>
      </c>
      <c r="J215" s="93">
        <v>17.851739788199698</v>
      </c>
      <c r="K215" s="93">
        <v>9.5770838455864276</v>
      </c>
      <c r="L215" s="995">
        <v>0.83022662711348794</v>
      </c>
    </row>
    <row r="216" spans="1:12" ht="15">
      <c r="A216" s="46" t="s">
        <v>116</v>
      </c>
      <c r="B216" s="47" t="s">
        <v>29</v>
      </c>
      <c r="C216" s="79">
        <v>13981.550980392158</v>
      </c>
      <c r="D216" s="79">
        <v>13819.877450980392</v>
      </c>
      <c r="E216" s="80">
        <v>14261.182000000001</v>
      </c>
      <c r="F216" s="80">
        <v>14096.275</v>
      </c>
      <c r="G216" s="987">
        <v>1.1698622508428722</v>
      </c>
      <c r="H216" s="81">
        <v>289.39999999999998</v>
      </c>
      <c r="I216" s="81">
        <v>5.9685097034053287</v>
      </c>
      <c r="J216" s="89">
        <v>23.255813953488371</v>
      </c>
      <c r="K216" s="89">
        <v>1.3031718711581017</v>
      </c>
      <c r="L216" s="993">
        <v>0.1651541392539071</v>
      </c>
    </row>
    <row r="217" spans="1:12" ht="15">
      <c r="A217" s="46" t="s">
        <v>116</v>
      </c>
      <c r="B217" s="47" t="s">
        <v>30</v>
      </c>
      <c r="C217" s="79">
        <v>14384.986274509803</v>
      </c>
      <c r="D217" s="79">
        <v>14259.690196078431</v>
      </c>
      <c r="E217" s="80">
        <v>14672.686</v>
      </c>
      <c r="F217" s="80">
        <v>14544.884</v>
      </c>
      <c r="G217" s="987">
        <v>0.87867321595689363</v>
      </c>
      <c r="H217" s="81">
        <v>297.7</v>
      </c>
      <c r="I217" s="81">
        <v>6.7226890756298702E-2</v>
      </c>
      <c r="J217" s="89">
        <v>11.676646706586826</v>
      </c>
      <c r="K217" s="89">
        <v>4.5856896975657735</v>
      </c>
      <c r="L217" s="993">
        <v>0.16594641319366854</v>
      </c>
    </row>
    <row r="218" spans="1:12" ht="15">
      <c r="A218" s="46" t="s">
        <v>116</v>
      </c>
      <c r="B218" s="47" t="s">
        <v>35</v>
      </c>
      <c r="C218" s="79">
        <v>14261.135294117646</v>
      </c>
      <c r="D218" s="79">
        <v>14248.907843137255</v>
      </c>
      <c r="E218" s="80">
        <v>14546.358</v>
      </c>
      <c r="F218" s="80">
        <v>14533.886</v>
      </c>
      <c r="G218" s="987">
        <v>8.5813250496114754E-2</v>
      </c>
      <c r="H218" s="81">
        <v>323.60000000000002</v>
      </c>
      <c r="I218" s="81">
        <v>1.3149655604258128</v>
      </c>
      <c r="J218" s="89">
        <v>24.481327800829874</v>
      </c>
      <c r="K218" s="89">
        <v>3.6882222768625526</v>
      </c>
      <c r="L218" s="993">
        <v>0.49912607466591385</v>
      </c>
    </row>
    <row r="219" spans="1:12" ht="14.25">
      <c r="A219" s="44" t="s">
        <v>116</v>
      </c>
      <c r="B219" s="48" t="s">
        <v>31</v>
      </c>
      <c r="C219" s="90">
        <v>13225.293485442842</v>
      </c>
      <c r="D219" s="90">
        <v>13078.476106958538</v>
      </c>
      <c r="E219" s="91">
        <v>13489.799355151699</v>
      </c>
      <c r="F219" s="91">
        <v>13340.045629097709</v>
      </c>
      <c r="G219" s="994">
        <v>1.1225878097998625</v>
      </c>
      <c r="H219" s="92">
        <v>272.54774396642182</v>
      </c>
      <c r="I219" s="92">
        <v>1.0258526004728599</v>
      </c>
      <c r="J219" s="93">
        <v>17.220172201722018</v>
      </c>
      <c r="K219" s="93">
        <v>11.716252766166708</v>
      </c>
      <c r="L219" s="995">
        <v>0.95801537037472784</v>
      </c>
    </row>
    <row r="220" spans="1:12" ht="15">
      <c r="A220" s="46" t="s">
        <v>116</v>
      </c>
      <c r="B220" s="47" t="s">
        <v>32</v>
      </c>
      <c r="C220" s="79">
        <v>12661.797058823529</v>
      </c>
      <c r="D220" s="79">
        <v>12536.703921568627</v>
      </c>
      <c r="E220" s="80">
        <v>12915.032999999999</v>
      </c>
      <c r="F220" s="80">
        <v>12787.438</v>
      </c>
      <c r="G220" s="987">
        <v>0.99781519957320097</v>
      </c>
      <c r="H220" s="81">
        <v>240.8</v>
      </c>
      <c r="I220" s="81">
        <v>0.62682824905975754</v>
      </c>
      <c r="J220" s="89">
        <v>10.416666666666668</v>
      </c>
      <c r="K220" s="89">
        <v>2.6063437423162035</v>
      </c>
      <c r="L220" s="993">
        <v>6.5652992018466527E-2</v>
      </c>
    </row>
    <row r="221" spans="1:12" ht="15">
      <c r="A221" s="46" t="s">
        <v>116</v>
      </c>
      <c r="B221" s="47" t="s">
        <v>33</v>
      </c>
      <c r="C221" s="79">
        <v>13414.942156862744</v>
      </c>
      <c r="D221" s="79">
        <v>13196.097058823529</v>
      </c>
      <c r="E221" s="80">
        <v>13683.241</v>
      </c>
      <c r="F221" s="80">
        <v>13460.019</v>
      </c>
      <c r="G221" s="987">
        <v>1.6584077630202434</v>
      </c>
      <c r="H221" s="81">
        <v>271.39999999999998</v>
      </c>
      <c r="I221" s="81">
        <v>0.85470085470083779</v>
      </c>
      <c r="J221" s="81">
        <v>16.326530612244898</v>
      </c>
      <c r="K221" s="81">
        <v>5.6060978608310794</v>
      </c>
      <c r="L221" s="988">
        <v>0.4188542456398654</v>
      </c>
    </row>
    <row r="222" spans="1:12" ht="15.75" thickBot="1">
      <c r="A222" s="56" t="s">
        <v>116</v>
      </c>
      <c r="B222" s="57" t="s">
        <v>36</v>
      </c>
      <c r="C222" s="82">
        <v>13287.616666666667</v>
      </c>
      <c r="D222" s="82">
        <v>13262.302941176471</v>
      </c>
      <c r="E222" s="83">
        <v>13553.369000000001</v>
      </c>
      <c r="F222" s="83">
        <v>13527.549000000001</v>
      </c>
      <c r="G222" s="989">
        <v>0.1908697577070296</v>
      </c>
      <c r="H222" s="84">
        <v>298</v>
      </c>
      <c r="I222" s="84">
        <v>0.50590219224283306</v>
      </c>
      <c r="J222" s="84">
        <v>24.454148471615721</v>
      </c>
      <c r="K222" s="84">
        <v>3.5038111630194249</v>
      </c>
      <c r="L222" s="990">
        <v>0.47350813271639458</v>
      </c>
    </row>
    <row r="223" spans="1:12">
      <c r="G223" s="65"/>
      <c r="H223" s="65"/>
      <c r="I223" s="65"/>
      <c r="J223" s="65"/>
      <c r="K223" s="65"/>
      <c r="L223" s="65"/>
    </row>
    <row r="224" spans="1:12">
      <c r="G224" s="65"/>
      <c r="H224" s="65"/>
      <c r="I224" s="65"/>
      <c r="J224" s="65"/>
      <c r="K224" s="65"/>
      <c r="L224" s="1005"/>
    </row>
    <row r="225" spans="1:12" ht="13.5" thickBot="1">
      <c r="G225" s="65"/>
      <c r="H225" s="65"/>
      <c r="I225" s="65"/>
      <c r="J225" s="65"/>
      <c r="K225" s="65"/>
      <c r="L225" s="1077"/>
    </row>
    <row r="226" spans="1:12" ht="21" thickBot="1">
      <c r="A226" s="952" t="s">
        <v>322</v>
      </c>
      <c r="B226" s="943"/>
      <c r="C226" s="943"/>
      <c r="D226" s="943"/>
      <c r="E226" s="943"/>
      <c r="F226" s="943"/>
      <c r="G226" s="1055"/>
      <c r="H226" s="1055"/>
      <c r="I226" s="1055"/>
      <c r="J226" s="1055"/>
      <c r="K226" s="1055"/>
      <c r="L226" s="1056"/>
    </row>
    <row r="227" spans="1:12" ht="12.75" customHeight="1">
      <c r="A227" s="27"/>
      <c r="B227" s="28"/>
      <c r="C227" s="3" t="s">
        <v>9</v>
      </c>
      <c r="D227" s="3" t="s">
        <v>9</v>
      </c>
      <c r="E227" s="3"/>
      <c r="F227" s="3"/>
      <c r="G227" s="944"/>
      <c r="H227" s="1489" t="s">
        <v>10</v>
      </c>
      <c r="I227" s="1490"/>
      <c r="J227" s="974" t="s">
        <v>11</v>
      </c>
      <c r="K227" s="945" t="s">
        <v>12</v>
      </c>
      <c r="L227" s="946"/>
    </row>
    <row r="228" spans="1:12" ht="15.75" customHeight="1">
      <c r="A228" s="29" t="s">
        <v>13</v>
      </c>
      <c r="B228" s="30" t="s">
        <v>14</v>
      </c>
      <c r="C228" s="947" t="s">
        <v>40</v>
      </c>
      <c r="D228" s="947" t="s">
        <v>40</v>
      </c>
      <c r="E228" s="948" t="s">
        <v>41</v>
      </c>
      <c r="F228" s="949"/>
      <c r="G228" s="975"/>
      <c r="H228" s="1487" t="s">
        <v>15</v>
      </c>
      <c r="I228" s="1488"/>
      <c r="J228" s="976" t="s">
        <v>16</v>
      </c>
      <c r="K228" s="950" t="s">
        <v>17</v>
      </c>
      <c r="L228" s="951"/>
    </row>
    <row r="229" spans="1:12" ht="26.25" thickBot="1">
      <c r="A229" s="31" t="s">
        <v>18</v>
      </c>
      <c r="B229" s="32" t="s">
        <v>19</v>
      </c>
      <c r="C229" s="871" t="s">
        <v>531</v>
      </c>
      <c r="D229" s="871" t="s">
        <v>518</v>
      </c>
      <c r="E229" s="941" t="s">
        <v>531</v>
      </c>
      <c r="F229" s="1177" t="s">
        <v>518</v>
      </c>
      <c r="G229" s="973" t="s">
        <v>20</v>
      </c>
      <c r="H229" s="66" t="s">
        <v>531</v>
      </c>
      <c r="I229" s="883" t="s">
        <v>20</v>
      </c>
      <c r="J229" s="977" t="s">
        <v>20</v>
      </c>
      <c r="K229" s="942" t="s">
        <v>531</v>
      </c>
      <c r="L229" s="978" t="s">
        <v>21</v>
      </c>
    </row>
    <row r="230" spans="1:12" ht="15" thickBot="1">
      <c r="A230" s="33" t="s">
        <v>22</v>
      </c>
      <c r="B230" s="34" t="s">
        <v>23</v>
      </c>
      <c r="C230" s="67">
        <v>11722.103365391784</v>
      </c>
      <c r="D230" s="67">
        <v>11654.969469576803</v>
      </c>
      <c r="E230" s="68">
        <v>11956.545432699621</v>
      </c>
      <c r="F230" s="1178">
        <v>11891.306347347547</v>
      </c>
      <c r="G230" s="979">
        <v>0.54862841345119207</v>
      </c>
      <c r="H230" s="69">
        <v>321.44466666666659</v>
      </c>
      <c r="I230" s="69">
        <v>-1.5939287890059235</v>
      </c>
      <c r="J230" s="70">
        <v>9.3117408906882595</v>
      </c>
      <c r="K230" s="69">
        <v>100</v>
      </c>
      <c r="L230" s="980" t="s">
        <v>23</v>
      </c>
    </row>
    <row r="231" spans="1:12" ht="15" thickBot="1">
      <c r="A231" s="35"/>
      <c r="B231" s="36"/>
      <c r="C231" s="71"/>
      <c r="D231" s="71"/>
      <c r="E231" s="71"/>
      <c r="F231" s="71"/>
      <c r="G231" s="981"/>
      <c r="H231" s="70"/>
      <c r="I231" s="70"/>
      <c r="J231" s="70"/>
      <c r="K231" s="70"/>
      <c r="L231" s="982"/>
    </row>
    <row r="232" spans="1:12" ht="15">
      <c r="A232" s="37" t="s">
        <v>107</v>
      </c>
      <c r="B232" s="38" t="s">
        <v>23</v>
      </c>
      <c r="C232" s="72" t="s">
        <v>99</v>
      </c>
      <c r="D232" s="72" t="s">
        <v>99</v>
      </c>
      <c r="E232" s="73" t="s">
        <v>99</v>
      </c>
      <c r="F232" s="73" t="s">
        <v>99</v>
      </c>
      <c r="G232" s="983" t="s">
        <v>99</v>
      </c>
      <c r="H232" s="74" t="s">
        <v>99</v>
      </c>
      <c r="I232" s="74" t="s">
        <v>99</v>
      </c>
      <c r="J232" s="74" t="s">
        <v>99</v>
      </c>
      <c r="K232" s="74" t="s">
        <v>99</v>
      </c>
      <c r="L232" s="984" t="s">
        <v>99</v>
      </c>
    </row>
    <row r="233" spans="1:12" ht="15">
      <c r="A233" s="46" t="s">
        <v>108</v>
      </c>
      <c r="B233" s="75" t="s">
        <v>23</v>
      </c>
      <c r="C233" s="76">
        <v>13000.580157767161</v>
      </c>
      <c r="D233" s="76">
        <v>12968.299816997609</v>
      </c>
      <c r="E233" s="77">
        <v>13260.591760922505</v>
      </c>
      <c r="F233" s="77">
        <v>13227.665813337562</v>
      </c>
      <c r="G233" s="985">
        <v>0.24891729235965096</v>
      </c>
      <c r="H233" s="78">
        <v>364.53603133159265</v>
      </c>
      <c r="I233" s="78">
        <v>-2.0107945365052458</v>
      </c>
      <c r="J233" s="78">
        <v>12.979351032448378</v>
      </c>
      <c r="K233" s="78">
        <v>28.370370370370367</v>
      </c>
      <c r="L233" s="986">
        <v>0.92097765781975838</v>
      </c>
    </row>
    <row r="234" spans="1:12" ht="15">
      <c r="A234" s="39" t="s">
        <v>109</v>
      </c>
      <c r="B234" s="40" t="s">
        <v>23</v>
      </c>
      <c r="C234" s="79">
        <v>13809.625505844253</v>
      </c>
      <c r="D234" s="79">
        <v>13662.812509731739</v>
      </c>
      <c r="E234" s="80">
        <v>14085.818015961138</v>
      </c>
      <c r="F234" s="80">
        <v>13936.068759926375</v>
      </c>
      <c r="G234" s="987">
        <v>1.0745444688488666</v>
      </c>
      <c r="H234" s="81">
        <v>400.27083333333331</v>
      </c>
      <c r="I234" s="81">
        <v>-1.6488308091433222E-2</v>
      </c>
      <c r="J234" s="81">
        <v>-24.210526315789473</v>
      </c>
      <c r="K234" s="81">
        <v>5.3333333333333339</v>
      </c>
      <c r="L234" s="988">
        <v>-2.3589743589743586</v>
      </c>
    </row>
    <row r="235" spans="1:12" ht="15">
      <c r="A235" s="39" t="s">
        <v>110</v>
      </c>
      <c r="B235" s="40" t="s">
        <v>23</v>
      </c>
      <c r="C235" s="79" t="s">
        <v>99</v>
      </c>
      <c r="D235" s="79" t="s">
        <v>99</v>
      </c>
      <c r="E235" s="80" t="s">
        <v>99</v>
      </c>
      <c r="F235" s="80" t="s">
        <v>99</v>
      </c>
      <c r="G235" s="987" t="s">
        <v>99</v>
      </c>
      <c r="H235" s="81" t="s">
        <v>99</v>
      </c>
      <c r="I235" s="81" t="s">
        <v>99</v>
      </c>
      <c r="J235" s="81" t="s">
        <v>99</v>
      </c>
      <c r="K235" s="81" t="s">
        <v>99</v>
      </c>
      <c r="L235" s="988" t="s">
        <v>99</v>
      </c>
    </row>
    <row r="236" spans="1:12" ht="15">
      <c r="A236" s="39" t="s">
        <v>97</v>
      </c>
      <c r="B236" s="40" t="s">
        <v>23</v>
      </c>
      <c r="C236" s="79">
        <v>10456.981472613346</v>
      </c>
      <c r="D236" s="79">
        <v>10281.944331650569</v>
      </c>
      <c r="E236" s="80">
        <v>10666.121102065614</v>
      </c>
      <c r="F236" s="80">
        <v>10487.58321828358</v>
      </c>
      <c r="G236" s="987">
        <v>1.7023739413173726</v>
      </c>
      <c r="H236" s="81">
        <v>293.51626248216826</v>
      </c>
      <c r="I236" s="81">
        <v>1.3058451326977152E-2</v>
      </c>
      <c r="J236" s="81">
        <v>12.882447665056359</v>
      </c>
      <c r="K236" s="81">
        <v>51.925925925925931</v>
      </c>
      <c r="L236" s="988">
        <v>1.6425251162093346</v>
      </c>
    </row>
    <row r="237" spans="1:12" ht="15.75" thickBot="1">
      <c r="A237" s="41" t="s">
        <v>111</v>
      </c>
      <c r="B237" s="42" t="s">
        <v>23</v>
      </c>
      <c r="C237" s="82">
        <v>12084.143385469984</v>
      </c>
      <c r="D237" s="82">
        <v>11796.487081762783</v>
      </c>
      <c r="E237" s="83">
        <v>12325.826253179384</v>
      </c>
      <c r="F237" s="83">
        <v>12058.333640126271</v>
      </c>
      <c r="G237" s="989">
        <v>2.2183215445539117</v>
      </c>
      <c r="H237" s="84">
        <v>308.03402061855667</v>
      </c>
      <c r="I237" s="84">
        <v>-2.7583420386219246</v>
      </c>
      <c r="J237" s="84">
        <v>7.7777777777777777</v>
      </c>
      <c r="K237" s="84">
        <v>14.37037037037037</v>
      </c>
      <c r="L237" s="990">
        <v>-0.20452841505472996</v>
      </c>
    </row>
    <row r="238" spans="1:12" ht="15" thickBot="1">
      <c r="A238" s="35"/>
      <c r="B238" s="43"/>
      <c r="C238" s="71"/>
      <c r="D238" s="71"/>
      <c r="E238" s="71"/>
      <c r="F238" s="71"/>
      <c r="G238" s="981"/>
      <c r="H238" s="70"/>
      <c r="I238" s="70"/>
      <c r="J238" s="70"/>
      <c r="K238" s="70"/>
      <c r="L238" s="982"/>
    </row>
    <row r="239" spans="1:12" ht="14.25">
      <c r="A239" s="44" t="s">
        <v>112</v>
      </c>
      <c r="B239" s="45" t="s">
        <v>25</v>
      </c>
      <c r="C239" s="85" t="s">
        <v>99</v>
      </c>
      <c r="D239" s="85" t="s">
        <v>99</v>
      </c>
      <c r="E239" s="86" t="s">
        <v>99</v>
      </c>
      <c r="F239" s="86" t="s">
        <v>99</v>
      </c>
      <c r="G239" s="991" t="s">
        <v>99</v>
      </c>
      <c r="H239" s="87" t="s">
        <v>99</v>
      </c>
      <c r="I239" s="87" t="s">
        <v>99</v>
      </c>
      <c r="J239" s="88" t="s">
        <v>99</v>
      </c>
      <c r="K239" s="88" t="s">
        <v>99</v>
      </c>
      <c r="L239" s="992" t="s">
        <v>99</v>
      </c>
    </row>
    <row r="240" spans="1:12" ht="15">
      <c r="A240" s="46" t="s">
        <v>112</v>
      </c>
      <c r="B240" s="47" t="s">
        <v>26</v>
      </c>
      <c r="C240" s="79" t="s">
        <v>99</v>
      </c>
      <c r="D240" s="79" t="s">
        <v>99</v>
      </c>
      <c r="E240" s="80" t="s">
        <v>99</v>
      </c>
      <c r="F240" s="80" t="s">
        <v>99</v>
      </c>
      <c r="G240" s="987" t="s">
        <v>99</v>
      </c>
      <c r="H240" s="81" t="s">
        <v>99</v>
      </c>
      <c r="I240" s="81" t="s">
        <v>99</v>
      </c>
      <c r="J240" s="89" t="s">
        <v>99</v>
      </c>
      <c r="K240" s="89" t="s">
        <v>99</v>
      </c>
      <c r="L240" s="993" t="s">
        <v>99</v>
      </c>
    </row>
    <row r="241" spans="1:12" ht="15">
      <c r="A241" s="46" t="s">
        <v>112</v>
      </c>
      <c r="B241" s="47" t="s">
        <v>27</v>
      </c>
      <c r="C241" s="79" t="s">
        <v>99</v>
      </c>
      <c r="D241" s="79" t="s">
        <v>99</v>
      </c>
      <c r="E241" s="80" t="s">
        <v>99</v>
      </c>
      <c r="F241" s="80" t="s">
        <v>99</v>
      </c>
      <c r="G241" s="987" t="s">
        <v>99</v>
      </c>
      <c r="H241" s="81" t="s">
        <v>99</v>
      </c>
      <c r="I241" s="81" t="s">
        <v>99</v>
      </c>
      <c r="J241" s="89" t="s">
        <v>99</v>
      </c>
      <c r="K241" s="89" t="s">
        <v>99</v>
      </c>
      <c r="L241" s="993" t="s">
        <v>99</v>
      </c>
    </row>
    <row r="242" spans="1:12" ht="14.25">
      <c r="A242" s="44" t="s">
        <v>112</v>
      </c>
      <c r="B242" s="48" t="s">
        <v>28</v>
      </c>
      <c r="C242" s="90" t="s">
        <v>99</v>
      </c>
      <c r="D242" s="90" t="s">
        <v>99</v>
      </c>
      <c r="E242" s="91" t="s">
        <v>99</v>
      </c>
      <c r="F242" s="91" t="s">
        <v>99</v>
      </c>
      <c r="G242" s="994" t="s">
        <v>99</v>
      </c>
      <c r="H242" s="92" t="s">
        <v>99</v>
      </c>
      <c r="I242" s="92" t="s">
        <v>99</v>
      </c>
      <c r="J242" s="93" t="s">
        <v>99</v>
      </c>
      <c r="K242" s="93" t="s">
        <v>99</v>
      </c>
      <c r="L242" s="995" t="s">
        <v>99</v>
      </c>
    </row>
    <row r="243" spans="1:12" ht="15">
      <c r="A243" s="46" t="s">
        <v>112</v>
      </c>
      <c r="B243" s="47" t="s">
        <v>29</v>
      </c>
      <c r="C243" s="79" t="s">
        <v>99</v>
      </c>
      <c r="D243" s="79" t="s">
        <v>99</v>
      </c>
      <c r="E243" s="80" t="s">
        <v>99</v>
      </c>
      <c r="F243" s="80" t="s">
        <v>99</v>
      </c>
      <c r="G243" s="987" t="s">
        <v>99</v>
      </c>
      <c r="H243" s="81" t="s">
        <v>99</v>
      </c>
      <c r="I243" s="81" t="s">
        <v>99</v>
      </c>
      <c r="J243" s="89" t="s">
        <v>99</v>
      </c>
      <c r="K243" s="89" t="s">
        <v>99</v>
      </c>
      <c r="L243" s="993" t="s">
        <v>99</v>
      </c>
    </row>
    <row r="244" spans="1:12" ht="15">
      <c r="A244" s="46" t="s">
        <v>112</v>
      </c>
      <c r="B244" s="47" t="s">
        <v>30</v>
      </c>
      <c r="C244" s="79" t="s">
        <v>99</v>
      </c>
      <c r="D244" s="79" t="s">
        <v>99</v>
      </c>
      <c r="E244" s="80" t="s">
        <v>99</v>
      </c>
      <c r="F244" s="80" t="s">
        <v>99</v>
      </c>
      <c r="G244" s="987" t="s">
        <v>99</v>
      </c>
      <c r="H244" s="81" t="s">
        <v>99</v>
      </c>
      <c r="I244" s="81" t="s">
        <v>99</v>
      </c>
      <c r="J244" s="89" t="s">
        <v>99</v>
      </c>
      <c r="K244" s="89" t="s">
        <v>99</v>
      </c>
      <c r="L244" s="993" t="s">
        <v>99</v>
      </c>
    </row>
    <row r="245" spans="1:12" ht="14.25">
      <c r="A245" s="44" t="s">
        <v>112</v>
      </c>
      <c r="B245" s="48" t="s">
        <v>31</v>
      </c>
      <c r="C245" s="90" t="s">
        <v>99</v>
      </c>
      <c r="D245" s="90" t="s">
        <v>99</v>
      </c>
      <c r="E245" s="91" t="s">
        <v>99</v>
      </c>
      <c r="F245" s="91" t="s">
        <v>99</v>
      </c>
      <c r="G245" s="994" t="s">
        <v>99</v>
      </c>
      <c r="H245" s="92" t="s">
        <v>99</v>
      </c>
      <c r="I245" s="92" t="s">
        <v>99</v>
      </c>
      <c r="J245" s="93" t="s">
        <v>99</v>
      </c>
      <c r="K245" s="93" t="s">
        <v>99</v>
      </c>
      <c r="L245" s="995" t="s">
        <v>99</v>
      </c>
    </row>
    <row r="246" spans="1:12" ht="15">
      <c r="A246" s="46" t="s">
        <v>112</v>
      </c>
      <c r="B246" s="47" t="s">
        <v>32</v>
      </c>
      <c r="C246" s="79" t="s">
        <v>99</v>
      </c>
      <c r="D246" s="79" t="s">
        <v>99</v>
      </c>
      <c r="E246" s="80" t="s">
        <v>99</v>
      </c>
      <c r="F246" s="80" t="s">
        <v>99</v>
      </c>
      <c r="G246" s="987" t="s">
        <v>99</v>
      </c>
      <c r="H246" s="81" t="s">
        <v>99</v>
      </c>
      <c r="I246" s="81" t="s">
        <v>99</v>
      </c>
      <c r="J246" s="89" t="s">
        <v>99</v>
      </c>
      <c r="K246" s="89" t="s">
        <v>99</v>
      </c>
      <c r="L246" s="993" t="s">
        <v>99</v>
      </c>
    </row>
    <row r="247" spans="1:12" ht="15.75" thickBot="1">
      <c r="A247" s="49" t="s">
        <v>112</v>
      </c>
      <c r="B247" s="50" t="s">
        <v>33</v>
      </c>
      <c r="C247" s="94" t="s">
        <v>99</v>
      </c>
      <c r="D247" s="94" t="s">
        <v>99</v>
      </c>
      <c r="E247" s="95" t="s">
        <v>99</v>
      </c>
      <c r="F247" s="95" t="s">
        <v>99</v>
      </c>
      <c r="G247" s="996" t="s">
        <v>99</v>
      </c>
      <c r="H247" s="89" t="s">
        <v>99</v>
      </c>
      <c r="I247" s="89" t="s">
        <v>99</v>
      </c>
      <c r="J247" s="89" t="s">
        <v>99</v>
      </c>
      <c r="K247" s="89" t="s">
        <v>99</v>
      </c>
      <c r="L247" s="993" t="s">
        <v>99</v>
      </c>
    </row>
    <row r="248" spans="1:12" ht="15" thickBot="1">
      <c r="A248" s="35"/>
      <c r="B248" s="43"/>
      <c r="C248" s="71"/>
      <c r="D248" s="71"/>
      <c r="E248" s="71"/>
      <c r="F248" s="71"/>
      <c r="G248" s="981"/>
      <c r="H248" s="70"/>
      <c r="I248" s="70"/>
      <c r="J248" s="70"/>
      <c r="K248" s="70"/>
      <c r="L248" s="982"/>
    </row>
    <row r="249" spans="1:12" ht="14.25">
      <c r="A249" s="44" t="s">
        <v>113</v>
      </c>
      <c r="B249" s="45" t="s">
        <v>25</v>
      </c>
      <c r="C249" s="85">
        <v>12820.367405671432</v>
      </c>
      <c r="D249" s="85">
        <v>14088.896152155728</v>
      </c>
      <c r="E249" s="86">
        <v>13076.774753784861</v>
      </c>
      <c r="F249" s="86">
        <v>14370.674075198844</v>
      </c>
      <c r="G249" s="991">
        <v>-9.0037482907431361</v>
      </c>
      <c r="H249" s="87">
        <v>432.74827586206891</v>
      </c>
      <c r="I249" s="87">
        <v>3.2565678506487576</v>
      </c>
      <c r="J249" s="88">
        <v>-12.121212121212121</v>
      </c>
      <c r="K249" s="88">
        <v>2.1481481481481479</v>
      </c>
      <c r="L249" s="992">
        <v>-0.52391662917978765</v>
      </c>
    </row>
    <row r="250" spans="1:12" ht="15">
      <c r="A250" s="46" t="s">
        <v>113</v>
      </c>
      <c r="B250" s="47" t="s">
        <v>26</v>
      </c>
      <c r="C250" s="79">
        <v>13379.38431372549</v>
      </c>
      <c r="D250" s="79">
        <v>13356.966666666665</v>
      </c>
      <c r="E250" s="80">
        <v>13646.972</v>
      </c>
      <c r="F250" s="80">
        <v>13624.106</v>
      </c>
      <c r="G250" s="987">
        <v>0.16783486564182623</v>
      </c>
      <c r="H250" s="81">
        <v>415.7</v>
      </c>
      <c r="I250" s="81">
        <v>-0.14412683161182388</v>
      </c>
      <c r="J250" s="89">
        <v>10.526315789473683</v>
      </c>
      <c r="K250" s="89">
        <v>1.5555555555555556</v>
      </c>
      <c r="L250" s="993">
        <v>1.7094017094017033E-2</v>
      </c>
    </row>
    <row r="251" spans="1:12" ht="15">
      <c r="A251" s="46" t="s">
        <v>113</v>
      </c>
      <c r="B251" s="47" t="s">
        <v>27</v>
      </c>
      <c r="C251" s="79" t="s">
        <v>253</v>
      </c>
      <c r="D251" s="79" t="s">
        <v>253</v>
      </c>
      <c r="E251" s="80">
        <v>11773.68</v>
      </c>
      <c r="F251" s="80">
        <v>15368.2</v>
      </c>
      <c r="G251" s="987" t="s">
        <v>99</v>
      </c>
      <c r="H251" s="81">
        <v>477.5</v>
      </c>
      <c r="I251" s="81" t="s">
        <v>99</v>
      </c>
      <c r="J251" s="89" t="s">
        <v>99</v>
      </c>
      <c r="K251" s="89">
        <v>0.59259259259259256</v>
      </c>
      <c r="L251" s="993" t="s">
        <v>99</v>
      </c>
    </row>
    <row r="252" spans="1:12" ht="14.25">
      <c r="A252" s="44" t="s">
        <v>113</v>
      </c>
      <c r="B252" s="48" t="s">
        <v>28</v>
      </c>
      <c r="C252" s="90">
        <v>13389.454040777737</v>
      </c>
      <c r="D252" s="90">
        <v>12939.785761666812</v>
      </c>
      <c r="E252" s="91">
        <v>13657.243121593292</v>
      </c>
      <c r="F252" s="91">
        <v>13198.581476900148</v>
      </c>
      <c r="G252" s="994">
        <v>3.4750828753520437</v>
      </c>
      <c r="H252" s="92">
        <v>390.25272727272733</v>
      </c>
      <c r="I252" s="92">
        <v>-1.1230635929390576</v>
      </c>
      <c r="J252" s="93">
        <v>7.8431372549019605</v>
      </c>
      <c r="K252" s="93">
        <v>8.1481481481481488</v>
      </c>
      <c r="L252" s="995">
        <v>-0.11096116359274255</v>
      </c>
    </row>
    <row r="253" spans="1:12" ht="15">
      <c r="A253" s="46" t="s">
        <v>113</v>
      </c>
      <c r="B253" s="47" t="s">
        <v>29</v>
      </c>
      <c r="C253" s="79">
        <v>13251.294117647058</v>
      </c>
      <c r="D253" s="79">
        <v>12915.792156862744</v>
      </c>
      <c r="E253" s="80">
        <v>13516.32</v>
      </c>
      <c r="F253" s="80">
        <v>13174.108</v>
      </c>
      <c r="G253" s="987">
        <v>2.5976104036796994</v>
      </c>
      <c r="H253" s="81">
        <v>383.8</v>
      </c>
      <c r="I253" s="81">
        <v>-0.69857697283311482</v>
      </c>
      <c r="J253" s="89">
        <v>-1.4492753623188406</v>
      </c>
      <c r="K253" s="89">
        <v>5.0370370370370372</v>
      </c>
      <c r="L253" s="993">
        <v>-0.55000749737591814</v>
      </c>
    </row>
    <row r="254" spans="1:12" ht="15">
      <c r="A254" s="46" t="s">
        <v>113</v>
      </c>
      <c r="B254" s="47" t="s">
        <v>30</v>
      </c>
      <c r="C254" s="79">
        <v>13603.712745098039</v>
      </c>
      <c r="D254" s="79">
        <v>12986.872549019608</v>
      </c>
      <c r="E254" s="80">
        <v>13875.787</v>
      </c>
      <c r="F254" s="80">
        <v>13246.61</v>
      </c>
      <c r="G254" s="987">
        <v>4.7497208719815838</v>
      </c>
      <c r="H254" s="81">
        <v>400.7</v>
      </c>
      <c r="I254" s="81">
        <v>-2.6954832442933516</v>
      </c>
      <c r="J254" s="89">
        <v>27.27272727272727</v>
      </c>
      <c r="K254" s="89">
        <v>3.1111111111111112</v>
      </c>
      <c r="L254" s="993">
        <v>0.43904633378317559</v>
      </c>
    </row>
    <row r="255" spans="1:12" ht="14.25">
      <c r="A255" s="44" t="s">
        <v>113</v>
      </c>
      <c r="B255" s="48" t="s">
        <v>31</v>
      </c>
      <c r="C255" s="90">
        <v>12829.048356497342</v>
      </c>
      <c r="D255" s="90">
        <v>12769.051393676049</v>
      </c>
      <c r="E255" s="91">
        <v>13085.629323627289</v>
      </c>
      <c r="F255" s="91">
        <v>13024.432421549571</v>
      </c>
      <c r="G255" s="994">
        <v>0.46986233332106281</v>
      </c>
      <c r="H255" s="92">
        <v>344.83524590163927</v>
      </c>
      <c r="I255" s="92">
        <v>-2.3311357327631481</v>
      </c>
      <c r="J255" s="93">
        <v>19.607843137254903</v>
      </c>
      <c r="K255" s="93">
        <v>18.074074074074073</v>
      </c>
      <c r="L255" s="995">
        <v>1.5558554505922899</v>
      </c>
    </row>
    <row r="256" spans="1:12" ht="15">
      <c r="A256" s="46" t="s">
        <v>113</v>
      </c>
      <c r="B256" s="47" t="s">
        <v>32</v>
      </c>
      <c r="C256" s="79">
        <v>12604.49411764706</v>
      </c>
      <c r="D256" s="79">
        <v>12558.938235294117</v>
      </c>
      <c r="E256" s="80">
        <v>12856.584000000001</v>
      </c>
      <c r="F256" s="80">
        <v>12810.117</v>
      </c>
      <c r="G256" s="987">
        <v>0.36273673378627652</v>
      </c>
      <c r="H256" s="81">
        <v>339.7</v>
      </c>
      <c r="I256" s="81">
        <v>-3.2193732193732227</v>
      </c>
      <c r="J256" s="89">
        <v>12.258064516129032</v>
      </c>
      <c r="K256" s="89">
        <v>12.888888888888889</v>
      </c>
      <c r="L256" s="993">
        <v>0.33828160143949759</v>
      </c>
    </row>
    <row r="257" spans="1:12" ht="15.75" thickBot="1">
      <c r="A257" s="49" t="s">
        <v>113</v>
      </c>
      <c r="B257" s="50" t="s">
        <v>33</v>
      </c>
      <c r="C257" s="94">
        <v>13359.348039215685</v>
      </c>
      <c r="D257" s="94">
        <v>13417.754901960785</v>
      </c>
      <c r="E257" s="95">
        <v>13626.535</v>
      </c>
      <c r="F257" s="95">
        <v>13686.11</v>
      </c>
      <c r="G257" s="996">
        <v>-0.43529534688820065</v>
      </c>
      <c r="H257" s="89">
        <v>357.6</v>
      </c>
      <c r="I257" s="89">
        <v>-0.55617352614015569</v>
      </c>
      <c r="J257" s="89">
        <v>42.857142857142854</v>
      </c>
      <c r="K257" s="89">
        <v>5.1851851851851851</v>
      </c>
      <c r="L257" s="993">
        <v>1.2175738491527963</v>
      </c>
    </row>
    <row r="258" spans="1:12" ht="15.75" thickBot="1">
      <c r="A258" s="51"/>
      <c r="B258" s="52"/>
      <c r="C258" s="96"/>
      <c r="D258" s="96"/>
      <c r="E258" s="96"/>
      <c r="F258" s="96"/>
      <c r="G258" s="997"/>
      <c r="H258" s="97"/>
      <c r="I258" s="97"/>
      <c r="J258" s="97"/>
      <c r="K258" s="97"/>
      <c r="L258" s="998"/>
    </row>
    <row r="259" spans="1:12" ht="15">
      <c r="A259" s="46" t="s">
        <v>114</v>
      </c>
      <c r="B259" s="53" t="s">
        <v>30</v>
      </c>
      <c r="C259" s="98">
        <v>13819.324509803921</v>
      </c>
      <c r="D259" s="98">
        <v>13778.809803921569</v>
      </c>
      <c r="E259" s="99">
        <v>14095.710999999999</v>
      </c>
      <c r="F259" s="99">
        <v>14054.386</v>
      </c>
      <c r="G259" s="999">
        <v>0.29403632431896282</v>
      </c>
      <c r="H259" s="100">
        <v>408.2</v>
      </c>
      <c r="I259" s="100">
        <v>-0.97040271712760806</v>
      </c>
      <c r="J259" s="100">
        <v>-15.217391304347828</v>
      </c>
      <c r="K259" s="100">
        <v>2.8888888888888888</v>
      </c>
      <c r="L259" s="1000">
        <v>-0.83580746738641531</v>
      </c>
    </row>
    <row r="260" spans="1:12" ht="15.75" thickBot="1">
      <c r="A260" s="49" t="s">
        <v>114</v>
      </c>
      <c r="B260" s="50" t="s">
        <v>33</v>
      </c>
      <c r="C260" s="94">
        <v>13797.655882352941</v>
      </c>
      <c r="D260" s="94">
        <v>13547.484313725488</v>
      </c>
      <c r="E260" s="95">
        <v>14073.609</v>
      </c>
      <c r="F260" s="95">
        <v>13818.433999999999</v>
      </c>
      <c r="G260" s="996">
        <v>1.8466274832589649</v>
      </c>
      <c r="H260" s="89">
        <v>390.9</v>
      </c>
      <c r="I260" s="89">
        <v>0.4367934224049303</v>
      </c>
      <c r="J260" s="89">
        <v>-32.653061224489797</v>
      </c>
      <c r="K260" s="89">
        <v>2.4444444444444446</v>
      </c>
      <c r="L260" s="993">
        <v>-1.5231668915879442</v>
      </c>
    </row>
    <row r="261" spans="1:12" ht="15.75" thickBot="1">
      <c r="A261" s="51"/>
      <c r="B261" s="52"/>
      <c r="C261" s="96"/>
      <c r="D261" s="96"/>
      <c r="E261" s="96"/>
      <c r="F261" s="96"/>
      <c r="G261" s="997"/>
      <c r="H261" s="97"/>
      <c r="I261" s="97"/>
      <c r="J261" s="97"/>
      <c r="K261" s="97"/>
      <c r="L261" s="998"/>
    </row>
    <row r="262" spans="1:12" ht="14.25">
      <c r="A262" s="44" t="s">
        <v>115</v>
      </c>
      <c r="B262" s="45" t="s">
        <v>25</v>
      </c>
      <c r="C262" s="85" t="s">
        <v>99</v>
      </c>
      <c r="D262" s="85" t="s">
        <v>99</v>
      </c>
      <c r="E262" s="86" t="s">
        <v>99</v>
      </c>
      <c r="F262" s="86" t="s">
        <v>99</v>
      </c>
      <c r="G262" s="991" t="s">
        <v>99</v>
      </c>
      <c r="H262" s="87" t="s">
        <v>99</v>
      </c>
      <c r="I262" s="87" t="s">
        <v>99</v>
      </c>
      <c r="J262" s="88" t="s">
        <v>99</v>
      </c>
      <c r="K262" s="88" t="s">
        <v>99</v>
      </c>
      <c r="L262" s="992" t="s">
        <v>99</v>
      </c>
    </row>
    <row r="263" spans="1:12" ht="15">
      <c r="A263" s="39" t="s">
        <v>115</v>
      </c>
      <c r="B263" s="47" t="s">
        <v>26</v>
      </c>
      <c r="C263" s="79" t="s">
        <v>99</v>
      </c>
      <c r="D263" s="79" t="s">
        <v>99</v>
      </c>
      <c r="E263" s="80" t="s">
        <v>99</v>
      </c>
      <c r="F263" s="80" t="s">
        <v>99</v>
      </c>
      <c r="G263" s="987" t="s">
        <v>99</v>
      </c>
      <c r="H263" s="81" t="s">
        <v>99</v>
      </c>
      <c r="I263" s="81" t="s">
        <v>99</v>
      </c>
      <c r="J263" s="89" t="s">
        <v>99</v>
      </c>
      <c r="K263" s="89" t="s">
        <v>99</v>
      </c>
      <c r="L263" s="993" t="s">
        <v>99</v>
      </c>
    </row>
    <row r="264" spans="1:12" ht="15">
      <c r="A264" s="39" t="s">
        <v>115</v>
      </c>
      <c r="B264" s="47" t="s">
        <v>27</v>
      </c>
      <c r="C264" s="79" t="s">
        <v>99</v>
      </c>
      <c r="D264" s="79" t="s">
        <v>99</v>
      </c>
      <c r="E264" s="80" t="s">
        <v>99</v>
      </c>
      <c r="F264" s="80" t="s">
        <v>99</v>
      </c>
      <c r="G264" s="987" t="s">
        <v>99</v>
      </c>
      <c r="H264" s="81" t="s">
        <v>99</v>
      </c>
      <c r="I264" s="81" t="s">
        <v>99</v>
      </c>
      <c r="J264" s="89" t="s">
        <v>99</v>
      </c>
      <c r="K264" s="89" t="s">
        <v>99</v>
      </c>
      <c r="L264" s="993" t="s">
        <v>99</v>
      </c>
    </row>
    <row r="265" spans="1:12" ht="15">
      <c r="A265" s="39" t="s">
        <v>115</v>
      </c>
      <c r="B265" s="47" t="s">
        <v>34</v>
      </c>
      <c r="C265" s="79" t="s">
        <v>99</v>
      </c>
      <c r="D265" s="79" t="s">
        <v>99</v>
      </c>
      <c r="E265" s="80" t="s">
        <v>99</v>
      </c>
      <c r="F265" s="80" t="s">
        <v>99</v>
      </c>
      <c r="G265" s="987" t="s">
        <v>99</v>
      </c>
      <c r="H265" s="81" t="s">
        <v>99</v>
      </c>
      <c r="I265" s="81" t="s">
        <v>99</v>
      </c>
      <c r="J265" s="89" t="s">
        <v>99</v>
      </c>
      <c r="K265" s="89" t="s">
        <v>99</v>
      </c>
      <c r="L265" s="993" t="s">
        <v>99</v>
      </c>
    </row>
    <row r="266" spans="1:12" ht="14.25">
      <c r="A266" s="54" t="s">
        <v>115</v>
      </c>
      <c r="B266" s="48" t="s">
        <v>28</v>
      </c>
      <c r="C266" s="90" t="s">
        <v>99</v>
      </c>
      <c r="D266" s="90" t="s">
        <v>99</v>
      </c>
      <c r="E266" s="91" t="s">
        <v>99</v>
      </c>
      <c r="F266" s="91" t="s">
        <v>99</v>
      </c>
      <c r="G266" s="994" t="s">
        <v>99</v>
      </c>
      <c r="H266" s="92" t="s">
        <v>99</v>
      </c>
      <c r="I266" s="92" t="s">
        <v>99</v>
      </c>
      <c r="J266" s="93" t="s">
        <v>99</v>
      </c>
      <c r="K266" s="93" t="s">
        <v>99</v>
      </c>
      <c r="L266" s="995" t="s">
        <v>99</v>
      </c>
    </row>
    <row r="267" spans="1:12" ht="15">
      <c r="A267" s="39" t="s">
        <v>115</v>
      </c>
      <c r="B267" s="47" t="s">
        <v>30</v>
      </c>
      <c r="C267" s="79" t="s">
        <v>99</v>
      </c>
      <c r="D267" s="79" t="s">
        <v>99</v>
      </c>
      <c r="E267" s="80" t="s">
        <v>99</v>
      </c>
      <c r="F267" s="80" t="s">
        <v>99</v>
      </c>
      <c r="G267" s="987" t="s">
        <v>99</v>
      </c>
      <c r="H267" s="81" t="s">
        <v>99</v>
      </c>
      <c r="I267" s="81" t="s">
        <v>99</v>
      </c>
      <c r="J267" s="89" t="s">
        <v>99</v>
      </c>
      <c r="K267" s="89" t="s">
        <v>99</v>
      </c>
      <c r="L267" s="993" t="s">
        <v>99</v>
      </c>
    </row>
    <row r="268" spans="1:12" ht="15">
      <c r="A268" s="39" t="s">
        <v>115</v>
      </c>
      <c r="B268" s="47" t="s">
        <v>35</v>
      </c>
      <c r="C268" s="79" t="s">
        <v>99</v>
      </c>
      <c r="D268" s="79" t="s">
        <v>99</v>
      </c>
      <c r="E268" s="80" t="s">
        <v>99</v>
      </c>
      <c r="F268" s="80" t="s">
        <v>99</v>
      </c>
      <c r="G268" s="987" t="s">
        <v>99</v>
      </c>
      <c r="H268" s="81" t="s">
        <v>99</v>
      </c>
      <c r="I268" s="81" t="s">
        <v>99</v>
      </c>
      <c r="J268" s="89" t="s">
        <v>99</v>
      </c>
      <c r="K268" s="89" t="s">
        <v>99</v>
      </c>
      <c r="L268" s="993" t="s">
        <v>99</v>
      </c>
    </row>
    <row r="269" spans="1:12" ht="14.25">
      <c r="A269" s="54" t="s">
        <v>115</v>
      </c>
      <c r="B269" s="48" t="s">
        <v>31</v>
      </c>
      <c r="C269" s="90" t="s">
        <v>99</v>
      </c>
      <c r="D269" s="90" t="s">
        <v>99</v>
      </c>
      <c r="E269" s="91" t="s">
        <v>99</v>
      </c>
      <c r="F269" s="91" t="s">
        <v>99</v>
      </c>
      <c r="G269" s="994" t="s">
        <v>99</v>
      </c>
      <c r="H269" s="92" t="s">
        <v>99</v>
      </c>
      <c r="I269" s="92" t="s">
        <v>99</v>
      </c>
      <c r="J269" s="93" t="s">
        <v>99</v>
      </c>
      <c r="K269" s="93" t="s">
        <v>99</v>
      </c>
      <c r="L269" s="995" t="s">
        <v>99</v>
      </c>
    </row>
    <row r="270" spans="1:12" ht="15">
      <c r="A270" s="39" t="s">
        <v>115</v>
      </c>
      <c r="B270" s="47" t="s">
        <v>33</v>
      </c>
      <c r="C270" s="79" t="s">
        <v>99</v>
      </c>
      <c r="D270" s="79" t="s">
        <v>99</v>
      </c>
      <c r="E270" s="80" t="s">
        <v>99</v>
      </c>
      <c r="F270" s="80" t="s">
        <v>99</v>
      </c>
      <c r="G270" s="987" t="s">
        <v>99</v>
      </c>
      <c r="H270" s="81" t="s">
        <v>99</v>
      </c>
      <c r="I270" s="81" t="s">
        <v>99</v>
      </c>
      <c r="J270" s="89" t="s">
        <v>99</v>
      </c>
      <c r="K270" s="89" t="s">
        <v>99</v>
      </c>
      <c r="L270" s="993" t="s">
        <v>99</v>
      </c>
    </row>
    <row r="271" spans="1:12" ht="15.75" thickBot="1">
      <c r="A271" s="55" t="s">
        <v>115</v>
      </c>
      <c r="B271" s="47" t="s">
        <v>36</v>
      </c>
      <c r="C271" s="94" t="s">
        <v>99</v>
      </c>
      <c r="D271" s="94" t="s">
        <v>99</v>
      </c>
      <c r="E271" s="95" t="s">
        <v>99</v>
      </c>
      <c r="F271" s="95" t="s">
        <v>99</v>
      </c>
      <c r="G271" s="996" t="s">
        <v>99</v>
      </c>
      <c r="H271" s="89" t="s">
        <v>99</v>
      </c>
      <c r="I271" s="89" t="s">
        <v>99</v>
      </c>
      <c r="J271" s="89" t="s">
        <v>99</v>
      </c>
      <c r="K271" s="89" t="s">
        <v>99</v>
      </c>
      <c r="L271" s="993" t="s">
        <v>99</v>
      </c>
    </row>
    <row r="272" spans="1:12" ht="15.75" thickBot="1">
      <c r="A272" s="51"/>
      <c r="B272" s="52"/>
      <c r="C272" s="96"/>
      <c r="D272" s="96"/>
      <c r="E272" s="96"/>
      <c r="F272" s="96"/>
      <c r="G272" s="997"/>
      <c r="H272" s="97"/>
      <c r="I272" s="97"/>
      <c r="J272" s="97"/>
      <c r="K272" s="97"/>
      <c r="L272" s="998"/>
    </row>
    <row r="273" spans="1:12" ht="14.25">
      <c r="A273" s="44" t="s">
        <v>24</v>
      </c>
      <c r="B273" s="45" t="s">
        <v>28</v>
      </c>
      <c r="C273" s="85">
        <v>11560.005837408009</v>
      </c>
      <c r="D273" s="85">
        <v>10927.254066715914</v>
      </c>
      <c r="E273" s="86">
        <v>11791.20595415617</v>
      </c>
      <c r="F273" s="86">
        <v>11145.799148050231</v>
      </c>
      <c r="G273" s="991">
        <v>5.7905834972707337</v>
      </c>
      <c r="H273" s="87">
        <v>336.42881355932207</v>
      </c>
      <c r="I273" s="87">
        <v>-4.3857304491021161</v>
      </c>
      <c r="J273" s="88">
        <v>37.209302325581397</v>
      </c>
      <c r="K273" s="88">
        <v>4.3703703703703702</v>
      </c>
      <c r="L273" s="992">
        <v>0.88858899385215162</v>
      </c>
    </row>
    <row r="274" spans="1:12" ht="15">
      <c r="A274" s="46" t="s">
        <v>24</v>
      </c>
      <c r="B274" s="47" t="s">
        <v>29</v>
      </c>
      <c r="C274" s="79">
        <v>11211.658823529411</v>
      </c>
      <c r="D274" s="79">
        <v>10876.902941176471</v>
      </c>
      <c r="E274" s="80">
        <v>11435.892</v>
      </c>
      <c r="F274" s="80">
        <v>11094.441000000001</v>
      </c>
      <c r="G274" s="987">
        <v>3.0776764687828715</v>
      </c>
      <c r="H274" s="81">
        <v>300</v>
      </c>
      <c r="I274" s="81">
        <v>-9.0909090909090917</v>
      </c>
      <c r="J274" s="89">
        <v>-42.857142857142854</v>
      </c>
      <c r="K274" s="89">
        <v>0.29629629629629628</v>
      </c>
      <c r="L274" s="993">
        <v>-0.27050532313690212</v>
      </c>
    </row>
    <row r="275" spans="1:12" ht="15">
      <c r="A275" s="46" t="s">
        <v>24</v>
      </c>
      <c r="B275" s="47" t="s">
        <v>30</v>
      </c>
      <c r="C275" s="79">
        <v>11418.600980392157</v>
      </c>
      <c r="D275" s="79">
        <v>10817.792156862744</v>
      </c>
      <c r="E275" s="80">
        <v>11646.973</v>
      </c>
      <c r="F275" s="80">
        <v>11034.147999999999</v>
      </c>
      <c r="G275" s="987">
        <v>5.5538950537912015</v>
      </c>
      <c r="H275" s="81">
        <v>309.60000000000002</v>
      </c>
      <c r="I275" s="81">
        <v>-13.009272267490857</v>
      </c>
      <c r="J275" s="89">
        <v>41.17647058823529</v>
      </c>
      <c r="K275" s="89">
        <v>1.7777777777777777</v>
      </c>
      <c r="L275" s="993">
        <v>0.40125955915429579</v>
      </c>
    </row>
    <row r="276" spans="1:12" ht="15">
      <c r="A276" s="46" t="s">
        <v>24</v>
      </c>
      <c r="B276" s="47" t="s">
        <v>35</v>
      </c>
      <c r="C276" s="79" t="s">
        <v>253</v>
      </c>
      <c r="D276" s="79" t="s">
        <v>253</v>
      </c>
      <c r="E276" s="80" t="s">
        <v>253</v>
      </c>
      <c r="F276" s="80" t="s">
        <v>253</v>
      </c>
      <c r="G276" s="1279" t="s">
        <v>99</v>
      </c>
      <c r="H276" s="81" t="s">
        <v>253</v>
      </c>
      <c r="I276" s="81" t="s">
        <v>99</v>
      </c>
      <c r="J276" s="89" t="s">
        <v>99</v>
      </c>
      <c r="K276" s="89">
        <v>2.2962962962962963</v>
      </c>
      <c r="L276" s="993" t="s">
        <v>99</v>
      </c>
    </row>
    <row r="277" spans="1:12" ht="14.25">
      <c r="A277" s="44" t="s">
        <v>24</v>
      </c>
      <c r="B277" s="48" t="s">
        <v>31</v>
      </c>
      <c r="C277" s="90">
        <v>10831.577674178861</v>
      </c>
      <c r="D277" s="90">
        <v>10403.407897204053</v>
      </c>
      <c r="E277" s="91">
        <v>11048.209227662439</v>
      </c>
      <c r="F277" s="91">
        <v>10611.476055148134</v>
      </c>
      <c r="G277" s="994">
        <v>4.1156684540830186</v>
      </c>
      <c r="H277" s="92">
        <v>311.55761589403966</v>
      </c>
      <c r="I277" s="92">
        <v>3.2624349378851543</v>
      </c>
      <c r="J277" s="93">
        <v>0.22123893805309736</v>
      </c>
      <c r="K277" s="93">
        <v>33.555555555555557</v>
      </c>
      <c r="L277" s="995">
        <v>-3.0436347278452516</v>
      </c>
    </row>
    <row r="278" spans="1:12" ht="15">
      <c r="A278" s="46" t="s">
        <v>24</v>
      </c>
      <c r="B278" s="47" t="s">
        <v>32</v>
      </c>
      <c r="C278" s="79">
        <v>10807.370588235293</v>
      </c>
      <c r="D278" s="79">
        <v>9991.7362745098035</v>
      </c>
      <c r="E278" s="80">
        <v>11023.518</v>
      </c>
      <c r="F278" s="80">
        <v>10191.571</v>
      </c>
      <c r="G278" s="987">
        <v>8.163088889828666</v>
      </c>
      <c r="H278" s="81">
        <v>291.7</v>
      </c>
      <c r="I278" s="81">
        <v>1.5668523676880222</v>
      </c>
      <c r="J278" s="89">
        <v>-25.506072874493928</v>
      </c>
      <c r="K278" s="89">
        <v>13.62962962962963</v>
      </c>
      <c r="L278" s="993">
        <v>-6.3703703703703702</v>
      </c>
    </row>
    <row r="279" spans="1:12" ht="15">
      <c r="A279" s="46" t="s">
        <v>24</v>
      </c>
      <c r="B279" s="47" t="s">
        <v>33</v>
      </c>
      <c r="C279" s="79">
        <v>10835.202941176469</v>
      </c>
      <c r="D279" s="79">
        <v>10751.161764705881</v>
      </c>
      <c r="E279" s="80">
        <v>11051.906999999999</v>
      </c>
      <c r="F279" s="80">
        <v>10966.184999999999</v>
      </c>
      <c r="G279" s="987">
        <v>0.78169390722479837</v>
      </c>
      <c r="H279" s="81">
        <v>318</v>
      </c>
      <c r="I279" s="81">
        <v>0.53746443250078679</v>
      </c>
      <c r="J279" s="89">
        <v>24.561403508771928</v>
      </c>
      <c r="K279" s="89">
        <v>15.777777777777777</v>
      </c>
      <c r="L279" s="993">
        <v>1.9316239316239301</v>
      </c>
    </row>
    <row r="280" spans="1:12" ht="15">
      <c r="A280" s="46" t="s">
        <v>24</v>
      </c>
      <c r="B280" s="47" t="s">
        <v>36</v>
      </c>
      <c r="C280" s="79">
        <v>10884.98137254902</v>
      </c>
      <c r="D280" s="79">
        <v>11319.120588235295</v>
      </c>
      <c r="E280" s="80">
        <v>11102.681</v>
      </c>
      <c r="F280" s="80">
        <v>11545.503000000001</v>
      </c>
      <c r="G280" s="987">
        <v>-3.8354500449222533</v>
      </c>
      <c r="H280" s="81">
        <v>352.3</v>
      </c>
      <c r="I280" s="81">
        <v>5.5422408627920907</v>
      </c>
      <c r="J280" s="89">
        <v>64.705882352941174</v>
      </c>
      <c r="K280" s="89">
        <v>4.1481481481481479</v>
      </c>
      <c r="L280" s="993">
        <v>1.3951117109011841</v>
      </c>
    </row>
    <row r="281" spans="1:12" ht="14.25">
      <c r="A281" s="44" t="s">
        <v>24</v>
      </c>
      <c r="B281" s="48" t="s">
        <v>37</v>
      </c>
      <c r="C281" s="90">
        <v>8787.0731507881228</v>
      </c>
      <c r="D281" s="90">
        <v>9425.8042311493682</v>
      </c>
      <c r="E281" s="91">
        <v>8962.8146138038846</v>
      </c>
      <c r="F281" s="91">
        <v>9614.3203157723565</v>
      </c>
      <c r="G281" s="994">
        <v>-6.776409361977179</v>
      </c>
      <c r="H281" s="92">
        <v>236.87830687830689</v>
      </c>
      <c r="I281" s="92">
        <v>-2.9215685636750597</v>
      </c>
      <c r="J281" s="93">
        <v>50</v>
      </c>
      <c r="K281" s="93">
        <v>14.000000000000002</v>
      </c>
      <c r="L281" s="995">
        <v>3.7975708502024315</v>
      </c>
    </row>
    <row r="282" spans="1:12" ht="15">
      <c r="A282" s="46" t="s">
        <v>24</v>
      </c>
      <c r="B282" s="47" t="s">
        <v>101</v>
      </c>
      <c r="C282" s="101">
        <v>8416.8450980392154</v>
      </c>
      <c r="D282" s="101">
        <v>9088.3333333333339</v>
      </c>
      <c r="E282" s="102">
        <v>8585.1820000000007</v>
      </c>
      <c r="F282" s="102">
        <v>9270.1</v>
      </c>
      <c r="G282" s="1001">
        <v>-7.3884639863647603</v>
      </c>
      <c r="H282" s="103">
        <v>229</v>
      </c>
      <c r="I282" s="103">
        <v>1.7325633051976925</v>
      </c>
      <c r="J282" s="104">
        <v>112.85714285714286</v>
      </c>
      <c r="K282" s="104">
        <v>11.037037037037036</v>
      </c>
      <c r="L282" s="1002">
        <v>5.3690208427050523</v>
      </c>
    </row>
    <row r="283" spans="1:12" ht="15">
      <c r="A283" s="46" t="s">
        <v>24</v>
      </c>
      <c r="B283" s="47" t="s">
        <v>38</v>
      </c>
      <c r="C283" s="79">
        <v>9590.4235294117643</v>
      </c>
      <c r="D283" s="79">
        <v>9465.0833333333339</v>
      </c>
      <c r="E283" s="80">
        <v>9782.232</v>
      </c>
      <c r="F283" s="80">
        <v>9654.3850000000002</v>
      </c>
      <c r="G283" s="987">
        <v>1.3242376391660344</v>
      </c>
      <c r="H283" s="81">
        <v>254.3</v>
      </c>
      <c r="I283" s="81">
        <v>0.75277337559429691</v>
      </c>
      <c r="J283" s="89">
        <v>-26.829268292682929</v>
      </c>
      <c r="K283" s="89">
        <v>2.2222222222222223</v>
      </c>
      <c r="L283" s="993">
        <v>-1.0976158344579394</v>
      </c>
    </row>
    <row r="284" spans="1:12" ht="15.75" thickBot="1">
      <c r="A284" s="46" t="s">
        <v>24</v>
      </c>
      <c r="B284" s="47" t="s">
        <v>39</v>
      </c>
      <c r="C284" s="79" t="s">
        <v>253</v>
      </c>
      <c r="D284" s="79">
        <v>10484.425490196078</v>
      </c>
      <c r="E284" s="80" t="s">
        <v>253</v>
      </c>
      <c r="F284" s="80">
        <v>10694.114</v>
      </c>
      <c r="G284" s="1279" t="s">
        <v>99</v>
      </c>
      <c r="H284" s="81" t="s">
        <v>253</v>
      </c>
      <c r="I284" s="81" t="s">
        <v>99</v>
      </c>
      <c r="J284" s="89" t="s">
        <v>99</v>
      </c>
      <c r="K284" s="89">
        <v>0.74074074074074081</v>
      </c>
      <c r="L284" s="993" t="s">
        <v>99</v>
      </c>
    </row>
    <row r="285" spans="1:12" ht="15.75" thickBot="1">
      <c r="A285" s="51"/>
      <c r="B285" s="52"/>
      <c r="C285" s="96"/>
      <c r="D285" s="96"/>
      <c r="E285" s="96"/>
      <c r="F285" s="96"/>
      <c r="G285" s="997"/>
      <c r="H285" s="97"/>
      <c r="I285" s="97"/>
      <c r="J285" s="97"/>
      <c r="K285" s="97"/>
      <c r="L285" s="998"/>
    </row>
    <row r="286" spans="1:12" ht="14.25">
      <c r="A286" s="44" t="s">
        <v>116</v>
      </c>
      <c r="B286" s="48" t="s">
        <v>25</v>
      </c>
      <c r="C286" s="90">
        <v>12179.039810246681</v>
      </c>
      <c r="D286" s="90">
        <v>12111.542497868715</v>
      </c>
      <c r="E286" s="91">
        <v>12422.620606451614</v>
      </c>
      <c r="F286" s="91">
        <v>12353.773347826089</v>
      </c>
      <c r="G286" s="994">
        <v>0.55729740774012115</v>
      </c>
      <c r="H286" s="92">
        <v>344.44444444444446</v>
      </c>
      <c r="I286" s="92">
        <v>-10.144927536231876</v>
      </c>
      <c r="J286" s="93">
        <v>-25</v>
      </c>
      <c r="K286" s="93">
        <v>0.66666666666666674</v>
      </c>
      <c r="L286" s="995">
        <v>-0.30499325236167341</v>
      </c>
    </row>
    <row r="287" spans="1:12" ht="15">
      <c r="A287" s="46" t="s">
        <v>116</v>
      </c>
      <c r="B287" s="47" t="s">
        <v>26</v>
      </c>
      <c r="C287" s="79" t="s">
        <v>253</v>
      </c>
      <c r="D287" s="1338" t="s">
        <v>99</v>
      </c>
      <c r="E287" s="80" t="s">
        <v>253</v>
      </c>
      <c r="F287" s="80" t="s">
        <v>99</v>
      </c>
      <c r="G287" s="987" t="s">
        <v>99</v>
      </c>
      <c r="H287" s="81" t="s">
        <v>253</v>
      </c>
      <c r="I287" s="81" t="s">
        <v>99</v>
      </c>
      <c r="J287" s="89" t="s">
        <v>99</v>
      </c>
      <c r="K287" s="89">
        <v>7.407407407407407E-2</v>
      </c>
      <c r="L287" s="993" t="s">
        <v>99</v>
      </c>
    </row>
    <row r="288" spans="1:12" ht="15">
      <c r="A288" s="46" t="s">
        <v>116</v>
      </c>
      <c r="B288" s="47" t="s">
        <v>27</v>
      </c>
      <c r="C288" s="79">
        <v>12089.135294117646</v>
      </c>
      <c r="D288" s="79">
        <v>11372.436274509804</v>
      </c>
      <c r="E288" s="80">
        <v>12330.918</v>
      </c>
      <c r="F288" s="80">
        <v>11599.885</v>
      </c>
      <c r="G288" s="987">
        <v>6.3020710981186401</v>
      </c>
      <c r="H288" s="81">
        <v>345</v>
      </c>
      <c r="I288" s="81">
        <v>-8</v>
      </c>
      <c r="J288" s="89">
        <v>0</v>
      </c>
      <c r="K288" s="89">
        <v>0.59259259259259256</v>
      </c>
      <c r="L288" s="993">
        <v>-5.5180686759634168E-2</v>
      </c>
    </row>
    <row r="289" spans="1:12" ht="15">
      <c r="A289" s="46" t="s">
        <v>116</v>
      </c>
      <c r="B289" s="47" t="s">
        <v>34</v>
      </c>
      <c r="C289" s="1338" t="s">
        <v>99</v>
      </c>
      <c r="D289" s="79" t="s">
        <v>253</v>
      </c>
      <c r="E289" s="80" t="s">
        <v>99</v>
      </c>
      <c r="F289" s="80" t="s">
        <v>253</v>
      </c>
      <c r="G289" s="987" t="s">
        <v>99</v>
      </c>
      <c r="H289" s="81">
        <v>0</v>
      </c>
      <c r="I289" s="81" t="s">
        <v>99</v>
      </c>
      <c r="J289" s="89" t="s">
        <v>99</v>
      </c>
      <c r="K289" s="89">
        <v>0</v>
      </c>
      <c r="L289" s="993">
        <v>-0.32388663967611336</v>
      </c>
    </row>
    <row r="290" spans="1:12" ht="14.25">
      <c r="A290" s="44" t="s">
        <v>116</v>
      </c>
      <c r="B290" s="48" t="s">
        <v>28</v>
      </c>
      <c r="C290" s="90">
        <v>12617.689529914527</v>
      </c>
      <c r="D290" s="90">
        <v>11627.592283378794</v>
      </c>
      <c r="E290" s="91">
        <v>12870.043320512817</v>
      </c>
      <c r="F290" s="91">
        <v>11860.14412904637</v>
      </c>
      <c r="G290" s="994">
        <v>8.5150667688188513</v>
      </c>
      <c r="H290" s="92">
        <v>318.58309859154929</v>
      </c>
      <c r="I290" s="92">
        <v>-3.834699096991522</v>
      </c>
      <c r="J290" s="93">
        <v>2.8985507246376812</v>
      </c>
      <c r="K290" s="93">
        <v>5.2592592592592595</v>
      </c>
      <c r="L290" s="995">
        <v>-0.32778527515369582</v>
      </c>
    </row>
    <row r="291" spans="1:12" ht="15">
      <c r="A291" s="46" t="s">
        <v>116</v>
      </c>
      <c r="B291" s="47" t="s">
        <v>29</v>
      </c>
      <c r="C291" s="79">
        <v>11412.16274509804</v>
      </c>
      <c r="D291" s="79" t="s">
        <v>253</v>
      </c>
      <c r="E291" s="80">
        <v>11640.406000000001</v>
      </c>
      <c r="F291" s="80" t="s">
        <v>253</v>
      </c>
      <c r="G291" s="987" t="s">
        <v>99</v>
      </c>
      <c r="H291" s="81">
        <v>291.10000000000002</v>
      </c>
      <c r="I291" s="81" t="s">
        <v>99</v>
      </c>
      <c r="J291" s="89" t="s">
        <v>99</v>
      </c>
      <c r="K291" s="89">
        <v>0.66666666666666674</v>
      </c>
      <c r="L291" s="993" t="s">
        <v>99</v>
      </c>
    </row>
    <row r="292" spans="1:12" ht="15">
      <c r="A292" s="46" t="s">
        <v>116</v>
      </c>
      <c r="B292" s="47" t="s">
        <v>30</v>
      </c>
      <c r="C292" s="79">
        <v>12320.330392156862</v>
      </c>
      <c r="D292" s="79">
        <v>11372.442156862744</v>
      </c>
      <c r="E292" s="80">
        <v>12566.736999999999</v>
      </c>
      <c r="F292" s="80">
        <v>11599.891</v>
      </c>
      <c r="G292" s="987">
        <v>8.3349576302053148</v>
      </c>
      <c r="H292" s="81">
        <v>322.2</v>
      </c>
      <c r="I292" s="81">
        <v>-2.951807228915666</v>
      </c>
      <c r="J292" s="89">
        <v>5.1282051282051277</v>
      </c>
      <c r="K292" s="89">
        <v>3.0370370370370372</v>
      </c>
      <c r="L292" s="993">
        <v>-0.12085769980506811</v>
      </c>
    </row>
    <row r="293" spans="1:12" ht="15">
      <c r="A293" s="46" t="s">
        <v>116</v>
      </c>
      <c r="B293" s="47" t="s">
        <v>35</v>
      </c>
      <c r="C293" s="79" t="s">
        <v>253</v>
      </c>
      <c r="D293" s="79" t="s">
        <v>253</v>
      </c>
      <c r="E293" s="80" t="s">
        <v>253</v>
      </c>
      <c r="F293" s="80" t="s">
        <v>253</v>
      </c>
      <c r="G293" s="987" t="s">
        <v>99</v>
      </c>
      <c r="H293" s="81" t="s">
        <v>253</v>
      </c>
      <c r="I293" s="81" t="s">
        <v>99</v>
      </c>
      <c r="J293" s="89" t="s">
        <v>99</v>
      </c>
      <c r="K293" s="89">
        <v>1.5555555555555556</v>
      </c>
      <c r="L293" s="993" t="s">
        <v>99</v>
      </c>
    </row>
    <row r="294" spans="1:12" ht="14.25">
      <c r="A294" s="44" t="s">
        <v>116</v>
      </c>
      <c r="B294" s="48" t="s">
        <v>31</v>
      </c>
      <c r="C294" s="90">
        <v>11720.953235524525</v>
      </c>
      <c r="D294" s="90">
        <v>11874.915705404112</v>
      </c>
      <c r="E294" s="91">
        <v>11955.372300235016</v>
      </c>
      <c r="F294" s="91">
        <v>12165.626927266576</v>
      </c>
      <c r="G294" s="994">
        <v>-1.7282679165536485</v>
      </c>
      <c r="H294" s="92">
        <v>298.58947368421047</v>
      </c>
      <c r="I294" s="92">
        <v>8.7244203110723318E-4</v>
      </c>
      <c r="J294" s="93">
        <v>15.151515151515152</v>
      </c>
      <c r="K294" s="93">
        <v>8.4444444444444446</v>
      </c>
      <c r="L294" s="995">
        <v>0.42825011246063838</v>
      </c>
    </row>
    <row r="295" spans="1:12" ht="15">
      <c r="A295" s="46" t="s">
        <v>116</v>
      </c>
      <c r="B295" s="47" t="s">
        <v>32</v>
      </c>
      <c r="C295" s="79">
        <v>12227.001960784313</v>
      </c>
      <c r="D295" s="79" t="s">
        <v>253</v>
      </c>
      <c r="E295" s="80">
        <v>12471.541999999999</v>
      </c>
      <c r="F295" s="80" t="s">
        <v>253</v>
      </c>
      <c r="G295" s="987" t="s">
        <v>99</v>
      </c>
      <c r="H295" s="81">
        <v>264.39999999999998</v>
      </c>
      <c r="I295" s="81" t="s">
        <v>99</v>
      </c>
      <c r="J295" s="89" t="s">
        <v>99</v>
      </c>
      <c r="K295" s="89">
        <v>0.66666666666666674</v>
      </c>
      <c r="L295" s="993" t="s">
        <v>99</v>
      </c>
    </row>
    <row r="296" spans="1:12" ht="15">
      <c r="A296" s="46" t="s">
        <v>116</v>
      </c>
      <c r="B296" s="47" t="s">
        <v>33</v>
      </c>
      <c r="C296" s="79">
        <v>11700.021568627451</v>
      </c>
      <c r="D296" s="79">
        <v>11969.084313725491</v>
      </c>
      <c r="E296" s="80">
        <v>11934.022000000001</v>
      </c>
      <c r="F296" s="80">
        <v>12208.466</v>
      </c>
      <c r="G296" s="987">
        <v>-2.2479810321788132</v>
      </c>
      <c r="H296" s="81">
        <v>299.2</v>
      </c>
      <c r="I296" s="81">
        <v>-0.26666666666667049</v>
      </c>
      <c r="J296" s="81">
        <v>13.23529411764706</v>
      </c>
      <c r="K296" s="81">
        <v>5.7037037037037042</v>
      </c>
      <c r="L296" s="988">
        <v>0.19763082920977659</v>
      </c>
    </row>
    <row r="297" spans="1:12" ht="15.75" thickBot="1">
      <c r="A297" s="56" t="s">
        <v>116</v>
      </c>
      <c r="B297" s="57" t="s">
        <v>36</v>
      </c>
      <c r="C297" s="82">
        <v>11637.179411764706</v>
      </c>
      <c r="D297" s="82">
        <v>11637.179411764706</v>
      </c>
      <c r="E297" s="83">
        <v>11869.923000000001</v>
      </c>
      <c r="F297" s="83">
        <v>12042.790999999999</v>
      </c>
      <c r="G297" s="989">
        <v>-1.435447978794937</v>
      </c>
      <c r="H297" s="84">
        <v>307.89999999999998</v>
      </c>
      <c r="I297" s="84">
        <v>-0.54909560723515671</v>
      </c>
      <c r="J297" s="84">
        <v>16.666666666666664</v>
      </c>
      <c r="K297" s="84">
        <v>2.5454545454545454</v>
      </c>
      <c r="L297" s="990">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92" t="s">
        <v>482</v>
      </c>
      <c r="B1" s="1492"/>
      <c r="C1" s="1492"/>
      <c r="D1" s="1492"/>
      <c r="E1" s="1492"/>
      <c r="F1" s="1492"/>
      <c r="G1" s="1492"/>
      <c r="H1" s="1492"/>
    </row>
    <row r="2" spans="1:18" ht="40.5">
      <c r="A2" s="1175" t="s">
        <v>126</v>
      </c>
      <c r="B2" s="3" t="s">
        <v>9</v>
      </c>
      <c r="C2" s="3"/>
      <c r="D2" s="833" t="s">
        <v>127</v>
      </c>
      <c r="E2" s="1493" t="s">
        <v>128</v>
      </c>
      <c r="F2" s="1494"/>
      <c r="G2" s="1495"/>
      <c r="H2" s="834" t="s">
        <v>129</v>
      </c>
    </row>
    <row r="3" spans="1:18" ht="41.25" thickBot="1">
      <c r="A3" s="613"/>
      <c r="B3" s="1147" t="s">
        <v>531</v>
      </c>
      <c r="C3" s="1147" t="s">
        <v>519</v>
      </c>
      <c r="D3" s="1148" t="s">
        <v>70</v>
      </c>
      <c r="E3" s="883" t="s">
        <v>531</v>
      </c>
      <c r="F3" s="1149" t="s">
        <v>519</v>
      </c>
      <c r="G3" s="847" t="s">
        <v>130</v>
      </c>
      <c r="H3" s="848" t="s">
        <v>131</v>
      </c>
    </row>
    <row r="4" spans="1:18" ht="15.75">
      <c r="A4" s="653" t="s">
        <v>8</v>
      </c>
      <c r="B4" s="835"/>
      <c r="C4" s="835"/>
      <c r="D4" s="836"/>
      <c r="E4" s="837"/>
      <c r="F4" s="837"/>
      <c r="G4" s="838"/>
      <c r="H4" s="839"/>
    </row>
    <row r="5" spans="1:18" ht="15">
      <c r="A5" s="437" t="s">
        <v>307</v>
      </c>
      <c r="B5" s="128">
        <v>13751.009647411021</v>
      </c>
      <c r="C5" s="128">
        <v>14091.093211253363</v>
      </c>
      <c r="D5" s="812">
        <v>-2.4134647237358804</v>
      </c>
      <c r="E5" s="849">
        <v>100</v>
      </c>
      <c r="F5" s="850">
        <v>100</v>
      </c>
      <c r="G5" s="641" t="s">
        <v>99</v>
      </c>
      <c r="H5" s="644">
        <v>-7.2548717157694549</v>
      </c>
    </row>
    <row r="6" spans="1:18">
      <c r="A6" s="630" t="s">
        <v>132</v>
      </c>
      <c r="B6" s="79">
        <v>12275.439</v>
      </c>
      <c r="C6" s="79">
        <v>11995.226000000001</v>
      </c>
      <c r="D6" s="813">
        <v>2.3360376869931399</v>
      </c>
      <c r="E6" s="851">
        <v>7.1737443175518347</v>
      </c>
      <c r="F6" s="852">
        <v>7.4759627744357031</v>
      </c>
      <c r="G6" s="639">
        <v>-4.0425356038062983</v>
      </c>
      <c r="H6" s="640">
        <v>-11.004126547455289</v>
      </c>
    </row>
    <row r="7" spans="1:18">
      <c r="A7" s="630" t="s">
        <v>133</v>
      </c>
      <c r="B7" s="79">
        <v>17733.841</v>
      </c>
      <c r="C7" s="79">
        <v>17391.757000000001</v>
      </c>
      <c r="D7" s="813">
        <v>1.9669318056824214</v>
      </c>
      <c r="E7" s="851">
        <v>14.149757918468417</v>
      </c>
      <c r="F7" s="852">
        <v>14.470324095497627</v>
      </c>
      <c r="G7" s="639">
        <v>-2.2153351570677877</v>
      </c>
      <c r="H7" s="640">
        <v>-9.3094871491176274</v>
      </c>
    </row>
    <row r="8" spans="1:18" ht="13.5" thickBot="1">
      <c r="A8" s="631" t="s">
        <v>134</v>
      </c>
      <c r="B8" s="82">
        <v>13169.251</v>
      </c>
      <c r="C8" s="82">
        <v>13679.927</v>
      </c>
      <c r="D8" s="814">
        <v>-3.7330316163236801</v>
      </c>
      <c r="E8" s="853">
        <v>78.676497763979754</v>
      </c>
      <c r="F8" s="854">
        <v>78.053713130066669</v>
      </c>
      <c r="G8" s="642">
        <v>0.79789238581807498</v>
      </c>
      <c r="H8" s="645">
        <v>-6.5148653989723808</v>
      </c>
    </row>
    <row r="9" spans="1:18" ht="15">
      <c r="A9" s="614" t="s">
        <v>308</v>
      </c>
      <c r="B9" s="129">
        <v>10964.915714710171</v>
      </c>
      <c r="C9" s="129">
        <v>10641.668006544503</v>
      </c>
      <c r="D9" s="815">
        <v>3.0375661782238788</v>
      </c>
      <c r="E9" s="855">
        <v>100</v>
      </c>
      <c r="F9" s="856">
        <v>100</v>
      </c>
      <c r="G9" s="643" t="s">
        <v>99</v>
      </c>
      <c r="H9" s="646">
        <v>40.089005235602095</v>
      </c>
    </row>
    <row r="10" spans="1:18">
      <c r="A10" s="630" t="s">
        <v>132</v>
      </c>
      <c r="B10" s="79" t="s">
        <v>253</v>
      </c>
      <c r="C10" s="79" t="s">
        <v>253</v>
      </c>
      <c r="D10" s="813" t="s">
        <v>99</v>
      </c>
      <c r="E10" s="851">
        <v>3.3841611540905183</v>
      </c>
      <c r="F10" s="852">
        <v>2.0130890052356021</v>
      </c>
      <c r="G10" s="639" t="s">
        <v>99</v>
      </c>
      <c r="H10" s="640" t="s">
        <v>99</v>
      </c>
    </row>
    <row r="11" spans="1:18">
      <c r="A11" s="630" t="s">
        <v>133</v>
      </c>
      <c r="B11" s="79" t="s">
        <v>253</v>
      </c>
      <c r="C11" s="79" t="s">
        <v>253</v>
      </c>
      <c r="D11" s="813" t="s">
        <v>99</v>
      </c>
      <c r="E11" s="851">
        <v>2.1097282953993348</v>
      </c>
      <c r="F11" s="852">
        <v>0.25916230366492149</v>
      </c>
      <c r="G11" s="639" t="s">
        <v>99</v>
      </c>
      <c r="H11" s="640" t="s">
        <v>99</v>
      </c>
    </row>
    <row r="12" spans="1:18" ht="13.5" thickBot="1">
      <c r="A12" s="632" t="s">
        <v>134</v>
      </c>
      <c r="B12" s="79">
        <v>10900.797</v>
      </c>
      <c r="C12" s="79">
        <v>10637.94</v>
      </c>
      <c r="D12" s="813">
        <v>2.4709389223853484</v>
      </c>
      <c r="E12" s="851">
        <v>94.506110550510144</v>
      </c>
      <c r="F12" s="852">
        <v>97.727748691099464</v>
      </c>
      <c r="G12" s="639">
        <v>-3.2965439025638075</v>
      </c>
      <c r="H12" s="640">
        <v>35.470909675345553</v>
      </c>
      <c r="P12"/>
      <c r="Q12"/>
      <c r="R12"/>
    </row>
    <row r="13" spans="1:18" ht="15.75">
      <c r="A13" s="653" t="s">
        <v>135</v>
      </c>
      <c r="B13" s="654"/>
      <c r="C13" s="654"/>
      <c r="D13" s="816"/>
      <c r="E13" s="857"/>
      <c r="F13" s="857"/>
      <c r="G13" s="655"/>
      <c r="H13" s="656"/>
      <c r="P13"/>
      <c r="Q13"/>
      <c r="R13"/>
    </row>
    <row r="14" spans="1:18" ht="15">
      <c r="A14" s="437" t="s">
        <v>307</v>
      </c>
      <c r="B14" s="128">
        <v>13726.830305090496</v>
      </c>
      <c r="C14" s="128">
        <v>14147.291734294633</v>
      </c>
      <c r="D14" s="812">
        <v>-2.9720277004318145</v>
      </c>
      <c r="E14" s="849">
        <v>100</v>
      </c>
      <c r="F14" s="850">
        <v>100</v>
      </c>
      <c r="G14" s="641" t="s">
        <v>99</v>
      </c>
      <c r="H14" s="644">
        <v>-22.27546489646986</v>
      </c>
      <c r="P14"/>
      <c r="Q14"/>
      <c r="R14"/>
    </row>
    <row r="15" spans="1:18">
      <c r="A15" s="630" t="s">
        <v>132</v>
      </c>
      <c r="B15" s="79" t="s">
        <v>253</v>
      </c>
      <c r="C15" s="79" t="s">
        <v>253</v>
      </c>
      <c r="D15" s="813" t="s">
        <v>99</v>
      </c>
      <c r="E15" s="851">
        <v>0.83144796380090502</v>
      </c>
      <c r="F15" s="852">
        <v>0.69459708972611778</v>
      </c>
      <c r="G15" s="639" t="s">
        <v>99</v>
      </c>
      <c r="H15" s="640" t="s">
        <v>99</v>
      </c>
    </row>
    <row r="16" spans="1:18">
      <c r="A16" s="630" t="s">
        <v>133</v>
      </c>
      <c r="B16" s="79" t="s">
        <v>253</v>
      </c>
      <c r="C16" s="79" t="s">
        <v>253</v>
      </c>
      <c r="D16" s="813" t="s">
        <v>99</v>
      </c>
      <c r="E16" s="851">
        <v>0.31108597285067874</v>
      </c>
      <c r="F16" s="852">
        <v>3.9565657009715566E-2</v>
      </c>
      <c r="G16" s="639" t="s">
        <v>99</v>
      </c>
      <c r="H16" s="640" t="s">
        <v>99</v>
      </c>
    </row>
    <row r="17" spans="1:13" ht="13.5" thickBot="1">
      <c r="A17" s="631" t="s">
        <v>134</v>
      </c>
      <c r="B17" s="82">
        <v>13725.692999999999</v>
      </c>
      <c r="C17" s="82">
        <v>14151.933000000001</v>
      </c>
      <c r="D17" s="814">
        <v>-3.0118853728321184</v>
      </c>
      <c r="E17" s="853">
        <v>98.857466063348411</v>
      </c>
      <c r="F17" s="854">
        <v>99.265837253264181</v>
      </c>
      <c r="G17" s="642">
        <v>-0.41139147285270145</v>
      </c>
      <c r="H17" s="645">
        <v>-22.59521700620018</v>
      </c>
    </row>
    <row r="18" spans="1:13" ht="15">
      <c r="A18" s="614" t="s">
        <v>308</v>
      </c>
      <c r="B18" s="129">
        <v>11545.208999999999</v>
      </c>
      <c r="C18" s="129">
        <v>11123.495000000001</v>
      </c>
      <c r="D18" s="815">
        <v>3.7912005174632437</v>
      </c>
      <c r="E18" s="855">
        <v>100</v>
      </c>
      <c r="F18" s="856">
        <v>100</v>
      </c>
      <c r="G18" s="643" t="s">
        <v>99</v>
      </c>
      <c r="H18" s="646">
        <v>17.397171859414424</v>
      </c>
    </row>
    <row r="19" spans="1:13">
      <c r="A19" s="630" t="s">
        <v>132</v>
      </c>
      <c r="B19" s="79" t="s">
        <v>99</v>
      </c>
      <c r="C19" s="79" t="s">
        <v>99</v>
      </c>
      <c r="D19" s="813" t="s">
        <v>99</v>
      </c>
      <c r="E19" s="851">
        <v>0</v>
      </c>
      <c r="F19" s="852">
        <v>0</v>
      </c>
      <c r="G19" s="639" t="s">
        <v>99</v>
      </c>
      <c r="H19" s="640" t="s">
        <v>99</v>
      </c>
    </row>
    <row r="20" spans="1:13">
      <c r="A20" s="630" t="s">
        <v>133</v>
      </c>
      <c r="B20" s="79" t="s">
        <v>99</v>
      </c>
      <c r="C20" s="79" t="s">
        <v>99</v>
      </c>
      <c r="D20" s="813" t="s">
        <v>99</v>
      </c>
      <c r="E20" s="851">
        <v>0</v>
      </c>
      <c r="F20" s="852">
        <v>0</v>
      </c>
      <c r="G20" s="639" t="s">
        <v>99</v>
      </c>
      <c r="H20" s="640" t="s">
        <v>99</v>
      </c>
    </row>
    <row r="21" spans="1:13" ht="13.5" thickBot="1">
      <c r="A21" s="632" t="s">
        <v>134</v>
      </c>
      <c r="B21" s="79">
        <v>11545.209000000001</v>
      </c>
      <c r="C21" s="79">
        <v>11123.495000000001</v>
      </c>
      <c r="D21" s="813">
        <v>3.7912005174632606</v>
      </c>
      <c r="E21" s="851">
        <v>100</v>
      </c>
      <c r="F21" s="852">
        <v>100</v>
      </c>
      <c r="G21" s="639">
        <v>0</v>
      </c>
      <c r="H21" s="640">
        <v>17.397171859414424</v>
      </c>
    </row>
    <row r="22" spans="1:13" ht="15.75">
      <c r="A22" s="653" t="s">
        <v>136</v>
      </c>
      <c r="B22" s="654"/>
      <c r="C22" s="654"/>
      <c r="D22" s="816"/>
      <c r="E22" s="857"/>
      <c r="F22" s="857"/>
      <c r="G22" s="655"/>
      <c r="H22" s="656"/>
    </row>
    <row r="23" spans="1:13" ht="15">
      <c r="A23" s="437" t="s">
        <v>307</v>
      </c>
      <c r="B23" s="128">
        <v>15414.555046774472</v>
      </c>
      <c r="C23" s="128">
        <v>15107.129103679843</v>
      </c>
      <c r="D23" s="812">
        <v>2.0349726343421906</v>
      </c>
      <c r="E23" s="849">
        <v>100</v>
      </c>
      <c r="F23" s="850">
        <v>100</v>
      </c>
      <c r="G23" s="641" t="s">
        <v>99</v>
      </c>
      <c r="H23" s="644">
        <v>-21.716048822541854</v>
      </c>
    </row>
    <row r="24" spans="1:13">
      <c r="A24" s="630" t="s">
        <v>132</v>
      </c>
      <c r="B24" s="79">
        <v>12231.698</v>
      </c>
      <c r="C24" s="79">
        <v>11941.098</v>
      </c>
      <c r="D24" s="813">
        <v>2.4336120514210702</v>
      </c>
      <c r="E24" s="851">
        <v>21.648408972352634</v>
      </c>
      <c r="F24" s="852">
        <v>19.075275647715415</v>
      </c>
      <c r="G24" s="639">
        <v>13.489363782511813</v>
      </c>
      <c r="H24" s="640">
        <v>-11.156041864890575</v>
      </c>
    </row>
    <row r="25" spans="1:13">
      <c r="A25" s="630" t="s">
        <v>133</v>
      </c>
      <c r="B25" s="79">
        <v>17753.642</v>
      </c>
      <c r="C25" s="79">
        <v>17394.309000000001</v>
      </c>
      <c r="D25" s="813">
        <v>2.0658078455430378</v>
      </c>
      <c r="E25" s="851">
        <v>44.061902277864718</v>
      </c>
      <c r="F25" s="852">
        <v>38.268523980216891</v>
      </c>
      <c r="G25" s="639">
        <v>15.138755549189051</v>
      </c>
      <c r="H25" s="640">
        <v>-9.8648328195399664</v>
      </c>
    </row>
    <row r="26" spans="1:13" ht="16.5" thickBot="1">
      <c r="A26" s="631" t="s">
        <v>134</v>
      </c>
      <c r="B26" s="82">
        <v>14418.313</v>
      </c>
      <c r="C26" s="82">
        <v>14471.018</v>
      </c>
      <c r="D26" s="814">
        <v>-0.36421072795293274</v>
      </c>
      <c r="E26" s="853">
        <v>34.289688749782641</v>
      </c>
      <c r="F26" s="854">
        <v>42.656200372067701</v>
      </c>
      <c r="G26" s="642">
        <v>-19.613822959636256</v>
      </c>
      <c r="H26" s="645">
        <v>-37.070524412296571</v>
      </c>
      <c r="J26" s="112"/>
      <c r="K26" s="106"/>
      <c r="L26" s="106"/>
      <c r="M26" s="106"/>
    </row>
    <row r="27" spans="1:13" ht="15">
      <c r="A27" s="614" t="s">
        <v>308</v>
      </c>
      <c r="B27" s="129">
        <v>11819.217681570761</v>
      </c>
      <c r="C27" s="129">
        <v>11044.746308219179</v>
      </c>
      <c r="D27" s="815">
        <v>7.0121246042133416</v>
      </c>
      <c r="E27" s="855">
        <v>100</v>
      </c>
      <c r="F27" s="856">
        <v>100</v>
      </c>
      <c r="G27" s="643" t="s">
        <v>99</v>
      </c>
      <c r="H27" s="646">
        <v>60.149439601494393</v>
      </c>
      <c r="J27" s="1491"/>
      <c r="K27" s="1491"/>
      <c r="L27" s="1491"/>
      <c r="M27" s="1491"/>
    </row>
    <row r="28" spans="1:13">
      <c r="A28" s="630" t="s">
        <v>132</v>
      </c>
      <c r="B28" s="79" t="s">
        <v>253</v>
      </c>
      <c r="C28" s="79" t="s">
        <v>99</v>
      </c>
      <c r="D28" s="813" t="s">
        <v>99</v>
      </c>
      <c r="E28" s="851">
        <v>6.5707620528771393</v>
      </c>
      <c r="F28" s="852">
        <v>0</v>
      </c>
      <c r="G28" s="639" t="s">
        <v>99</v>
      </c>
      <c r="H28" s="640" t="s">
        <v>99</v>
      </c>
    </row>
    <row r="29" spans="1:13">
      <c r="A29" s="630" t="s">
        <v>133</v>
      </c>
      <c r="B29" s="79" t="s">
        <v>253</v>
      </c>
      <c r="C29" s="79" t="s">
        <v>253</v>
      </c>
      <c r="D29" s="813" t="s">
        <v>99</v>
      </c>
      <c r="E29" s="851">
        <v>14.631933644375323</v>
      </c>
      <c r="F29" s="852">
        <v>2.054794520547945</v>
      </c>
      <c r="G29" s="639" t="s">
        <v>99</v>
      </c>
      <c r="H29" s="640" t="s">
        <v>99</v>
      </c>
    </row>
    <row r="30" spans="1:13" ht="13.5" thickBot="1">
      <c r="A30" s="632" t="s">
        <v>134</v>
      </c>
      <c r="B30" s="79">
        <v>11206.923000000001</v>
      </c>
      <c r="C30" s="79">
        <v>10844.727000000001</v>
      </c>
      <c r="D30" s="813">
        <v>3.3398351106487043</v>
      </c>
      <c r="E30" s="851">
        <v>78.797304302747534</v>
      </c>
      <c r="F30" s="852">
        <v>97.945205479452042</v>
      </c>
      <c r="G30" s="639">
        <v>-19.549605397194814</v>
      </c>
      <c r="H30" s="640">
        <v>28.840856113583385</v>
      </c>
    </row>
    <row r="31" spans="1:13" ht="15.75">
      <c r="A31" s="653" t="s">
        <v>137</v>
      </c>
      <c r="B31" s="654"/>
      <c r="C31" s="654"/>
      <c r="D31" s="816"/>
      <c r="E31" s="857"/>
      <c r="F31" s="857"/>
      <c r="G31" s="655"/>
      <c r="H31" s="656"/>
    </row>
    <row r="32" spans="1:13" ht="15">
      <c r="A32" s="437" t="s">
        <v>307</v>
      </c>
      <c r="B32" s="128">
        <v>12276.964</v>
      </c>
      <c r="C32" s="128">
        <v>12345.59</v>
      </c>
      <c r="D32" s="812">
        <v>-0.55587460785592435</v>
      </c>
      <c r="E32" s="849">
        <v>100</v>
      </c>
      <c r="F32" s="850">
        <v>100</v>
      </c>
      <c r="G32" s="641" t="s">
        <v>99</v>
      </c>
      <c r="H32" s="644">
        <v>41.442371506526058</v>
      </c>
    </row>
    <row r="33" spans="1:8">
      <c r="A33" s="630" t="s">
        <v>132</v>
      </c>
      <c r="B33" s="79" t="s">
        <v>99</v>
      </c>
      <c r="C33" s="79" t="s">
        <v>99</v>
      </c>
      <c r="D33" s="813" t="s">
        <v>99</v>
      </c>
      <c r="E33" s="851">
        <v>0</v>
      </c>
      <c r="F33" s="852">
        <v>0</v>
      </c>
      <c r="G33" s="639" t="s">
        <v>99</v>
      </c>
      <c r="H33" s="640" t="s">
        <v>99</v>
      </c>
    </row>
    <row r="34" spans="1:8">
      <c r="A34" s="630" t="s">
        <v>133</v>
      </c>
      <c r="B34" s="79" t="s">
        <v>99</v>
      </c>
      <c r="C34" s="79" t="s">
        <v>99</v>
      </c>
      <c r="D34" s="813" t="s">
        <v>99</v>
      </c>
      <c r="E34" s="851">
        <v>0</v>
      </c>
      <c r="F34" s="852">
        <v>0</v>
      </c>
      <c r="G34" s="639" t="s">
        <v>99</v>
      </c>
      <c r="H34" s="640" t="s">
        <v>99</v>
      </c>
    </row>
    <row r="35" spans="1:8" ht="13.5" thickBot="1">
      <c r="A35" s="631" t="s">
        <v>134</v>
      </c>
      <c r="B35" s="82">
        <v>12276.964</v>
      </c>
      <c r="C35" s="82">
        <v>12345.59</v>
      </c>
      <c r="D35" s="814">
        <v>-0.55587460785592435</v>
      </c>
      <c r="E35" s="853">
        <v>100</v>
      </c>
      <c r="F35" s="854">
        <v>100</v>
      </c>
      <c r="G35" s="642">
        <v>0</v>
      </c>
      <c r="H35" s="645">
        <v>41.442371506526058</v>
      </c>
    </row>
    <row r="36" spans="1:8" ht="15">
      <c r="A36" s="614" t="s">
        <v>308</v>
      </c>
      <c r="B36" s="129">
        <v>10259.126168747576</v>
      </c>
      <c r="C36" s="129">
        <v>10020.222356937389</v>
      </c>
      <c r="D36" s="815">
        <v>2.3842166700500886</v>
      </c>
      <c r="E36" s="855">
        <v>100</v>
      </c>
      <c r="F36" s="856">
        <v>100</v>
      </c>
      <c r="G36" s="643" t="s">
        <v>99</v>
      </c>
      <c r="H36" s="646">
        <v>57.843197258094172</v>
      </c>
    </row>
    <row r="37" spans="1:8">
      <c r="A37" s="630" t="s">
        <v>132</v>
      </c>
      <c r="B37" s="79" t="s">
        <v>253</v>
      </c>
      <c r="C37" s="79" t="s">
        <v>253</v>
      </c>
      <c r="D37" s="813" t="s">
        <v>99</v>
      </c>
      <c r="E37" s="851">
        <v>5.0562233423807665</v>
      </c>
      <c r="F37" s="852">
        <v>4.7065303874166107</v>
      </c>
      <c r="G37" s="639" t="s">
        <v>99</v>
      </c>
      <c r="H37" s="640" t="s">
        <v>99</v>
      </c>
    </row>
    <row r="38" spans="1:8">
      <c r="A38" s="630" t="s">
        <v>133</v>
      </c>
      <c r="B38" s="79" t="s">
        <v>99</v>
      </c>
      <c r="C38" s="79" t="s">
        <v>99</v>
      </c>
      <c r="D38" s="813" t="s">
        <v>99</v>
      </c>
      <c r="E38" s="851">
        <v>0</v>
      </c>
      <c r="F38" s="852">
        <v>0</v>
      </c>
      <c r="G38" s="639" t="s">
        <v>99</v>
      </c>
      <c r="H38" s="640" t="s">
        <v>99</v>
      </c>
    </row>
    <row r="39" spans="1:8" ht="13.5" thickBot="1">
      <c r="A39" s="631" t="s">
        <v>134</v>
      </c>
      <c r="B39" s="82">
        <v>10298.222</v>
      </c>
      <c r="C39" s="82">
        <v>10043.776</v>
      </c>
      <c r="D39" s="814">
        <v>2.5333699198389121</v>
      </c>
      <c r="E39" s="853">
        <v>94.943776657619225</v>
      </c>
      <c r="F39" s="854">
        <v>95.293469612583394</v>
      </c>
      <c r="G39" s="642">
        <v>-0.36696423835321518</v>
      </c>
      <c r="H39" s="645">
        <v>57.263969171483645</v>
      </c>
    </row>
    <row r="40" spans="1:8" ht="14.25" customHeight="1">
      <c r="A40" s="112" t="s">
        <v>309</v>
      </c>
      <c r="B40" s="106"/>
      <c r="C40" s="112"/>
      <c r="D40" s="106"/>
    </row>
    <row r="41" spans="1:8" ht="5.25" customHeight="1">
      <c r="A41" s="1496"/>
      <c r="B41" s="1496"/>
      <c r="C41" s="1496"/>
      <c r="D41" s="1496"/>
    </row>
    <row r="42" spans="1:8" ht="15">
      <c r="A42" s="113" t="s">
        <v>61</v>
      </c>
      <c r="B42" s="114"/>
    </row>
    <row r="43" spans="1:8" ht="15">
      <c r="A43" s="111" t="s">
        <v>95</v>
      </c>
      <c r="B43" s="1497" t="s">
        <v>62</v>
      </c>
      <c r="C43" s="1498"/>
      <c r="D43" s="1498"/>
      <c r="E43" s="1498"/>
      <c r="F43" s="1498"/>
      <c r="G43" s="1498"/>
      <c r="H43" s="1499"/>
    </row>
    <row r="44" spans="1:8" ht="15">
      <c r="A44" s="111" t="s">
        <v>63</v>
      </c>
      <c r="B44" s="1497" t="s">
        <v>64</v>
      </c>
      <c r="C44" s="1498"/>
      <c r="D44" s="1498"/>
      <c r="E44" s="1498"/>
      <c r="F44" s="1498"/>
      <c r="G44" s="1498"/>
      <c r="H44" s="1499"/>
    </row>
    <row r="45" spans="1:8" ht="15">
      <c r="A45" s="111" t="s">
        <v>65</v>
      </c>
      <c r="B45" s="1497" t="s">
        <v>66</v>
      </c>
      <c r="C45" s="1498"/>
      <c r="D45" s="1498"/>
      <c r="E45" s="1498"/>
      <c r="F45" s="1498"/>
      <c r="G45" s="1498"/>
      <c r="H45" s="1499"/>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27" t="s">
        <v>539</v>
      </c>
      <c r="B2" s="828"/>
      <c r="C2" s="828"/>
      <c r="D2" s="828"/>
      <c r="E2" s="828"/>
      <c r="F2" s="106"/>
      <c r="G2" s="106"/>
      <c r="H2" s="106"/>
    </row>
    <row r="3" spans="1:8" ht="30.75" customHeight="1">
      <c r="A3" s="1500" t="s">
        <v>138</v>
      </c>
      <c r="B3" s="1502" t="s">
        <v>139</v>
      </c>
      <c r="C3" s="1503"/>
      <c r="D3" s="1504" t="s">
        <v>313</v>
      </c>
      <c r="E3" s="1505"/>
    </row>
    <row r="4" spans="1:8" ht="16.5" thickBot="1">
      <c r="A4" s="1501"/>
      <c r="B4" s="867" t="s">
        <v>140</v>
      </c>
      <c r="C4" s="1092" t="s">
        <v>141</v>
      </c>
      <c r="D4" s="1086" t="s">
        <v>140</v>
      </c>
      <c r="E4" s="868" t="s">
        <v>141</v>
      </c>
      <c r="G4" s="115" t="s">
        <v>142</v>
      </c>
      <c r="H4" s="116"/>
    </row>
    <row r="5" spans="1:8" ht="17.25" customHeight="1" thickBot="1">
      <c r="A5" s="862" t="s">
        <v>143</v>
      </c>
      <c r="B5" s="863">
        <v>31143.499</v>
      </c>
      <c r="C5" s="1093">
        <v>24732.558000000001</v>
      </c>
      <c r="D5" s="1087">
        <v>8.670051389855578</v>
      </c>
      <c r="E5" s="864">
        <v>-2.6351839343332162</v>
      </c>
      <c r="G5" s="117" t="s">
        <v>59</v>
      </c>
      <c r="H5" s="118" t="s">
        <v>60</v>
      </c>
    </row>
    <row r="6" spans="1:8" ht="18" customHeight="1">
      <c r="A6" s="876" t="s">
        <v>144</v>
      </c>
      <c r="B6" s="936" t="s">
        <v>99</v>
      </c>
      <c r="C6" s="1094" t="s">
        <v>99</v>
      </c>
      <c r="D6" s="1088" t="s">
        <v>99</v>
      </c>
      <c r="E6" s="940" t="s">
        <v>99</v>
      </c>
      <c r="G6" s="119" t="s">
        <v>145</v>
      </c>
      <c r="H6" s="120" t="s">
        <v>146</v>
      </c>
    </row>
    <row r="7" spans="1:8" ht="18" customHeight="1">
      <c r="A7" s="615" t="s">
        <v>147</v>
      </c>
      <c r="B7" s="616" t="s">
        <v>253</v>
      </c>
      <c r="C7" s="1095" t="s">
        <v>253</v>
      </c>
      <c r="D7" s="1089" t="s">
        <v>99</v>
      </c>
      <c r="E7" s="1063" t="s">
        <v>99</v>
      </c>
      <c r="G7" s="121" t="s">
        <v>148</v>
      </c>
      <c r="H7" s="122" t="s">
        <v>149</v>
      </c>
    </row>
    <row r="8" spans="1:8" ht="18" customHeight="1">
      <c r="A8" s="615" t="s">
        <v>150</v>
      </c>
      <c r="B8" s="616" t="s">
        <v>253</v>
      </c>
      <c r="C8" s="1095" t="s">
        <v>253</v>
      </c>
      <c r="D8" s="1090" t="s">
        <v>99</v>
      </c>
      <c r="E8" s="1062" t="s">
        <v>99</v>
      </c>
      <c r="G8" s="121" t="s">
        <v>151</v>
      </c>
      <c r="H8" s="122" t="s">
        <v>152</v>
      </c>
    </row>
    <row r="9" spans="1:8" ht="18" customHeight="1">
      <c r="A9" s="615" t="s">
        <v>153</v>
      </c>
      <c r="B9" s="1174" t="s">
        <v>99</v>
      </c>
      <c r="C9" s="1095" t="s">
        <v>253</v>
      </c>
      <c r="D9" s="1089" t="s">
        <v>99</v>
      </c>
      <c r="E9" s="1063" t="s">
        <v>99</v>
      </c>
      <c r="G9" s="121" t="s">
        <v>154</v>
      </c>
      <c r="H9" s="122" t="s">
        <v>155</v>
      </c>
    </row>
    <row r="10" spans="1:8" ht="18" customHeight="1">
      <c r="A10" s="615" t="s">
        <v>156</v>
      </c>
      <c r="B10" s="616" t="s">
        <v>253</v>
      </c>
      <c r="C10" s="1095">
        <v>22474.106</v>
      </c>
      <c r="D10" s="1090" t="s">
        <v>99</v>
      </c>
      <c r="E10" s="1063">
        <v>0.69220749755103039</v>
      </c>
      <c r="G10" s="121" t="s">
        <v>157</v>
      </c>
      <c r="H10" s="122" t="s">
        <v>158</v>
      </c>
    </row>
    <row r="11" spans="1:8" ht="18" customHeight="1">
      <c r="A11" s="615" t="s">
        <v>159</v>
      </c>
      <c r="B11" s="616" t="s">
        <v>253</v>
      </c>
      <c r="C11" s="1176" t="s">
        <v>253</v>
      </c>
      <c r="D11" s="1089" t="s">
        <v>99</v>
      </c>
      <c r="E11" s="1063" t="s">
        <v>99</v>
      </c>
      <c r="G11" s="121" t="s">
        <v>160</v>
      </c>
      <c r="H11" s="122" t="s">
        <v>161</v>
      </c>
    </row>
    <row r="12" spans="1:8" ht="18" customHeight="1">
      <c r="A12" s="615" t="s">
        <v>162</v>
      </c>
      <c r="B12" s="616">
        <v>30755.343000000001</v>
      </c>
      <c r="C12" s="1095">
        <v>24503.244999999999</v>
      </c>
      <c r="D12" s="1089">
        <v>1.6697016825048805</v>
      </c>
      <c r="E12" s="1063">
        <v>0.28427851026764428</v>
      </c>
      <c r="G12" s="121" t="s">
        <v>163</v>
      </c>
      <c r="H12" s="122" t="s">
        <v>164</v>
      </c>
    </row>
    <row r="13" spans="1:8" ht="18" customHeight="1" thickBot="1">
      <c r="A13" s="617" t="s">
        <v>165</v>
      </c>
      <c r="B13" s="1030" t="s">
        <v>253</v>
      </c>
      <c r="C13" s="1096" t="s">
        <v>253</v>
      </c>
      <c r="D13" s="1091" t="s">
        <v>99</v>
      </c>
      <c r="E13" s="1064" t="s">
        <v>99</v>
      </c>
      <c r="G13" s="123" t="s">
        <v>166</v>
      </c>
      <c r="H13" s="124" t="s">
        <v>167</v>
      </c>
    </row>
    <row r="14" spans="1:8">
      <c r="A14" s="638" t="s">
        <v>94</v>
      </c>
      <c r="B14" s="125"/>
      <c r="C14" s="125"/>
      <c r="D14" s="125"/>
      <c r="E14" s="125"/>
    </row>
    <row r="15" spans="1:8">
      <c r="A15" s="126"/>
      <c r="B15" s="127"/>
      <c r="C15" s="127"/>
      <c r="D15" s="127"/>
    </row>
    <row r="23" spans="1:4" ht="15">
      <c r="D23" s="869"/>
    </row>
    <row r="24" spans="1:4" ht="15">
      <c r="D24" s="869"/>
    </row>
    <row r="25" spans="1:4" ht="15">
      <c r="A25" s="870"/>
      <c r="D25" s="869"/>
    </row>
    <row r="26" spans="1:4" ht="15">
      <c r="A26" s="870"/>
      <c r="D26" s="869"/>
    </row>
    <row r="27" spans="1:4" ht="15">
      <c r="A27" s="870"/>
      <c r="D27" s="869"/>
    </row>
    <row r="28" spans="1:4" ht="15">
      <c r="A28" s="870"/>
      <c r="D28" s="869"/>
    </row>
    <row r="29" spans="1:4" ht="15">
      <c r="A29" s="870"/>
      <c r="D29" s="869"/>
    </row>
    <row r="30" spans="1:4" ht="15">
      <c r="A30" s="870"/>
      <c r="D30" s="869"/>
    </row>
    <row r="31" spans="1:4" ht="15">
      <c r="A31" s="870"/>
      <c r="D31" s="869"/>
    </row>
    <row r="32" spans="1:4" ht="15">
      <c r="A32" s="870"/>
      <c r="D32" s="869"/>
    </row>
    <row r="33" spans="1:13" ht="15">
      <c r="A33" s="870"/>
      <c r="D33" s="869"/>
    </row>
    <row r="34" spans="1:13" ht="15">
      <c r="A34" s="870"/>
      <c r="D34" s="869"/>
    </row>
    <row r="35" spans="1:13" ht="15">
      <c r="A35" s="870"/>
      <c r="D35" s="869"/>
      <c r="M35" s="110" t="s">
        <v>122</v>
      </c>
    </row>
    <row r="36" spans="1:13" ht="15">
      <c r="A36" s="870"/>
      <c r="D36" s="869"/>
    </row>
    <row r="37" spans="1:13" ht="15">
      <c r="A37" s="870"/>
      <c r="D37" s="869"/>
    </row>
    <row r="38" spans="1:13" ht="15">
      <c r="A38" s="870"/>
      <c r="D38" s="869"/>
    </row>
    <row r="39" spans="1:13" ht="15">
      <c r="A39" s="870"/>
      <c r="D39" s="869"/>
    </row>
    <row r="40" spans="1:13" ht="15">
      <c r="A40" s="870"/>
      <c r="D40" s="869"/>
    </row>
    <row r="41" spans="1:13" ht="15">
      <c r="A41" s="870"/>
      <c r="D41" s="869"/>
    </row>
    <row r="42" spans="1:13" ht="15">
      <c r="A42" s="870"/>
      <c r="D42" s="869"/>
    </row>
    <row r="43" spans="1:13" ht="15">
      <c r="A43" s="870"/>
      <c r="D43" s="869"/>
    </row>
    <row r="44" spans="1:13" ht="15">
      <c r="A44" s="870"/>
      <c r="D44" s="869"/>
    </row>
    <row r="45" spans="1:13" ht="15">
      <c r="D45" s="869"/>
    </row>
    <row r="46" spans="1:13" ht="15">
      <c r="A46" s="870"/>
      <c r="D46" s="869"/>
    </row>
    <row r="47" spans="1:13" ht="15">
      <c r="A47" s="870"/>
      <c r="D47" s="869"/>
    </row>
    <row r="48" spans="1:13" ht="15">
      <c r="A48" s="870"/>
      <c r="D48" s="869"/>
    </row>
    <row r="49" spans="1:4" ht="15">
      <c r="A49" s="870"/>
      <c r="D49" s="869"/>
    </row>
    <row r="50" spans="1:4" ht="15">
      <c r="A50" s="870"/>
      <c r="D50" s="869"/>
    </row>
    <row r="51" spans="1:4" ht="15">
      <c r="A51" s="870"/>
      <c r="D51" s="869"/>
    </row>
    <row r="52" spans="1:4" ht="15">
      <c r="A52" s="870"/>
      <c r="D52" s="869"/>
    </row>
    <row r="53" spans="1:4" ht="15">
      <c r="A53" s="870"/>
      <c r="D53" s="869"/>
    </row>
    <row r="54" spans="1:4" ht="15">
      <c r="A54" s="870"/>
    </row>
    <row r="55" spans="1:4" ht="15">
      <c r="A55" s="87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N7" sqref="N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510" t="s">
        <v>421</v>
      </c>
      <c r="B1" s="1510"/>
      <c r="C1" s="1510"/>
      <c r="D1" s="1510"/>
      <c r="E1" s="1510"/>
      <c r="F1" s="1510"/>
      <c r="G1" s="624"/>
      <c r="H1" s="624"/>
    </row>
    <row r="2" spans="1:8" ht="13.5" customHeight="1" thickBot="1"/>
    <row r="3" spans="1:8" ht="27" customHeight="1">
      <c r="A3" s="1506" t="s">
        <v>73</v>
      </c>
      <c r="B3" s="1506" t="s">
        <v>117</v>
      </c>
      <c r="C3" s="1511" t="s">
        <v>81</v>
      </c>
      <c r="D3" s="1512"/>
      <c r="E3" s="1513"/>
      <c r="F3" s="1508" t="s">
        <v>118</v>
      </c>
      <c r="G3" s="1509"/>
      <c r="H3" s="106"/>
    </row>
    <row r="4" spans="1:8" ht="32.25" customHeight="1" thickBot="1">
      <c r="A4" s="1507"/>
      <c r="B4" s="1507"/>
      <c r="C4" s="1101">
        <v>44311</v>
      </c>
      <c r="D4" s="1102">
        <v>44304</v>
      </c>
      <c r="E4" s="1103">
        <v>43940</v>
      </c>
      <c r="F4" s="858" t="s">
        <v>341</v>
      </c>
      <c r="G4" s="859" t="s">
        <v>119</v>
      </c>
      <c r="H4" s="106"/>
    </row>
    <row r="5" spans="1:8" ht="29.25" customHeight="1">
      <c r="A5" s="903" t="s">
        <v>123</v>
      </c>
      <c r="B5" s="1010" t="s">
        <v>323</v>
      </c>
      <c r="C5" s="860">
        <v>661.2</v>
      </c>
      <c r="D5" s="1070">
        <v>666.81</v>
      </c>
      <c r="E5" s="1057">
        <v>622.44000000000005</v>
      </c>
      <c r="F5" s="1150">
        <v>-0.84131911638996126</v>
      </c>
      <c r="G5" s="1151">
        <v>6.2271062271062254</v>
      </c>
      <c r="H5" s="106"/>
    </row>
    <row r="6" spans="1:8" ht="28.5" customHeight="1" thickBot="1">
      <c r="A6" s="904" t="s">
        <v>124</v>
      </c>
      <c r="B6" s="1009" t="s">
        <v>323</v>
      </c>
      <c r="C6" s="1058">
        <v>945.73</v>
      </c>
      <c r="D6" s="1071">
        <v>894.66</v>
      </c>
      <c r="E6" s="1059">
        <v>900.64</v>
      </c>
      <c r="F6" s="1152">
        <v>5.708313772829908</v>
      </c>
      <c r="G6" s="1153">
        <v>5.0064398649849036</v>
      </c>
      <c r="H6" s="106"/>
    </row>
    <row r="7" spans="1:8" ht="32.25" customHeight="1" thickBot="1">
      <c r="A7" s="905" t="s">
        <v>120</v>
      </c>
      <c r="B7" s="1011" t="s">
        <v>121</v>
      </c>
      <c r="C7" s="1058" t="s">
        <v>449</v>
      </c>
      <c r="D7" s="1097" t="s">
        <v>449</v>
      </c>
      <c r="E7" s="1098" t="s">
        <v>449</v>
      </c>
      <c r="F7" s="1099" t="s">
        <v>99</v>
      </c>
      <c r="G7" s="1100" t="s">
        <v>99</v>
      </c>
      <c r="H7" s="106"/>
    </row>
    <row r="8" spans="1:8" s="106" customFormat="1" ht="15.75">
      <c r="A8" s="896"/>
      <c r="B8" s="897"/>
      <c r="D8" s="873"/>
      <c r="E8" s="874"/>
      <c r="F8" s="875"/>
      <c r="G8" s="875"/>
    </row>
    <row r="9" spans="1:8" ht="19.5" customHeight="1">
      <c r="A9" s="610" t="s">
        <v>42</v>
      </c>
      <c r="B9" s="106"/>
      <c r="C9" s="106"/>
      <c r="E9" s="106"/>
      <c r="F9" s="106"/>
      <c r="G9" s="106"/>
      <c r="H9" s="106"/>
    </row>
    <row r="10" spans="1:8" ht="13.5">
      <c r="A10" s="1184" t="s">
        <v>444</v>
      </c>
      <c r="B10" s="106"/>
      <c r="C10" s="106"/>
      <c r="E10" s="106"/>
      <c r="F10" s="106"/>
      <c r="G10" s="106"/>
      <c r="H10" s="106"/>
    </row>
    <row r="11" spans="1:8" ht="15">
      <c r="A11" s="611"/>
      <c r="B11" s="106"/>
      <c r="C11" s="106"/>
      <c r="E11" s="106"/>
      <c r="F11" s="106"/>
      <c r="G11" s="106"/>
      <c r="H11" s="106"/>
    </row>
    <row r="12" spans="1:8" ht="15">
      <c r="A12" s="612"/>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W30" sqref="W30"/>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17" t="s">
        <v>88</v>
      </c>
      <c r="C1" s="1517"/>
      <c r="D1" s="1517"/>
      <c r="E1" s="1517"/>
      <c r="F1" s="8"/>
      <c r="G1" s="7"/>
    </row>
    <row r="2" spans="2:17" ht="20.25" thickBot="1">
      <c r="B2" s="832"/>
      <c r="C2" s="7"/>
      <c r="D2" s="7"/>
      <c r="E2" s="7"/>
      <c r="F2" s="7"/>
      <c r="H2" s="61"/>
      <c r="I2" s="61"/>
      <c r="J2" s="61"/>
      <c r="K2" s="61"/>
      <c r="L2" s="61"/>
      <c r="M2" s="61"/>
      <c r="N2" s="61"/>
      <c r="O2" s="61"/>
      <c r="P2" s="61"/>
      <c r="Q2" s="61"/>
    </row>
    <row r="3" spans="2:17" ht="25.5" customHeight="1">
      <c r="B3" s="1185"/>
      <c r="C3" s="1049" t="s">
        <v>314</v>
      </c>
      <c r="D3" s="1050"/>
      <c r="E3" s="1051" t="s">
        <v>69</v>
      </c>
      <c r="F3" s="1515"/>
    </row>
    <row r="4" spans="2:17" ht="34.5" customHeight="1" thickBot="1">
      <c r="B4" s="1186" t="s">
        <v>43</v>
      </c>
      <c r="C4" s="1187">
        <v>44309</v>
      </c>
      <c r="D4" s="1187">
        <v>44302</v>
      </c>
      <c r="E4" s="1052" t="s">
        <v>310</v>
      </c>
      <c r="F4" s="1516"/>
      <c r="G4" s="634" t="s">
        <v>42</v>
      </c>
      <c r="H4" s="105"/>
      <c r="I4" s="105"/>
      <c r="J4" s="105"/>
      <c r="K4" s="105"/>
      <c r="L4" s="105"/>
      <c r="M4" s="105"/>
      <c r="N4" s="105"/>
      <c r="O4" s="105"/>
      <c r="P4" s="105"/>
      <c r="Q4" s="105"/>
    </row>
    <row r="5" spans="2:17" ht="29.25" customHeight="1">
      <c r="B5" s="1188" t="s">
        <v>315</v>
      </c>
      <c r="C5" s="1189"/>
      <c r="D5" s="1189"/>
      <c r="E5" s="1190"/>
      <c r="F5" s="10"/>
      <c r="G5" s="1514" t="s">
        <v>340</v>
      </c>
      <c r="H5" s="1514"/>
      <c r="I5" s="1514"/>
      <c r="J5" s="1514"/>
      <c r="K5" s="1514"/>
      <c r="L5" s="1514"/>
      <c r="M5" s="1514"/>
      <c r="N5" s="1514"/>
      <c r="O5" s="1514"/>
      <c r="P5" s="1514"/>
      <c r="Q5" s="1514"/>
    </row>
    <row r="6" spans="2:17" ht="18" customHeight="1">
      <c r="B6" s="618" t="s">
        <v>44</v>
      </c>
      <c r="C6" s="1053" t="s">
        <v>99</v>
      </c>
      <c r="D6" s="1053" t="s">
        <v>99</v>
      </c>
      <c r="E6" s="1006" t="s">
        <v>99</v>
      </c>
      <c r="F6" s="10"/>
      <c r="G6" s="1514"/>
      <c r="H6" s="1514"/>
      <c r="I6" s="1514"/>
      <c r="J6" s="1514"/>
      <c r="K6" s="1514"/>
      <c r="L6" s="1514"/>
      <c r="M6" s="1514"/>
      <c r="N6" s="1514"/>
      <c r="O6" s="1514"/>
      <c r="P6" s="1514"/>
      <c r="Q6" s="1514"/>
    </row>
    <row r="7" spans="2:17" ht="15.75">
      <c r="B7" s="618" t="s">
        <v>45</v>
      </c>
      <c r="C7" s="619" t="s">
        <v>99</v>
      </c>
      <c r="D7" s="619" t="s">
        <v>99</v>
      </c>
      <c r="E7" s="1006" t="s">
        <v>99</v>
      </c>
      <c r="F7" s="16"/>
      <c r="G7" s="15"/>
      <c r="H7" s="15"/>
      <c r="I7" s="6"/>
      <c r="J7" s="9"/>
      <c r="K7" s="9"/>
      <c r="L7" s="9"/>
      <c r="M7" s="9"/>
      <c r="N7" s="9"/>
    </row>
    <row r="8" spans="2:17" ht="15.75">
      <c r="B8" s="635" t="s">
        <v>46</v>
      </c>
      <c r="C8" s="625" t="s">
        <v>253</v>
      </c>
      <c r="D8" s="625" t="s">
        <v>253</v>
      </c>
      <c r="E8" s="939" t="s">
        <v>99</v>
      </c>
      <c r="F8" s="10"/>
      <c r="G8" s="17"/>
      <c r="H8" s="17"/>
      <c r="I8" s="18"/>
      <c r="J8" s="9"/>
      <c r="K8" s="9"/>
      <c r="L8" s="9"/>
      <c r="M8" s="9"/>
      <c r="N8" s="9"/>
    </row>
    <row r="9" spans="2:17" ht="15.75">
      <c r="B9" s="636" t="s">
        <v>255</v>
      </c>
      <c r="C9" s="626" t="s">
        <v>99</v>
      </c>
      <c r="D9" s="626" t="s">
        <v>99</v>
      </c>
      <c r="E9" s="1007" t="s">
        <v>99</v>
      </c>
      <c r="F9" s="10"/>
      <c r="G9" s="19"/>
      <c r="H9" s="19"/>
      <c r="I9" s="20"/>
      <c r="J9" s="13"/>
      <c r="K9" s="12"/>
      <c r="L9" s="14"/>
    </row>
    <row r="10" spans="2:17" ht="15.75">
      <c r="B10" s="636" t="s">
        <v>256</v>
      </c>
      <c r="C10" s="626" t="s">
        <v>99</v>
      </c>
      <c r="D10" s="626" t="s">
        <v>99</v>
      </c>
      <c r="E10" s="1007" t="s">
        <v>99</v>
      </c>
      <c r="F10" s="16"/>
      <c r="G10" s="19"/>
      <c r="H10" s="19"/>
      <c r="I10" s="20"/>
      <c r="J10" s="21"/>
      <c r="K10" s="11"/>
      <c r="L10" s="22"/>
    </row>
    <row r="11" spans="2:17" ht="16.5" thickBot="1">
      <c r="B11" s="637" t="s">
        <v>348</v>
      </c>
      <c r="C11" s="633" t="s">
        <v>99</v>
      </c>
      <c r="D11" s="633" t="s">
        <v>99</v>
      </c>
      <c r="E11" s="1008" t="s">
        <v>99</v>
      </c>
      <c r="F11" s="10"/>
      <c r="G11" s="23"/>
      <c r="H11" s="23"/>
      <c r="I11" s="20"/>
      <c r="J11" s="13"/>
      <c r="K11" s="12"/>
      <c r="L11" s="14"/>
    </row>
    <row r="12" spans="2:17" ht="22.5" customHeight="1">
      <c r="B12" s="1188" t="s">
        <v>316</v>
      </c>
      <c r="C12" s="1191"/>
      <c r="D12" s="1191"/>
      <c r="E12" s="1192"/>
      <c r="F12" s="10"/>
      <c r="G12" s="23"/>
      <c r="H12" s="23"/>
      <c r="I12" s="24"/>
      <c r="J12" s="13"/>
      <c r="K12" s="12"/>
      <c r="L12" s="14"/>
    </row>
    <row r="13" spans="2:17" ht="15.75">
      <c r="B13" s="618" t="s">
        <v>44</v>
      </c>
      <c r="C13" s="1054" t="s">
        <v>99</v>
      </c>
      <c r="D13" s="1054" t="s">
        <v>99</v>
      </c>
      <c r="E13" s="1006" t="s">
        <v>99</v>
      </c>
      <c r="F13" s="16"/>
      <c r="G13" s="23"/>
      <c r="H13" s="23"/>
      <c r="I13" s="20"/>
      <c r="J13" s="21"/>
      <c r="K13" s="11"/>
      <c r="L13" s="22"/>
    </row>
    <row r="14" spans="2:17" ht="15.75">
      <c r="B14" s="618" t="s">
        <v>45</v>
      </c>
      <c r="C14" s="1054" t="s">
        <v>99</v>
      </c>
      <c r="D14" s="1054" t="s">
        <v>99</v>
      </c>
      <c r="E14" s="1006" t="s">
        <v>99</v>
      </c>
      <c r="F14" s="16"/>
      <c r="G14" s="23"/>
      <c r="H14" s="23"/>
      <c r="I14" s="20"/>
      <c r="J14" s="21"/>
      <c r="K14" s="11"/>
      <c r="L14" s="22"/>
    </row>
    <row r="15" spans="2:17" ht="15.75">
      <c r="B15" s="635" t="s">
        <v>46</v>
      </c>
      <c r="C15" s="625" t="s">
        <v>253</v>
      </c>
      <c r="D15" s="625" t="s">
        <v>253</v>
      </c>
      <c r="E15" s="939" t="s">
        <v>99</v>
      </c>
      <c r="F15" s="16"/>
      <c r="G15" s="25"/>
      <c r="H15" s="25"/>
      <c r="I15" s="26"/>
      <c r="J15" s="21"/>
      <c r="K15" s="11"/>
      <c r="L15" s="22"/>
    </row>
    <row r="16" spans="2:17" ht="15.75">
      <c r="B16" s="636" t="s">
        <v>255</v>
      </c>
      <c r="C16" s="626" t="s">
        <v>99</v>
      </c>
      <c r="D16" s="626" t="s">
        <v>99</v>
      </c>
      <c r="E16" s="1007" t="s">
        <v>99</v>
      </c>
      <c r="F16" s="16"/>
      <c r="G16" s="19"/>
      <c r="H16" s="19"/>
      <c r="I16" s="20"/>
      <c r="J16" s="21"/>
      <c r="K16" s="11"/>
      <c r="L16" s="22"/>
    </row>
    <row r="17" spans="2:15" ht="15.75">
      <c r="B17" s="636" t="s">
        <v>256</v>
      </c>
      <c r="C17" s="626" t="s">
        <v>99</v>
      </c>
      <c r="D17" s="626" t="s">
        <v>99</v>
      </c>
      <c r="E17" s="1007" t="s">
        <v>99</v>
      </c>
      <c r="F17" s="16"/>
      <c r="G17" s="19"/>
      <c r="H17" s="19"/>
      <c r="I17" s="20"/>
      <c r="J17" s="21"/>
      <c r="K17" s="11"/>
      <c r="L17" s="22"/>
    </row>
    <row r="18" spans="2:15" ht="16.5" thickBot="1">
      <c r="B18" s="637" t="s">
        <v>348</v>
      </c>
      <c r="C18" s="633" t="s">
        <v>99</v>
      </c>
      <c r="D18" s="633" t="s">
        <v>99</v>
      </c>
      <c r="E18" s="1008" t="s">
        <v>99</v>
      </c>
      <c r="F18" s="16"/>
      <c r="G18" s="23"/>
      <c r="H18" s="23"/>
      <c r="I18" s="20"/>
      <c r="J18" s="21"/>
      <c r="K18" s="11"/>
      <c r="L18" s="22"/>
    </row>
    <row r="19" spans="2:15" ht="20.25" customHeight="1">
      <c r="B19" s="1193" t="s">
        <v>317</v>
      </c>
      <c r="C19" s="1194"/>
      <c r="D19" s="1194"/>
      <c r="E19" s="1195"/>
      <c r="F19" s="16"/>
      <c r="G19" s="23"/>
      <c r="H19" s="23"/>
      <c r="I19" s="24"/>
      <c r="J19" s="21"/>
      <c r="K19" s="11"/>
      <c r="L19" s="22"/>
      <c r="O19" t="s">
        <v>122</v>
      </c>
    </row>
    <row r="20" spans="2:15" ht="15.75">
      <c r="B20" s="618" t="s">
        <v>44</v>
      </c>
      <c r="C20" s="1054" t="s">
        <v>99</v>
      </c>
      <c r="D20" s="1054" t="s">
        <v>99</v>
      </c>
      <c r="E20" s="1006" t="s">
        <v>99</v>
      </c>
      <c r="F20" s="16"/>
      <c r="G20" s="23"/>
      <c r="H20" s="23"/>
      <c r="I20" s="20"/>
      <c r="J20" s="21"/>
      <c r="K20" s="11"/>
      <c r="L20" s="22"/>
    </row>
    <row r="21" spans="2:15" ht="15.75">
      <c r="B21" s="618" t="s">
        <v>45</v>
      </c>
      <c r="C21" s="1054" t="s">
        <v>99</v>
      </c>
      <c r="D21" s="1054" t="s">
        <v>99</v>
      </c>
      <c r="E21" s="1006" t="s">
        <v>99</v>
      </c>
      <c r="F21" s="16"/>
      <c r="G21" s="23"/>
      <c r="H21" s="23"/>
      <c r="I21" s="20"/>
      <c r="J21" s="21"/>
      <c r="K21" s="11"/>
      <c r="L21" s="22"/>
    </row>
    <row r="22" spans="2:15" ht="15.75">
      <c r="B22" s="635" t="s">
        <v>46</v>
      </c>
      <c r="C22" s="625" t="s">
        <v>253</v>
      </c>
      <c r="D22" s="625" t="s">
        <v>253</v>
      </c>
      <c r="E22" s="939" t="s">
        <v>99</v>
      </c>
      <c r="F22" s="16"/>
      <c r="G22" s="25"/>
      <c r="H22" s="25"/>
      <c r="I22" s="26"/>
      <c r="J22" s="21"/>
      <c r="K22" s="11"/>
      <c r="L22" s="22"/>
      <c r="O22" s="58"/>
    </row>
    <row r="23" spans="2:15" ht="15.75">
      <c r="B23" s="636" t="s">
        <v>255</v>
      </c>
      <c r="C23" s="626" t="s">
        <v>99</v>
      </c>
      <c r="D23" s="626" t="s">
        <v>99</v>
      </c>
      <c r="E23" s="1007" t="s">
        <v>99</v>
      </c>
      <c r="F23" s="16"/>
      <c r="G23" s="19"/>
      <c r="H23" s="19"/>
      <c r="I23" s="20"/>
      <c r="J23" s="21"/>
      <c r="K23" s="11"/>
      <c r="L23" s="22"/>
    </row>
    <row r="24" spans="2:15" ht="15.75">
      <c r="B24" s="636" t="s">
        <v>256</v>
      </c>
      <c r="C24" s="626" t="s">
        <v>99</v>
      </c>
      <c r="D24" s="626" t="s">
        <v>99</v>
      </c>
      <c r="E24" s="1007" t="s">
        <v>99</v>
      </c>
      <c r="F24" s="16"/>
      <c r="G24" s="19"/>
      <c r="H24" s="19"/>
      <c r="I24" s="20"/>
      <c r="J24" s="21"/>
      <c r="K24" s="11"/>
      <c r="L24" s="22"/>
    </row>
    <row r="25" spans="2:15" ht="16.5" thickBot="1">
      <c r="B25" s="637" t="s">
        <v>348</v>
      </c>
      <c r="C25" s="633" t="s">
        <v>99</v>
      </c>
      <c r="D25" s="633" t="s">
        <v>99</v>
      </c>
      <c r="E25" s="1008" t="s">
        <v>99</v>
      </c>
      <c r="F25" s="16"/>
      <c r="G25" s="23"/>
      <c r="H25" s="23"/>
      <c r="I25" s="20"/>
      <c r="J25" s="21"/>
      <c r="K25" s="11"/>
      <c r="L25" s="22"/>
    </row>
    <row r="26" spans="2:15" ht="15">
      <c r="B26" s="611" t="s">
        <v>94</v>
      </c>
      <c r="C26" s="7"/>
      <c r="D26" s="7"/>
      <c r="E26" s="7"/>
      <c r="F26" s="7"/>
      <c r="G26" s="7"/>
    </row>
    <row r="27" spans="2:15" s="106" customFormat="1" ht="15">
      <c r="B27" s="611"/>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I-II_2021</vt:lpstr>
      <vt:lpstr>Eksport I-II_2021</vt:lpstr>
      <vt:lpstr>Import I-II_2021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2021-04-29T12:11:14Z</dcterms:modified>
</cp:coreProperties>
</file>